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urceTree\ApsimX\Prototypes\Chicory\"/>
    </mc:Choice>
  </mc:AlternateContent>
  <bookViews>
    <workbookView xWindow="330" yWindow="450" windowWidth="18525" windowHeight="7680" activeTab="1"/>
  </bookViews>
  <sheets>
    <sheet name="LURFDM" sheetId="10" r:id="rId1"/>
    <sheet name="AvgDM" sheetId="11" r:id="rId2"/>
    <sheet name="Plot Design" sheetId="3" r:id="rId3"/>
    <sheet name="DM %" sheetId="1" r:id="rId4"/>
    <sheet name="Yield" sheetId="2" r:id="rId5"/>
    <sheet name="Notes" sheetId="4" r:id="rId6"/>
    <sheet name="Graphs mucking around!" sheetId="7" r:id="rId7"/>
  </sheets>
  <definedNames>
    <definedName name="_xlnm._FilterDatabase" localSheetId="3" hidden="1">'DM %'!$A$2:$V$291</definedName>
    <definedName name="_xlnm._FilterDatabase" localSheetId="0" hidden="1">LURFDM!$C$1:$K$25</definedName>
    <definedName name="_xlnm._FilterDatabase" localSheetId="2" hidden="1">'Plot Design'!$A$3:$G$291</definedName>
    <definedName name="_xlnm._FilterDatabase" localSheetId="4" hidden="1">Yield!$A$2:$AE$292</definedName>
  </definedNames>
  <calcPr calcId="152511"/>
  <pivotCaches>
    <pivotCache cacheId="0" r:id="rId8"/>
    <pivotCache cacheId="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2" i="10"/>
  <c r="P291" i="1" l="1"/>
  <c r="M291" i="1"/>
  <c r="J291" i="1"/>
  <c r="G291" i="1"/>
  <c r="P290" i="1"/>
  <c r="M290" i="1"/>
  <c r="J290" i="1"/>
  <c r="F290" i="1"/>
  <c r="E290" i="1"/>
  <c r="P289" i="1"/>
  <c r="M289" i="1"/>
  <c r="J289" i="1"/>
  <c r="G289" i="1"/>
  <c r="P288" i="1"/>
  <c r="M288" i="1"/>
  <c r="J288" i="1"/>
  <c r="G288" i="1"/>
  <c r="P287" i="1"/>
  <c r="M287" i="1"/>
  <c r="J287" i="1"/>
  <c r="G287" i="1"/>
  <c r="P286" i="1"/>
  <c r="M286" i="1"/>
  <c r="J286" i="1"/>
  <c r="G286" i="1"/>
  <c r="P285" i="1"/>
  <c r="M285" i="1"/>
  <c r="J285" i="1"/>
  <c r="G285" i="1"/>
  <c r="S284" i="1"/>
  <c r="P284" i="1"/>
  <c r="M284" i="1"/>
  <c r="J284" i="1"/>
  <c r="G284" i="1"/>
  <c r="S283" i="1"/>
  <c r="P283" i="1"/>
  <c r="M283" i="1"/>
  <c r="J283" i="1"/>
  <c r="G283" i="1"/>
  <c r="S282" i="1"/>
  <c r="P282" i="1"/>
  <c r="M282" i="1"/>
  <c r="J282" i="1"/>
  <c r="G282" i="1"/>
  <c r="S281" i="1"/>
  <c r="P281" i="1"/>
  <c r="M281" i="1"/>
  <c r="J281" i="1"/>
  <c r="G281" i="1"/>
  <c r="S280" i="1"/>
  <c r="P280" i="1"/>
  <c r="M280" i="1"/>
  <c r="J280" i="1"/>
  <c r="G280" i="1"/>
  <c r="S279" i="1"/>
  <c r="P279" i="1"/>
  <c r="M279" i="1"/>
  <c r="J279" i="1"/>
  <c r="G279" i="1"/>
  <c r="S278" i="1"/>
  <c r="P278" i="1"/>
  <c r="M278" i="1"/>
  <c r="J278" i="1"/>
  <c r="G278" i="1"/>
  <c r="S277" i="1"/>
  <c r="P277" i="1"/>
  <c r="M277" i="1"/>
  <c r="J277" i="1"/>
  <c r="G277" i="1"/>
  <c r="S276" i="1"/>
  <c r="P276" i="1"/>
  <c r="M276" i="1"/>
  <c r="J276" i="1"/>
  <c r="G276" i="1"/>
  <c r="S275" i="1"/>
  <c r="P275" i="1"/>
  <c r="M275" i="1"/>
  <c r="J275" i="1"/>
  <c r="G275" i="1"/>
  <c r="S274" i="1"/>
  <c r="P274" i="1"/>
  <c r="M274" i="1"/>
  <c r="J274" i="1"/>
  <c r="G274" i="1"/>
  <c r="S273" i="1"/>
  <c r="P273" i="1"/>
  <c r="M273" i="1"/>
  <c r="J273" i="1"/>
  <c r="G273" i="1"/>
  <c r="S272" i="1"/>
  <c r="P272" i="1"/>
  <c r="M272" i="1"/>
  <c r="G272" i="1"/>
  <c r="S271" i="1"/>
  <c r="P271" i="1"/>
  <c r="M271" i="1"/>
  <c r="J271" i="1"/>
  <c r="G271" i="1"/>
  <c r="S270" i="1"/>
  <c r="P270" i="1"/>
  <c r="M270" i="1"/>
  <c r="J270" i="1"/>
  <c r="G270" i="1"/>
  <c r="S269" i="1"/>
  <c r="P269" i="1"/>
  <c r="M269" i="1"/>
  <c r="J269" i="1"/>
  <c r="G269" i="1"/>
  <c r="S268" i="1"/>
  <c r="P268" i="1"/>
  <c r="M268" i="1"/>
  <c r="J268" i="1"/>
  <c r="G268" i="1"/>
  <c r="S267" i="1"/>
  <c r="P267" i="1"/>
  <c r="M267" i="1"/>
  <c r="J267" i="1"/>
  <c r="G267" i="1"/>
  <c r="S266" i="1"/>
  <c r="P266" i="1"/>
  <c r="M266" i="1"/>
  <c r="J266" i="1"/>
  <c r="G266" i="1"/>
  <c r="S265" i="1"/>
  <c r="P265" i="1"/>
  <c r="M265" i="1"/>
  <c r="J265" i="1"/>
  <c r="G265" i="1"/>
  <c r="S264" i="1"/>
  <c r="P264" i="1"/>
  <c r="M264" i="1"/>
  <c r="J264" i="1"/>
  <c r="G264" i="1"/>
  <c r="S263" i="1"/>
  <c r="P263" i="1"/>
  <c r="M263" i="1"/>
  <c r="J263" i="1"/>
  <c r="G263" i="1"/>
  <c r="S262" i="1"/>
  <c r="P262" i="1"/>
  <c r="M262" i="1"/>
  <c r="J262" i="1"/>
  <c r="G262" i="1"/>
  <c r="S261" i="1"/>
  <c r="P261" i="1"/>
  <c r="M261" i="1"/>
  <c r="J261" i="1"/>
  <c r="G261" i="1"/>
  <c r="S260" i="1"/>
  <c r="P260" i="1"/>
  <c r="M260" i="1"/>
  <c r="J260" i="1"/>
  <c r="G260" i="1"/>
  <c r="S259" i="1"/>
  <c r="P259" i="1"/>
  <c r="M259" i="1"/>
  <c r="J259" i="1"/>
  <c r="G259" i="1"/>
  <c r="S258" i="1"/>
  <c r="P258" i="1"/>
  <c r="M258" i="1"/>
  <c r="J258" i="1"/>
  <c r="G258" i="1"/>
  <c r="S257" i="1"/>
  <c r="P257" i="1"/>
  <c r="M257" i="1"/>
  <c r="J257" i="1"/>
  <c r="G257" i="1"/>
  <c r="S256" i="1"/>
  <c r="P256" i="1"/>
  <c r="M256" i="1"/>
  <c r="J256" i="1"/>
  <c r="G256" i="1"/>
  <c r="S255" i="1"/>
  <c r="P255" i="1"/>
  <c r="M255" i="1"/>
  <c r="J255" i="1"/>
  <c r="G255" i="1"/>
  <c r="S254" i="1"/>
  <c r="P254" i="1"/>
  <c r="M254" i="1"/>
  <c r="J254" i="1"/>
  <c r="G254" i="1"/>
  <c r="S253" i="1"/>
  <c r="P253" i="1"/>
  <c r="M253" i="1"/>
  <c r="J253" i="1"/>
  <c r="G253" i="1"/>
  <c r="S252" i="1"/>
  <c r="P252" i="1"/>
  <c r="M252" i="1"/>
  <c r="J252" i="1"/>
  <c r="G252" i="1"/>
  <c r="S251" i="1"/>
  <c r="P251" i="1"/>
  <c r="M251" i="1"/>
  <c r="J251" i="1"/>
  <c r="G251" i="1"/>
  <c r="S250" i="1"/>
  <c r="P250" i="1"/>
  <c r="M250" i="1"/>
  <c r="J250" i="1"/>
  <c r="G250" i="1"/>
  <c r="S249" i="1"/>
  <c r="P249" i="1"/>
  <c r="M249" i="1"/>
  <c r="J249" i="1"/>
  <c r="G249" i="1"/>
  <c r="S248" i="1"/>
  <c r="P248" i="1"/>
  <c r="M248" i="1"/>
  <c r="J248" i="1"/>
  <c r="G248" i="1"/>
  <c r="S247" i="1"/>
  <c r="P247" i="1"/>
  <c r="M247" i="1"/>
  <c r="J247" i="1"/>
  <c r="G247" i="1"/>
  <c r="S246" i="1"/>
  <c r="P246" i="1"/>
  <c r="M246" i="1"/>
  <c r="J246" i="1"/>
  <c r="G246" i="1"/>
  <c r="S245" i="1"/>
  <c r="P245" i="1"/>
  <c r="M245" i="1"/>
  <c r="J245" i="1"/>
  <c r="G245" i="1"/>
  <c r="S244" i="1"/>
  <c r="P244" i="1"/>
  <c r="M244" i="1"/>
  <c r="J244" i="1"/>
  <c r="G244" i="1"/>
  <c r="S243" i="1"/>
  <c r="P243" i="1"/>
  <c r="M243" i="1"/>
  <c r="J243" i="1"/>
  <c r="G243" i="1"/>
  <c r="P242" i="1"/>
  <c r="M242" i="1"/>
  <c r="J242" i="1"/>
  <c r="G242" i="1"/>
  <c r="P241" i="1"/>
  <c r="M241" i="1"/>
  <c r="J241" i="1"/>
  <c r="G241" i="1"/>
  <c r="P240" i="1"/>
  <c r="M240" i="1"/>
  <c r="J240" i="1"/>
  <c r="G240" i="1"/>
  <c r="P239" i="1"/>
  <c r="M239" i="1"/>
  <c r="J239" i="1"/>
  <c r="G239" i="1"/>
  <c r="P238" i="1"/>
  <c r="M238" i="1"/>
  <c r="J238" i="1"/>
  <c r="G238" i="1"/>
  <c r="P237" i="1"/>
  <c r="M237" i="1"/>
  <c r="J237" i="1"/>
  <c r="G237" i="1"/>
  <c r="P236" i="1"/>
  <c r="M236" i="1"/>
  <c r="J236" i="1"/>
  <c r="G236" i="1"/>
  <c r="P235" i="1"/>
  <c r="M235" i="1"/>
  <c r="J235" i="1"/>
  <c r="G235" i="1"/>
  <c r="P234" i="1"/>
  <c r="M234" i="1"/>
  <c r="J234" i="1"/>
  <c r="G234" i="1"/>
  <c r="P233" i="1"/>
  <c r="M233" i="1"/>
  <c r="J233" i="1"/>
  <c r="G233" i="1"/>
  <c r="P232" i="1"/>
  <c r="M232" i="1"/>
  <c r="J232" i="1"/>
  <c r="G232" i="1"/>
  <c r="P231" i="1"/>
  <c r="M231" i="1"/>
  <c r="J231" i="1"/>
  <c r="G231" i="1"/>
  <c r="S230" i="1"/>
  <c r="P230" i="1"/>
  <c r="M230" i="1"/>
  <c r="J230" i="1"/>
  <c r="G230" i="1"/>
  <c r="S229" i="1"/>
  <c r="P229" i="1"/>
  <c r="M229" i="1"/>
  <c r="J229" i="1"/>
  <c r="G229" i="1"/>
  <c r="S228" i="1"/>
  <c r="P228" i="1"/>
  <c r="M228" i="1"/>
  <c r="J228" i="1"/>
  <c r="G228" i="1"/>
  <c r="S227" i="1"/>
  <c r="P227" i="1"/>
  <c r="M227" i="1"/>
  <c r="J227" i="1"/>
  <c r="G227" i="1"/>
  <c r="S226" i="1"/>
  <c r="P226" i="1"/>
  <c r="M226" i="1"/>
  <c r="J226" i="1"/>
  <c r="G226" i="1"/>
  <c r="S225" i="1"/>
  <c r="P225" i="1"/>
  <c r="M225" i="1"/>
  <c r="J225" i="1"/>
  <c r="G225" i="1"/>
  <c r="S224" i="1"/>
  <c r="P224" i="1"/>
  <c r="M224" i="1"/>
  <c r="J224" i="1"/>
  <c r="G224" i="1"/>
  <c r="S223" i="1"/>
  <c r="P223" i="1"/>
  <c r="M223" i="1"/>
  <c r="J223" i="1"/>
  <c r="G223" i="1"/>
  <c r="S222" i="1"/>
  <c r="P222" i="1"/>
  <c r="M222" i="1"/>
  <c r="J222" i="1"/>
  <c r="G222" i="1"/>
  <c r="S221" i="1"/>
  <c r="P221" i="1"/>
  <c r="M221" i="1"/>
  <c r="J221" i="1"/>
  <c r="G221" i="1"/>
  <c r="S220" i="1"/>
  <c r="P220" i="1"/>
  <c r="M220" i="1"/>
  <c r="J220" i="1"/>
  <c r="G220" i="1"/>
  <c r="S219" i="1"/>
  <c r="P219" i="1"/>
  <c r="M219" i="1"/>
  <c r="J219" i="1"/>
  <c r="G219" i="1"/>
  <c r="S218" i="1"/>
  <c r="P218" i="1"/>
  <c r="M218" i="1"/>
  <c r="J218" i="1"/>
  <c r="G218" i="1"/>
  <c r="S217" i="1"/>
  <c r="P217" i="1"/>
  <c r="M217" i="1"/>
  <c r="J217" i="1"/>
  <c r="G217" i="1"/>
  <c r="S216" i="1"/>
  <c r="P216" i="1"/>
  <c r="M216" i="1"/>
  <c r="J216" i="1"/>
  <c r="G216" i="1"/>
  <c r="S215" i="1"/>
  <c r="P215" i="1"/>
  <c r="M215" i="1"/>
  <c r="J215" i="1"/>
  <c r="G215" i="1"/>
  <c r="S214" i="1"/>
  <c r="P214" i="1"/>
  <c r="M214" i="1"/>
  <c r="J214" i="1"/>
  <c r="G214" i="1"/>
  <c r="S213" i="1"/>
  <c r="P213" i="1"/>
  <c r="M213" i="1"/>
  <c r="J213" i="1"/>
  <c r="G213" i="1"/>
  <c r="S212" i="1"/>
  <c r="P212" i="1"/>
  <c r="M212" i="1"/>
  <c r="J212" i="1"/>
  <c r="G212" i="1"/>
  <c r="S211" i="1"/>
  <c r="P211" i="1"/>
  <c r="M211" i="1"/>
  <c r="J211" i="1"/>
  <c r="G211" i="1"/>
  <c r="S210" i="1"/>
  <c r="P210" i="1"/>
  <c r="M210" i="1"/>
  <c r="J210" i="1"/>
  <c r="G210" i="1"/>
  <c r="S209" i="1"/>
  <c r="P209" i="1"/>
  <c r="M209" i="1"/>
  <c r="G209" i="1"/>
  <c r="S208" i="1"/>
  <c r="P208" i="1"/>
  <c r="M208" i="1"/>
  <c r="J208" i="1"/>
  <c r="G208" i="1"/>
  <c r="S207" i="1"/>
  <c r="P207" i="1"/>
  <c r="M207" i="1"/>
  <c r="J207" i="1"/>
  <c r="G207" i="1"/>
  <c r="S206" i="1"/>
  <c r="P206" i="1"/>
  <c r="M206" i="1"/>
  <c r="J206" i="1"/>
  <c r="G206" i="1"/>
  <c r="S205" i="1"/>
  <c r="P205" i="1"/>
  <c r="M205" i="1"/>
  <c r="J205" i="1"/>
  <c r="G205" i="1"/>
  <c r="S204" i="1"/>
  <c r="P204" i="1"/>
  <c r="M204" i="1"/>
  <c r="J204" i="1"/>
  <c r="G204" i="1"/>
  <c r="S203" i="1"/>
  <c r="P203" i="1"/>
  <c r="M203" i="1"/>
  <c r="J203" i="1"/>
  <c r="G203" i="1"/>
  <c r="S202" i="1"/>
  <c r="P202" i="1"/>
  <c r="M202" i="1"/>
  <c r="J202" i="1"/>
  <c r="G202" i="1"/>
  <c r="S201" i="1"/>
  <c r="P201" i="1"/>
  <c r="M201" i="1"/>
  <c r="J201" i="1"/>
  <c r="G201" i="1"/>
  <c r="P200" i="1"/>
  <c r="M200" i="1"/>
  <c r="J200" i="1"/>
  <c r="G200" i="1"/>
  <c r="P199" i="1"/>
  <c r="M199" i="1"/>
  <c r="J199" i="1"/>
  <c r="G199" i="1"/>
  <c r="P198" i="1"/>
  <c r="M198" i="1"/>
  <c r="J198" i="1"/>
  <c r="G198" i="1"/>
  <c r="P197" i="1"/>
  <c r="M197" i="1"/>
  <c r="J197" i="1"/>
  <c r="G197" i="1"/>
  <c r="P196" i="1"/>
  <c r="M196" i="1"/>
  <c r="J196" i="1"/>
  <c r="G196" i="1"/>
  <c r="P195" i="1"/>
  <c r="M195" i="1"/>
  <c r="J195" i="1"/>
  <c r="G195" i="1"/>
  <c r="P194" i="1"/>
  <c r="M194" i="1"/>
  <c r="J194" i="1"/>
  <c r="G194" i="1"/>
  <c r="P193" i="1"/>
  <c r="M193" i="1"/>
  <c r="J193" i="1"/>
  <c r="G193" i="1"/>
  <c r="P192" i="1"/>
  <c r="M192" i="1"/>
  <c r="J192" i="1"/>
  <c r="G192" i="1"/>
  <c r="P191" i="1"/>
  <c r="M191" i="1"/>
  <c r="J191" i="1"/>
  <c r="G191" i="1"/>
  <c r="P190" i="1"/>
  <c r="M190" i="1"/>
  <c r="J190" i="1"/>
  <c r="G190" i="1"/>
  <c r="P189" i="1"/>
  <c r="M189" i="1"/>
  <c r="J189" i="1"/>
  <c r="G189" i="1"/>
  <c r="S188" i="1"/>
  <c r="P188" i="1"/>
  <c r="M188" i="1"/>
  <c r="J188" i="1"/>
  <c r="G188" i="1"/>
  <c r="S187" i="1"/>
  <c r="P187" i="1"/>
  <c r="M187" i="1"/>
  <c r="J187" i="1"/>
  <c r="G187" i="1"/>
  <c r="S186" i="1"/>
  <c r="P186" i="1"/>
  <c r="M186" i="1"/>
  <c r="J186" i="1"/>
  <c r="G186" i="1"/>
  <c r="S185" i="1"/>
  <c r="P185" i="1"/>
  <c r="M185" i="1"/>
  <c r="J185" i="1"/>
  <c r="G185" i="1"/>
  <c r="S184" i="1"/>
  <c r="P184" i="1"/>
  <c r="M184" i="1"/>
  <c r="J184" i="1"/>
  <c r="G184" i="1"/>
  <c r="S183" i="1"/>
  <c r="P183" i="1"/>
  <c r="M183" i="1"/>
  <c r="J183" i="1"/>
  <c r="G183" i="1"/>
  <c r="S182" i="1"/>
  <c r="P182" i="1"/>
  <c r="M182" i="1"/>
  <c r="J182" i="1"/>
  <c r="G182" i="1"/>
  <c r="S181" i="1"/>
  <c r="P181" i="1"/>
  <c r="M181" i="1"/>
  <c r="J181" i="1"/>
  <c r="G181" i="1"/>
  <c r="S180" i="1"/>
  <c r="P180" i="1"/>
  <c r="M180" i="1"/>
  <c r="J180" i="1"/>
  <c r="G180" i="1"/>
  <c r="S179" i="1"/>
  <c r="P179" i="1"/>
  <c r="M179" i="1"/>
  <c r="J179" i="1"/>
  <c r="G179" i="1"/>
  <c r="S178" i="1"/>
  <c r="P178" i="1"/>
  <c r="M178" i="1"/>
  <c r="J178" i="1"/>
  <c r="G178" i="1"/>
  <c r="S177" i="1"/>
  <c r="P177" i="1"/>
  <c r="M177" i="1"/>
  <c r="J177" i="1"/>
  <c r="G177" i="1"/>
  <c r="S176" i="1"/>
  <c r="P176" i="1"/>
  <c r="M176" i="1"/>
  <c r="J176" i="1"/>
  <c r="G176" i="1"/>
  <c r="S175" i="1"/>
  <c r="P175" i="1"/>
  <c r="M175" i="1"/>
  <c r="J175" i="1"/>
  <c r="G175" i="1"/>
  <c r="S174" i="1"/>
  <c r="P174" i="1"/>
  <c r="M174" i="1"/>
  <c r="J174" i="1"/>
  <c r="G174" i="1"/>
  <c r="S173" i="1"/>
  <c r="P173" i="1"/>
  <c r="M173" i="1"/>
  <c r="J173" i="1"/>
  <c r="G173" i="1"/>
  <c r="S172" i="1"/>
  <c r="P172" i="1"/>
  <c r="M172" i="1"/>
  <c r="J172" i="1"/>
  <c r="G172" i="1"/>
  <c r="S171" i="1"/>
  <c r="P171" i="1"/>
  <c r="M171" i="1"/>
  <c r="J171" i="1"/>
  <c r="G171" i="1"/>
  <c r="P170" i="1"/>
  <c r="M170" i="1"/>
  <c r="J170" i="1"/>
  <c r="G170" i="1"/>
  <c r="P169" i="1"/>
  <c r="M169" i="1"/>
  <c r="J169" i="1"/>
  <c r="G169" i="1"/>
  <c r="P168" i="1"/>
  <c r="M168" i="1"/>
  <c r="J168" i="1"/>
  <c r="G168" i="1"/>
  <c r="P167" i="1"/>
  <c r="M167" i="1"/>
  <c r="J167" i="1"/>
  <c r="G167" i="1"/>
  <c r="P166" i="1"/>
  <c r="M166" i="1"/>
  <c r="J166" i="1"/>
  <c r="G166" i="1"/>
  <c r="P165" i="1"/>
  <c r="M165" i="1"/>
  <c r="J165" i="1"/>
  <c r="G165" i="1"/>
  <c r="S164" i="1"/>
  <c r="P164" i="1"/>
  <c r="M164" i="1"/>
  <c r="J164" i="1"/>
  <c r="G164" i="1"/>
  <c r="S163" i="1"/>
  <c r="P163" i="1"/>
  <c r="M163" i="1"/>
  <c r="J163" i="1"/>
  <c r="G163" i="1"/>
  <c r="S162" i="1"/>
  <c r="P162" i="1"/>
  <c r="M162" i="1"/>
  <c r="J162" i="1"/>
  <c r="G162" i="1"/>
  <c r="S161" i="1"/>
  <c r="P161" i="1"/>
  <c r="M161" i="1"/>
  <c r="J161" i="1"/>
  <c r="G161" i="1"/>
  <c r="S160" i="1"/>
  <c r="P160" i="1"/>
  <c r="M160" i="1"/>
  <c r="J160" i="1"/>
  <c r="G160" i="1"/>
  <c r="S159" i="1"/>
  <c r="P159" i="1"/>
  <c r="M159" i="1"/>
  <c r="J159" i="1"/>
  <c r="G159" i="1"/>
  <c r="S158" i="1"/>
  <c r="P158" i="1"/>
  <c r="M158" i="1"/>
  <c r="J158" i="1"/>
  <c r="G158" i="1"/>
  <c r="S157" i="1"/>
  <c r="P157" i="1"/>
  <c r="M157" i="1"/>
  <c r="J157" i="1"/>
  <c r="G157" i="1"/>
  <c r="S156" i="1"/>
  <c r="P156" i="1"/>
  <c r="M156" i="1"/>
  <c r="J156" i="1"/>
  <c r="G156" i="1"/>
  <c r="S155" i="1"/>
  <c r="P155" i="1"/>
  <c r="M155" i="1"/>
  <c r="J155" i="1"/>
  <c r="G155" i="1"/>
  <c r="S154" i="1"/>
  <c r="P154" i="1"/>
  <c r="M154" i="1"/>
  <c r="J154" i="1"/>
  <c r="G154" i="1"/>
  <c r="S153" i="1"/>
  <c r="P153" i="1"/>
  <c r="M153" i="1"/>
  <c r="J153" i="1"/>
  <c r="G153" i="1"/>
  <c r="S152" i="1"/>
  <c r="P152" i="1"/>
  <c r="M152" i="1"/>
  <c r="J152" i="1"/>
  <c r="G152" i="1"/>
  <c r="S151" i="1"/>
  <c r="P151" i="1"/>
  <c r="M151" i="1"/>
  <c r="J151" i="1"/>
  <c r="G151" i="1"/>
  <c r="S150" i="1"/>
  <c r="P150" i="1"/>
  <c r="M150" i="1"/>
  <c r="J150" i="1"/>
  <c r="G150" i="1"/>
  <c r="S149" i="1"/>
  <c r="P149" i="1"/>
  <c r="M149" i="1"/>
  <c r="J149" i="1"/>
  <c r="G149" i="1"/>
  <c r="S148" i="1"/>
  <c r="P148" i="1"/>
  <c r="M148" i="1"/>
  <c r="J148" i="1"/>
  <c r="G148" i="1"/>
  <c r="S147" i="1"/>
  <c r="P147" i="1"/>
  <c r="M147" i="1"/>
  <c r="J147" i="1"/>
  <c r="G147" i="1"/>
  <c r="S146" i="1"/>
  <c r="P146" i="1"/>
  <c r="M146" i="1"/>
  <c r="J146" i="1"/>
  <c r="G146" i="1"/>
  <c r="S145" i="1"/>
  <c r="P145" i="1"/>
  <c r="M145" i="1"/>
  <c r="J145" i="1"/>
  <c r="G145" i="1"/>
  <c r="S144" i="1"/>
  <c r="P144" i="1"/>
  <c r="M144" i="1"/>
  <c r="J144" i="1"/>
  <c r="G144" i="1"/>
  <c r="S143" i="1"/>
  <c r="P143" i="1"/>
  <c r="M143" i="1"/>
  <c r="J143" i="1"/>
  <c r="G143" i="1"/>
  <c r="S142" i="1"/>
  <c r="P142" i="1"/>
  <c r="M142" i="1"/>
  <c r="J142" i="1"/>
  <c r="G142" i="1"/>
  <c r="S141" i="1"/>
  <c r="P141" i="1"/>
  <c r="M141" i="1"/>
  <c r="J141" i="1"/>
  <c r="G141" i="1"/>
  <c r="S140" i="1"/>
  <c r="P140" i="1"/>
  <c r="M140" i="1"/>
  <c r="J140" i="1"/>
  <c r="G140" i="1"/>
  <c r="S139" i="1"/>
  <c r="P139" i="1"/>
  <c r="M139" i="1"/>
  <c r="J139" i="1"/>
  <c r="G139" i="1"/>
  <c r="S138" i="1"/>
  <c r="P138" i="1"/>
  <c r="M138" i="1"/>
  <c r="J138" i="1"/>
  <c r="G138" i="1"/>
  <c r="S137" i="1"/>
  <c r="P137" i="1"/>
  <c r="M137" i="1"/>
  <c r="J137" i="1"/>
  <c r="G137" i="1"/>
  <c r="S136" i="1"/>
  <c r="P136" i="1"/>
  <c r="M136" i="1"/>
  <c r="J136" i="1"/>
  <c r="G136" i="1"/>
  <c r="S135" i="1"/>
  <c r="P135" i="1"/>
  <c r="M135" i="1"/>
  <c r="J135" i="1"/>
  <c r="G135" i="1"/>
  <c r="S134" i="1"/>
  <c r="P134" i="1"/>
  <c r="M134" i="1"/>
  <c r="J134" i="1"/>
  <c r="G134" i="1"/>
  <c r="S133" i="1"/>
  <c r="P133" i="1"/>
  <c r="M133" i="1"/>
  <c r="J133" i="1"/>
  <c r="G133" i="1"/>
  <c r="S132" i="1"/>
  <c r="P132" i="1"/>
  <c r="M132" i="1"/>
  <c r="J132" i="1"/>
  <c r="G132" i="1"/>
  <c r="S131" i="1"/>
  <c r="P131" i="1"/>
  <c r="M131" i="1"/>
  <c r="J131" i="1"/>
  <c r="G131" i="1"/>
  <c r="S130" i="1"/>
  <c r="P130" i="1"/>
  <c r="M130" i="1"/>
  <c r="J130" i="1"/>
  <c r="G130" i="1"/>
  <c r="S129" i="1"/>
  <c r="P129" i="1"/>
  <c r="M129" i="1"/>
  <c r="J129" i="1"/>
  <c r="G129" i="1"/>
  <c r="S128" i="1"/>
  <c r="P128" i="1"/>
  <c r="M128" i="1"/>
  <c r="J128" i="1"/>
  <c r="G128" i="1"/>
  <c r="S127" i="1"/>
  <c r="P127" i="1"/>
  <c r="M127" i="1"/>
  <c r="J127" i="1"/>
  <c r="G127" i="1"/>
  <c r="S126" i="1"/>
  <c r="P126" i="1"/>
  <c r="M126" i="1"/>
  <c r="J126" i="1"/>
  <c r="G126" i="1"/>
  <c r="S125" i="1"/>
  <c r="P125" i="1"/>
  <c r="M125" i="1"/>
  <c r="J125" i="1"/>
  <c r="G125" i="1"/>
  <c r="S124" i="1"/>
  <c r="P124" i="1"/>
  <c r="M124" i="1"/>
  <c r="J124" i="1"/>
  <c r="G124" i="1"/>
  <c r="S123" i="1"/>
  <c r="P123" i="1"/>
  <c r="M123" i="1"/>
  <c r="J123" i="1"/>
  <c r="G123" i="1"/>
  <c r="S122" i="1"/>
  <c r="P122" i="1"/>
  <c r="M122" i="1"/>
  <c r="J122" i="1"/>
  <c r="G122" i="1"/>
  <c r="S121" i="1"/>
  <c r="P121" i="1"/>
  <c r="M121" i="1"/>
  <c r="J121" i="1"/>
  <c r="G121" i="1"/>
  <c r="S120" i="1"/>
  <c r="P120" i="1"/>
  <c r="M120" i="1"/>
  <c r="J120" i="1"/>
  <c r="G120" i="1"/>
  <c r="S119" i="1"/>
  <c r="P119" i="1"/>
  <c r="M119" i="1"/>
  <c r="J119" i="1"/>
  <c r="G119" i="1"/>
  <c r="S118" i="1"/>
  <c r="P118" i="1"/>
  <c r="M118" i="1"/>
  <c r="J118" i="1"/>
  <c r="G118" i="1"/>
  <c r="S117" i="1"/>
  <c r="P117" i="1"/>
  <c r="M117" i="1"/>
  <c r="J117" i="1"/>
  <c r="G117" i="1"/>
  <c r="P116" i="1"/>
  <c r="M116" i="1"/>
  <c r="J116" i="1"/>
  <c r="G116" i="1"/>
  <c r="P115" i="1"/>
  <c r="M115" i="1"/>
  <c r="J115" i="1"/>
  <c r="G115" i="1"/>
  <c r="P114" i="1"/>
  <c r="M114" i="1"/>
  <c r="J114" i="1"/>
  <c r="G114" i="1"/>
  <c r="P113" i="1"/>
  <c r="M113" i="1"/>
  <c r="J113" i="1"/>
  <c r="G113" i="1"/>
  <c r="P112" i="1"/>
  <c r="M112" i="1"/>
  <c r="J112" i="1"/>
  <c r="G112" i="1"/>
  <c r="P111" i="1"/>
  <c r="M111" i="1"/>
  <c r="J111" i="1"/>
  <c r="G111" i="1"/>
  <c r="S110" i="1"/>
  <c r="P110" i="1"/>
  <c r="M110" i="1"/>
  <c r="J110" i="1"/>
  <c r="G110" i="1"/>
  <c r="S109" i="1"/>
  <c r="P109" i="1"/>
  <c r="M109" i="1"/>
  <c r="J109" i="1"/>
  <c r="G109" i="1"/>
  <c r="S108" i="1"/>
  <c r="P108" i="1"/>
  <c r="M108" i="1"/>
  <c r="J108" i="1"/>
  <c r="G108" i="1"/>
  <c r="S107" i="1"/>
  <c r="P107" i="1"/>
  <c r="M107" i="1"/>
  <c r="J107" i="1"/>
  <c r="G107" i="1"/>
  <c r="S106" i="1"/>
  <c r="P106" i="1"/>
  <c r="M106" i="1"/>
  <c r="J106" i="1"/>
  <c r="G106" i="1"/>
  <c r="S105" i="1"/>
  <c r="P105" i="1"/>
  <c r="M105" i="1"/>
  <c r="J105" i="1"/>
  <c r="G105" i="1"/>
  <c r="S104" i="1"/>
  <c r="P104" i="1"/>
  <c r="M104" i="1"/>
  <c r="J104" i="1"/>
  <c r="G104" i="1"/>
  <c r="S103" i="1"/>
  <c r="P103" i="1"/>
  <c r="M103" i="1"/>
  <c r="J103" i="1"/>
  <c r="G103" i="1"/>
  <c r="S102" i="1"/>
  <c r="P102" i="1"/>
  <c r="M102" i="1"/>
  <c r="J102" i="1"/>
  <c r="G102" i="1"/>
  <c r="S101" i="1"/>
  <c r="P101" i="1"/>
  <c r="M101" i="1"/>
  <c r="J101" i="1"/>
  <c r="G101" i="1"/>
  <c r="S100" i="1"/>
  <c r="P100" i="1"/>
  <c r="M100" i="1"/>
  <c r="J100" i="1"/>
  <c r="G100" i="1"/>
  <c r="S99" i="1"/>
  <c r="P99" i="1"/>
  <c r="M99" i="1"/>
  <c r="J99" i="1"/>
  <c r="G99" i="1"/>
  <c r="S98" i="1"/>
  <c r="P98" i="1"/>
  <c r="M98" i="1"/>
  <c r="J98" i="1"/>
  <c r="G98" i="1"/>
  <c r="S97" i="1"/>
  <c r="P97" i="1"/>
  <c r="M97" i="1"/>
  <c r="J97" i="1"/>
  <c r="G97" i="1"/>
  <c r="S96" i="1"/>
  <c r="P96" i="1"/>
  <c r="M96" i="1"/>
  <c r="J96" i="1"/>
  <c r="G96" i="1"/>
  <c r="S95" i="1"/>
  <c r="P95" i="1"/>
  <c r="M95" i="1"/>
  <c r="J95" i="1"/>
  <c r="G95" i="1"/>
  <c r="S94" i="1"/>
  <c r="P94" i="1"/>
  <c r="M94" i="1"/>
  <c r="J94" i="1"/>
  <c r="G94" i="1"/>
  <c r="S93" i="1"/>
  <c r="P93" i="1"/>
  <c r="M93" i="1"/>
  <c r="J93" i="1"/>
  <c r="G93" i="1"/>
  <c r="P92" i="1"/>
  <c r="M92" i="1"/>
  <c r="J92" i="1"/>
  <c r="G92" i="1"/>
  <c r="P91" i="1"/>
  <c r="M91" i="1"/>
  <c r="J91" i="1"/>
  <c r="G91" i="1"/>
  <c r="P90" i="1"/>
  <c r="M90" i="1"/>
  <c r="J90" i="1"/>
  <c r="G90" i="1"/>
  <c r="P89" i="1"/>
  <c r="M89" i="1"/>
  <c r="J89" i="1"/>
  <c r="G89" i="1"/>
  <c r="P88" i="1"/>
  <c r="M88" i="1"/>
  <c r="J88" i="1"/>
  <c r="G88" i="1"/>
  <c r="P87" i="1"/>
  <c r="M87" i="1"/>
  <c r="J87" i="1"/>
  <c r="G87" i="1"/>
  <c r="S86" i="1"/>
  <c r="P86" i="1"/>
  <c r="M86" i="1"/>
  <c r="J86" i="1"/>
  <c r="G86" i="1"/>
  <c r="S85" i="1"/>
  <c r="P85" i="1"/>
  <c r="M85" i="1"/>
  <c r="J85" i="1"/>
  <c r="G85" i="1"/>
  <c r="S84" i="1"/>
  <c r="P84" i="1"/>
  <c r="M84" i="1"/>
  <c r="J84" i="1"/>
  <c r="G84" i="1"/>
  <c r="S83" i="1"/>
  <c r="P83" i="1"/>
  <c r="M83" i="1"/>
  <c r="J83" i="1"/>
  <c r="G83" i="1"/>
  <c r="S82" i="1"/>
  <c r="P82" i="1"/>
  <c r="M82" i="1"/>
  <c r="J82" i="1"/>
  <c r="G82" i="1"/>
  <c r="S81" i="1"/>
  <c r="P81" i="1"/>
  <c r="M81" i="1"/>
  <c r="J81" i="1"/>
  <c r="G81" i="1"/>
  <c r="P80" i="1"/>
  <c r="M80" i="1"/>
  <c r="J80" i="1"/>
  <c r="G80" i="1"/>
  <c r="P79" i="1"/>
  <c r="M79" i="1"/>
  <c r="J79" i="1"/>
  <c r="G79" i="1"/>
  <c r="P78" i="1"/>
  <c r="M78" i="1"/>
  <c r="J78" i="1"/>
  <c r="G78" i="1"/>
  <c r="P77" i="1"/>
  <c r="M77" i="1"/>
  <c r="J77" i="1"/>
  <c r="G77" i="1"/>
  <c r="P76" i="1"/>
  <c r="M76" i="1"/>
  <c r="J76" i="1"/>
  <c r="G76" i="1"/>
  <c r="P75" i="1"/>
  <c r="M75" i="1"/>
  <c r="J75" i="1"/>
  <c r="G75" i="1"/>
  <c r="S74" i="1"/>
  <c r="P74" i="1"/>
  <c r="M74" i="1"/>
  <c r="J74" i="1"/>
  <c r="G74" i="1"/>
  <c r="S73" i="1"/>
  <c r="P73" i="1"/>
  <c r="M73" i="1"/>
  <c r="J73" i="1"/>
  <c r="G73" i="1"/>
  <c r="S72" i="1"/>
  <c r="P72" i="1"/>
  <c r="M72" i="1"/>
  <c r="J72" i="1"/>
  <c r="G72" i="1"/>
  <c r="S71" i="1"/>
  <c r="P71" i="1"/>
  <c r="M71" i="1"/>
  <c r="J71" i="1"/>
  <c r="G71" i="1"/>
  <c r="S70" i="1"/>
  <c r="P70" i="1"/>
  <c r="M70" i="1"/>
  <c r="J70" i="1"/>
  <c r="G70" i="1"/>
  <c r="S69" i="1"/>
  <c r="P69" i="1"/>
  <c r="M69" i="1"/>
  <c r="J69" i="1"/>
  <c r="G69" i="1"/>
  <c r="S68" i="1"/>
  <c r="P68" i="1"/>
  <c r="M68" i="1"/>
  <c r="J68" i="1"/>
  <c r="G68" i="1"/>
  <c r="S67" i="1"/>
  <c r="P67" i="1"/>
  <c r="M67" i="1"/>
  <c r="J67" i="1"/>
  <c r="G67" i="1"/>
  <c r="S66" i="1"/>
  <c r="P66" i="1"/>
  <c r="M66" i="1"/>
  <c r="J66" i="1"/>
  <c r="G66" i="1"/>
  <c r="S65" i="1"/>
  <c r="P65" i="1"/>
  <c r="M65" i="1"/>
  <c r="J65" i="1"/>
  <c r="G65" i="1"/>
  <c r="S64" i="1"/>
  <c r="P64" i="1"/>
  <c r="M64" i="1"/>
  <c r="J64" i="1"/>
  <c r="G64" i="1"/>
  <c r="S63" i="1"/>
  <c r="P63" i="1"/>
  <c r="M63" i="1"/>
  <c r="J63" i="1"/>
  <c r="G63" i="1"/>
  <c r="S62" i="1"/>
  <c r="P62" i="1"/>
  <c r="M62" i="1"/>
  <c r="J62" i="1"/>
  <c r="G62" i="1"/>
  <c r="S61" i="1"/>
  <c r="P61" i="1"/>
  <c r="M61" i="1"/>
  <c r="J61" i="1"/>
  <c r="G61" i="1"/>
  <c r="S60" i="1"/>
  <c r="P60" i="1"/>
  <c r="M60" i="1"/>
  <c r="J60" i="1"/>
  <c r="G60" i="1"/>
  <c r="S59" i="1"/>
  <c r="P59" i="1"/>
  <c r="M59" i="1"/>
  <c r="J59" i="1"/>
  <c r="G59" i="1"/>
  <c r="S58" i="1"/>
  <c r="P58" i="1"/>
  <c r="M58" i="1"/>
  <c r="J58" i="1"/>
  <c r="G58" i="1"/>
  <c r="S57" i="1"/>
  <c r="P57" i="1"/>
  <c r="M57" i="1"/>
  <c r="J57" i="1"/>
  <c r="G57" i="1"/>
  <c r="P56" i="1"/>
  <c r="M56" i="1"/>
  <c r="J56" i="1"/>
  <c r="G56" i="1"/>
  <c r="P55" i="1"/>
  <c r="M55" i="1"/>
  <c r="J55" i="1"/>
  <c r="G55" i="1"/>
  <c r="P54" i="1"/>
  <c r="M54" i="1"/>
  <c r="J54" i="1"/>
  <c r="G54" i="1"/>
  <c r="P53" i="1"/>
  <c r="M53" i="1"/>
  <c r="J53" i="1"/>
  <c r="G53" i="1"/>
  <c r="P52" i="1"/>
  <c r="M52" i="1"/>
  <c r="J52" i="1"/>
  <c r="G52" i="1"/>
  <c r="P51" i="1"/>
  <c r="M51" i="1"/>
  <c r="J51" i="1"/>
  <c r="G51" i="1"/>
  <c r="P50" i="1"/>
  <c r="M50" i="1"/>
  <c r="J50" i="1"/>
  <c r="G50" i="1"/>
  <c r="P49" i="1"/>
  <c r="M49" i="1"/>
  <c r="J49" i="1"/>
  <c r="G49" i="1"/>
  <c r="P48" i="1"/>
  <c r="M48" i="1"/>
  <c r="J48" i="1"/>
  <c r="G48" i="1"/>
  <c r="P47" i="1"/>
  <c r="M47" i="1"/>
  <c r="J47" i="1"/>
  <c r="G47" i="1"/>
  <c r="P46" i="1"/>
  <c r="M46" i="1"/>
  <c r="J46" i="1"/>
  <c r="G46" i="1"/>
  <c r="P45" i="1"/>
  <c r="M45" i="1"/>
  <c r="J45" i="1"/>
  <c r="G45" i="1"/>
  <c r="P44" i="1"/>
  <c r="M44" i="1"/>
  <c r="J44" i="1"/>
  <c r="G44" i="1"/>
  <c r="P43" i="1"/>
  <c r="M43" i="1"/>
  <c r="J43" i="1"/>
  <c r="G43" i="1"/>
  <c r="P42" i="1"/>
  <c r="M42" i="1"/>
  <c r="J42" i="1"/>
  <c r="G42" i="1"/>
  <c r="P41" i="1"/>
  <c r="M41" i="1"/>
  <c r="J41" i="1"/>
  <c r="G41" i="1"/>
  <c r="P40" i="1"/>
  <c r="M40" i="1"/>
  <c r="J40" i="1"/>
  <c r="G40" i="1"/>
  <c r="P39" i="1"/>
  <c r="M39" i="1"/>
  <c r="J39" i="1"/>
  <c r="G39" i="1"/>
  <c r="S38" i="1"/>
  <c r="P38" i="1"/>
  <c r="M38" i="1"/>
  <c r="J38" i="1"/>
  <c r="G38" i="1"/>
  <c r="S37" i="1"/>
  <c r="P37" i="1"/>
  <c r="M37" i="1"/>
  <c r="J37" i="1"/>
  <c r="G37" i="1"/>
  <c r="S36" i="1"/>
  <c r="P36" i="1"/>
  <c r="M36" i="1"/>
  <c r="J36" i="1"/>
  <c r="G36" i="1"/>
  <c r="S35" i="1"/>
  <c r="P35" i="1"/>
  <c r="J35" i="1"/>
  <c r="G35" i="1"/>
  <c r="S34" i="1"/>
  <c r="P34" i="1"/>
  <c r="M34" i="1"/>
  <c r="J34" i="1"/>
  <c r="G34" i="1"/>
  <c r="S33" i="1"/>
  <c r="P33" i="1"/>
  <c r="M33" i="1"/>
  <c r="J33" i="1"/>
  <c r="G33" i="1"/>
  <c r="S32" i="1"/>
  <c r="P32" i="1"/>
  <c r="M32" i="1"/>
  <c r="J32" i="1"/>
  <c r="G32" i="1"/>
  <c r="S31" i="1"/>
  <c r="P31" i="1"/>
  <c r="M31" i="1"/>
  <c r="J31" i="1"/>
  <c r="G31" i="1"/>
  <c r="S30" i="1"/>
  <c r="P30" i="1"/>
  <c r="M30" i="1"/>
  <c r="J30" i="1"/>
  <c r="G30" i="1"/>
  <c r="S29" i="1"/>
  <c r="P29" i="1"/>
  <c r="M29" i="1"/>
  <c r="J29" i="1"/>
  <c r="G29" i="1"/>
  <c r="S28" i="1"/>
  <c r="P28" i="1"/>
  <c r="M28" i="1"/>
  <c r="J28" i="1"/>
  <c r="G28" i="1"/>
  <c r="S27" i="1"/>
  <c r="P27" i="1"/>
  <c r="M27" i="1"/>
  <c r="J27" i="1"/>
  <c r="G27" i="1"/>
  <c r="S26" i="1"/>
  <c r="P26" i="1"/>
  <c r="M26" i="1"/>
  <c r="J26" i="1"/>
  <c r="G26" i="1"/>
  <c r="S25" i="1"/>
  <c r="P25" i="1"/>
  <c r="M25" i="1"/>
  <c r="J25" i="1"/>
  <c r="G25" i="1"/>
  <c r="S24" i="1"/>
  <c r="P24" i="1"/>
  <c r="M24" i="1"/>
  <c r="J24" i="1"/>
  <c r="G24" i="1"/>
  <c r="S23" i="1"/>
  <c r="P23" i="1"/>
  <c r="M23" i="1"/>
  <c r="J23" i="1"/>
  <c r="G23" i="1"/>
  <c r="S22" i="1"/>
  <c r="P22" i="1"/>
  <c r="M22" i="1"/>
  <c r="J22" i="1"/>
  <c r="G22" i="1"/>
  <c r="S21" i="1"/>
  <c r="P21" i="1"/>
  <c r="M21" i="1"/>
  <c r="J21" i="1"/>
  <c r="G21" i="1"/>
  <c r="S20" i="1"/>
  <c r="P20" i="1"/>
  <c r="M20" i="1"/>
  <c r="J20" i="1"/>
  <c r="G20" i="1"/>
  <c r="S19" i="1"/>
  <c r="P19" i="1"/>
  <c r="M19" i="1"/>
  <c r="J19" i="1"/>
  <c r="G19" i="1"/>
  <c r="S18" i="1"/>
  <c r="P18" i="1"/>
  <c r="M18" i="1"/>
  <c r="J18" i="1"/>
  <c r="G18" i="1"/>
  <c r="S17" i="1"/>
  <c r="P17" i="1"/>
  <c r="M17" i="1"/>
  <c r="J17" i="1"/>
  <c r="G17" i="1"/>
  <c r="S16" i="1"/>
  <c r="P16" i="1"/>
  <c r="M16" i="1"/>
  <c r="J16" i="1"/>
  <c r="G16" i="1"/>
  <c r="S15" i="1"/>
  <c r="P15" i="1"/>
  <c r="M15" i="1"/>
  <c r="J15" i="1"/>
  <c r="G15" i="1"/>
  <c r="S14" i="1"/>
  <c r="P14" i="1"/>
  <c r="M14" i="1"/>
  <c r="J14" i="1"/>
  <c r="G14" i="1"/>
  <c r="S13" i="1"/>
  <c r="P13" i="1"/>
  <c r="M13" i="1"/>
  <c r="J13" i="1"/>
  <c r="G13" i="1"/>
  <c r="S12" i="1"/>
  <c r="P12" i="1"/>
  <c r="M12" i="1"/>
  <c r="J12" i="1"/>
  <c r="G12" i="1"/>
  <c r="S11" i="1"/>
  <c r="P11" i="1"/>
  <c r="M11" i="1"/>
  <c r="J11" i="1"/>
  <c r="G11" i="1"/>
  <c r="S10" i="1"/>
  <c r="P10" i="1"/>
  <c r="M10" i="1"/>
  <c r="J10" i="1"/>
  <c r="G10" i="1"/>
  <c r="S9" i="1"/>
  <c r="P9" i="1"/>
  <c r="M9" i="1"/>
  <c r="J9" i="1"/>
  <c r="G9" i="1"/>
  <c r="S8" i="1"/>
  <c r="P8" i="1"/>
  <c r="M8" i="1"/>
  <c r="J8" i="1"/>
  <c r="G8" i="1"/>
  <c r="S7" i="1"/>
  <c r="P7" i="1"/>
  <c r="M7" i="1"/>
  <c r="J7" i="1"/>
  <c r="G7" i="1"/>
  <c r="S6" i="1"/>
  <c r="P6" i="1"/>
  <c r="M6" i="1"/>
  <c r="J6" i="1"/>
  <c r="G6" i="1"/>
  <c r="S5" i="1"/>
  <c r="P5" i="1"/>
  <c r="M5" i="1"/>
  <c r="J5" i="1"/>
  <c r="G5" i="1"/>
  <c r="S4" i="1"/>
  <c r="P4" i="1"/>
  <c r="M4" i="1"/>
  <c r="J4" i="1"/>
  <c r="G4" i="1"/>
  <c r="S3" i="1"/>
  <c r="P3" i="1"/>
  <c r="M3" i="1"/>
  <c r="J3" i="1"/>
  <c r="G3" i="1"/>
  <c r="U290" i="2"/>
  <c r="W290" i="2" s="1"/>
  <c r="Q290" i="2"/>
  <c r="S290" i="2" s="1"/>
  <c r="M290" i="2"/>
  <c r="O290" i="2" s="1"/>
  <c r="I290" i="2"/>
  <c r="K290" i="2" s="1"/>
  <c r="U289" i="2"/>
  <c r="W289" i="2" s="1"/>
  <c r="Q289" i="2"/>
  <c r="S289" i="2" s="1"/>
  <c r="M289" i="2"/>
  <c r="O289" i="2" s="1"/>
  <c r="I289" i="2"/>
  <c r="K289" i="2" s="1"/>
  <c r="U288" i="2"/>
  <c r="W288" i="2" s="1"/>
  <c r="Q288" i="2"/>
  <c r="S288" i="2" s="1"/>
  <c r="M288" i="2"/>
  <c r="O288" i="2" s="1"/>
  <c r="I288" i="2"/>
  <c r="K288" i="2" s="1"/>
  <c r="U287" i="2"/>
  <c r="W287" i="2" s="1"/>
  <c r="Q287" i="2"/>
  <c r="S287" i="2" s="1"/>
  <c r="M287" i="2"/>
  <c r="O287" i="2" s="1"/>
  <c r="I287" i="2"/>
  <c r="K287" i="2" s="1"/>
  <c r="U286" i="2"/>
  <c r="W286" i="2" s="1"/>
  <c r="Q286" i="2"/>
  <c r="S286" i="2" s="1"/>
  <c r="M286" i="2"/>
  <c r="O286" i="2" s="1"/>
  <c r="I286" i="2"/>
  <c r="K286" i="2" s="1"/>
  <c r="U285" i="2"/>
  <c r="W285" i="2" s="1"/>
  <c r="Q285" i="2"/>
  <c r="S285" i="2" s="1"/>
  <c r="M285" i="2"/>
  <c r="O285" i="2" s="1"/>
  <c r="I285" i="2"/>
  <c r="K285" i="2" s="1"/>
  <c r="Y284" i="2"/>
  <c r="AA284" i="2" s="1"/>
  <c r="U284" i="2"/>
  <c r="W284" i="2" s="1"/>
  <c r="Q284" i="2"/>
  <c r="S284" i="2" s="1"/>
  <c r="M284" i="2"/>
  <c r="O284" i="2" s="1"/>
  <c r="I284" i="2"/>
  <c r="Y283" i="2"/>
  <c r="AA283" i="2" s="1"/>
  <c r="W283" i="2"/>
  <c r="U283" i="2"/>
  <c r="Q283" i="2"/>
  <c r="S283" i="2" s="1"/>
  <c r="O283" i="2"/>
  <c r="M283" i="2"/>
  <c r="I283" i="2"/>
  <c r="Y282" i="2"/>
  <c r="AA282" i="2" s="1"/>
  <c r="U282" i="2"/>
  <c r="W282" i="2" s="1"/>
  <c r="Q282" i="2"/>
  <c r="S282" i="2" s="1"/>
  <c r="M282" i="2"/>
  <c r="O282" i="2" s="1"/>
  <c r="I282" i="2"/>
  <c r="AA281" i="2"/>
  <c r="Y281" i="2"/>
  <c r="U281" i="2"/>
  <c r="W281" i="2" s="1"/>
  <c r="S281" i="2"/>
  <c r="Q281" i="2"/>
  <c r="M281" i="2"/>
  <c r="O281" i="2" s="1"/>
  <c r="I281" i="2"/>
  <c r="Y280" i="2"/>
  <c r="AA280" i="2" s="1"/>
  <c r="U280" i="2"/>
  <c r="W280" i="2" s="1"/>
  <c r="Q280" i="2"/>
  <c r="S280" i="2" s="1"/>
  <c r="M280" i="2"/>
  <c r="O280" i="2" s="1"/>
  <c r="I280" i="2"/>
  <c r="Y279" i="2"/>
  <c r="AA279" i="2" s="1"/>
  <c r="W279" i="2"/>
  <c r="U279" i="2"/>
  <c r="Q279" i="2"/>
  <c r="S279" i="2" s="1"/>
  <c r="O279" i="2"/>
  <c r="M279" i="2"/>
  <c r="I279" i="2"/>
  <c r="Y278" i="2"/>
  <c r="AA278" i="2" s="1"/>
  <c r="U278" i="2"/>
  <c r="W278" i="2" s="1"/>
  <c r="Q278" i="2"/>
  <c r="S278" i="2" s="1"/>
  <c r="M278" i="2"/>
  <c r="O278" i="2" s="1"/>
  <c r="I278" i="2"/>
  <c r="AA277" i="2"/>
  <c r="Y277" i="2"/>
  <c r="U277" i="2"/>
  <c r="W277" i="2" s="1"/>
  <c r="S277" i="2"/>
  <c r="Q277" i="2"/>
  <c r="M277" i="2"/>
  <c r="O277" i="2" s="1"/>
  <c r="I277" i="2"/>
  <c r="Y276" i="2"/>
  <c r="AA276" i="2" s="1"/>
  <c r="U276" i="2"/>
  <c r="W276" i="2" s="1"/>
  <c r="Q276" i="2"/>
  <c r="S276" i="2" s="1"/>
  <c r="M276" i="2"/>
  <c r="O276" i="2" s="1"/>
  <c r="I276" i="2"/>
  <c r="Y275" i="2"/>
  <c r="AA275" i="2" s="1"/>
  <c r="W275" i="2"/>
  <c r="U275" i="2"/>
  <c r="Q275" i="2"/>
  <c r="S275" i="2" s="1"/>
  <c r="O275" i="2"/>
  <c r="M275" i="2"/>
  <c r="I275" i="2"/>
  <c r="Y274" i="2"/>
  <c r="AA274" i="2" s="1"/>
  <c r="U274" i="2"/>
  <c r="W274" i="2" s="1"/>
  <c r="Q274" i="2"/>
  <c r="S274" i="2" s="1"/>
  <c r="M274" i="2"/>
  <c r="O274" i="2" s="1"/>
  <c r="I274" i="2"/>
  <c r="AA273" i="2"/>
  <c r="Y273" i="2"/>
  <c r="U273" i="2"/>
  <c r="W273" i="2" s="1"/>
  <c r="S273" i="2"/>
  <c r="Q273" i="2"/>
  <c r="M273" i="2"/>
  <c r="O273" i="2" s="1"/>
  <c r="I273" i="2"/>
  <c r="Y272" i="2"/>
  <c r="AA272" i="2" s="1"/>
  <c r="U272" i="2"/>
  <c r="W272" i="2" s="1"/>
  <c r="Q272" i="2"/>
  <c r="S272" i="2" s="1"/>
  <c r="I272" i="2"/>
  <c r="Y271" i="2"/>
  <c r="AA271" i="2" s="1"/>
  <c r="U271" i="2"/>
  <c r="W271" i="2" s="1"/>
  <c r="Q271" i="2"/>
  <c r="S271" i="2" s="1"/>
  <c r="M271" i="2"/>
  <c r="O271" i="2" s="1"/>
  <c r="I271" i="2"/>
  <c r="Y270" i="2"/>
  <c r="AA270" i="2" s="1"/>
  <c r="U270" i="2"/>
  <c r="W270" i="2" s="1"/>
  <c r="Q270" i="2"/>
  <c r="S270" i="2" s="1"/>
  <c r="M270" i="2"/>
  <c r="O270" i="2" s="1"/>
  <c r="I270" i="2"/>
  <c r="Y269" i="2"/>
  <c r="AA269" i="2" s="1"/>
  <c r="U269" i="2"/>
  <c r="W269" i="2" s="1"/>
  <c r="Q269" i="2"/>
  <c r="S269" i="2" s="1"/>
  <c r="M269" i="2"/>
  <c r="O269" i="2" s="1"/>
  <c r="I269" i="2"/>
  <c r="Y268" i="2"/>
  <c r="AA268" i="2" s="1"/>
  <c r="U268" i="2"/>
  <c r="W268" i="2" s="1"/>
  <c r="Q268" i="2"/>
  <c r="S268" i="2" s="1"/>
  <c r="M268" i="2"/>
  <c r="O268" i="2" s="1"/>
  <c r="I268" i="2"/>
  <c r="Y267" i="2"/>
  <c r="AA267" i="2" s="1"/>
  <c r="U267" i="2"/>
  <c r="W267" i="2" s="1"/>
  <c r="Q267" i="2"/>
  <c r="S267" i="2" s="1"/>
  <c r="M267" i="2"/>
  <c r="O267" i="2" s="1"/>
  <c r="I267" i="2"/>
  <c r="Y266" i="2"/>
  <c r="AA266" i="2" s="1"/>
  <c r="U266" i="2"/>
  <c r="W266" i="2" s="1"/>
  <c r="Q266" i="2"/>
  <c r="S266" i="2" s="1"/>
  <c r="M266" i="2"/>
  <c r="O266" i="2" s="1"/>
  <c r="I266" i="2"/>
  <c r="Y265" i="2"/>
  <c r="AA265" i="2" s="1"/>
  <c r="U265" i="2"/>
  <c r="W265" i="2" s="1"/>
  <c r="Q265" i="2"/>
  <c r="S265" i="2" s="1"/>
  <c r="M265" i="2"/>
  <c r="O265" i="2" s="1"/>
  <c r="I265" i="2"/>
  <c r="Y264" i="2"/>
  <c r="AA264" i="2" s="1"/>
  <c r="U264" i="2"/>
  <c r="W264" i="2" s="1"/>
  <c r="Q264" i="2"/>
  <c r="S264" i="2" s="1"/>
  <c r="M264" i="2"/>
  <c r="O264" i="2" s="1"/>
  <c r="I264" i="2"/>
  <c r="Y263" i="2"/>
  <c r="AA263" i="2" s="1"/>
  <c r="U263" i="2"/>
  <c r="W263" i="2" s="1"/>
  <c r="Q263" i="2"/>
  <c r="S263" i="2" s="1"/>
  <c r="M263" i="2"/>
  <c r="O263" i="2" s="1"/>
  <c r="I263" i="2"/>
  <c r="Y262" i="2"/>
  <c r="AA262" i="2" s="1"/>
  <c r="U262" i="2"/>
  <c r="W262" i="2" s="1"/>
  <c r="Q262" i="2"/>
  <c r="S262" i="2" s="1"/>
  <c r="M262" i="2"/>
  <c r="O262" i="2" s="1"/>
  <c r="I262" i="2"/>
  <c r="Y261" i="2"/>
  <c r="AA261" i="2" s="1"/>
  <c r="U261" i="2"/>
  <c r="W261" i="2" s="1"/>
  <c r="Q261" i="2"/>
  <c r="S261" i="2" s="1"/>
  <c r="M261" i="2"/>
  <c r="O261" i="2" s="1"/>
  <c r="I261" i="2"/>
  <c r="Y260" i="2"/>
  <c r="AA260" i="2" s="1"/>
  <c r="U260" i="2"/>
  <c r="W260" i="2" s="1"/>
  <c r="Q260" i="2"/>
  <c r="S260" i="2" s="1"/>
  <c r="M260" i="2"/>
  <c r="O260" i="2" s="1"/>
  <c r="I260" i="2"/>
  <c r="Y259" i="2"/>
  <c r="AA259" i="2" s="1"/>
  <c r="U259" i="2"/>
  <c r="W259" i="2" s="1"/>
  <c r="Q259" i="2"/>
  <c r="S259" i="2" s="1"/>
  <c r="M259" i="2"/>
  <c r="O259" i="2" s="1"/>
  <c r="I259" i="2"/>
  <c r="Y258" i="2"/>
  <c r="AA258" i="2" s="1"/>
  <c r="U258" i="2"/>
  <c r="W258" i="2" s="1"/>
  <c r="Q258" i="2"/>
  <c r="S258" i="2" s="1"/>
  <c r="M258" i="2"/>
  <c r="O258" i="2" s="1"/>
  <c r="I258" i="2"/>
  <c r="Y257" i="2"/>
  <c r="AA257" i="2" s="1"/>
  <c r="U257" i="2"/>
  <c r="W257" i="2" s="1"/>
  <c r="Q257" i="2"/>
  <c r="S257" i="2" s="1"/>
  <c r="M257" i="2"/>
  <c r="O257" i="2" s="1"/>
  <c r="I257" i="2"/>
  <c r="Y256" i="2"/>
  <c r="AA256" i="2" s="1"/>
  <c r="U256" i="2"/>
  <c r="W256" i="2" s="1"/>
  <c r="Q256" i="2"/>
  <c r="S256" i="2" s="1"/>
  <c r="M256" i="2"/>
  <c r="O256" i="2" s="1"/>
  <c r="I256" i="2"/>
  <c r="Y255" i="2"/>
  <c r="AA255" i="2" s="1"/>
  <c r="U255" i="2"/>
  <c r="W255" i="2" s="1"/>
  <c r="Q255" i="2"/>
  <c r="S255" i="2" s="1"/>
  <c r="M255" i="2"/>
  <c r="O255" i="2" s="1"/>
  <c r="I255" i="2"/>
  <c r="Y254" i="2"/>
  <c r="AA254" i="2" s="1"/>
  <c r="U254" i="2"/>
  <c r="W254" i="2" s="1"/>
  <c r="Q254" i="2"/>
  <c r="S254" i="2" s="1"/>
  <c r="M254" i="2"/>
  <c r="O254" i="2" s="1"/>
  <c r="I254" i="2"/>
  <c r="Y253" i="2"/>
  <c r="AA253" i="2" s="1"/>
  <c r="U253" i="2"/>
  <c r="W253" i="2" s="1"/>
  <c r="Q253" i="2"/>
  <c r="S253" i="2" s="1"/>
  <c r="M253" i="2"/>
  <c r="O253" i="2" s="1"/>
  <c r="I253" i="2"/>
  <c r="Y252" i="2"/>
  <c r="AA252" i="2" s="1"/>
  <c r="U252" i="2"/>
  <c r="W252" i="2" s="1"/>
  <c r="Q252" i="2"/>
  <c r="S252" i="2" s="1"/>
  <c r="M252" i="2"/>
  <c r="O252" i="2" s="1"/>
  <c r="I252" i="2"/>
  <c r="Y251" i="2"/>
  <c r="AA251" i="2" s="1"/>
  <c r="U251" i="2"/>
  <c r="W251" i="2" s="1"/>
  <c r="Q251" i="2"/>
  <c r="S251" i="2" s="1"/>
  <c r="M251" i="2"/>
  <c r="O251" i="2" s="1"/>
  <c r="I251" i="2"/>
  <c r="Y250" i="2"/>
  <c r="AA250" i="2" s="1"/>
  <c r="U250" i="2"/>
  <c r="W250" i="2" s="1"/>
  <c r="Q250" i="2"/>
  <c r="S250" i="2" s="1"/>
  <c r="M250" i="2"/>
  <c r="O250" i="2" s="1"/>
  <c r="I250" i="2"/>
  <c r="Y249" i="2"/>
  <c r="AA249" i="2" s="1"/>
  <c r="U249" i="2"/>
  <c r="W249" i="2" s="1"/>
  <c r="Q249" i="2"/>
  <c r="S249" i="2" s="1"/>
  <c r="M249" i="2"/>
  <c r="O249" i="2" s="1"/>
  <c r="I249" i="2"/>
  <c r="Y248" i="2"/>
  <c r="AA248" i="2" s="1"/>
  <c r="U248" i="2"/>
  <c r="W248" i="2" s="1"/>
  <c r="Q248" i="2"/>
  <c r="S248" i="2" s="1"/>
  <c r="M248" i="2"/>
  <c r="O248" i="2" s="1"/>
  <c r="I248" i="2"/>
  <c r="Y247" i="2"/>
  <c r="AA247" i="2" s="1"/>
  <c r="U247" i="2"/>
  <c r="W247" i="2" s="1"/>
  <c r="Q247" i="2"/>
  <c r="S247" i="2" s="1"/>
  <c r="M247" i="2"/>
  <c r="O247" i="2" s="1"/>
  <c r="I247" i="2"/>
  <c r="Y246" i="2"/>
  <c r="AA246" i="2" s="1"/>
  <c r="U246" i="2"/>
  <c r="W246" i="2" s="1"/>
  <c r="Q246" i="2"/>
  <c r="S246" i="2" s="1"/>
  <c r="M246" i="2"/>
  <c r="O246" i="2" s="1"/>
  <c r="I246" i="2"/>
  <c r="Y245" i="2"/>
  <c r="AA245" i="2" s="1"/>
  <c r="U245" i="2"/>
  <c r="W245" i="2" s="1"/>
  <c r="Q245" i="2"/>
  <c r="S245" i="2" s="1"/>
  <c r="M245" i="2"/>
  <c r="O245" i="2" s="1"/>
  <c r="I245" i="2"/>
  <c r="Y244" i="2"/>
  <c r="AA244" i="2" s="1"/>
  <c r="U244" i="2"/>
  <c r="W244" i="2" s="1"/>
  <c r="Q244" i="2"/>
  <c r="S244" i="2" s="1"/>
  <c r="M244" i="2"/>
  <c r="O244" i="2" s="1"/>
  <c r="I244" i="2"/>
  <c r="Y243" i="2"/>
  <c r="AA243" i="2" s="1"/>
  <c r="U243" i="2"/>
  <c r="W243" i="2" s="1"/>
  <c r="Q243" i="2"/>
  <c r="S243" i="2" s="1"/>
  <c r="M243" i="2"/>
  <c r="O243" i="2" s="1"/>
  <c r="I243" i="2"/>
  <c r="U242" i="2"/>
  <c r="W242" i="2" s="1"/>
  <c r="Q242" i="2"/>
  <c r="S242" i="2" s="1"/>
  <c r="M242" i="2"/>
  <c r="O242" i="2" s="1"/>
  <c r="I242" i="2"/>
  <c r="K242" i="2" s="1"/>
  <c r="U241" i="2"/>
  <c r="W241" i="2" s="1"/>
  <c r="Q241" i="2"/>
  <c r="S241" i="2" s="1"/>
  <c r="M241" i="2"/>
  <c r="O241" i="2" s="1"/>
  <c r="I241" i="2"/>
  <c r="K241" i="2" s="1"/>
  <c r="U240" i="2"/>
  <c r="W240" i="2" s="1"/>
  <c r="Q240" i="2"/>
  <c r="S240" i="2" s="1"/>
  <c r="M240" i="2"/>
  <c r="O240" i="2" s="1"/>
  <c r="I240" i="2"/>
  <c r="K240" i="2" s="1"/>
  <c r="U239" i="2"/>
  <c r="W239" i="2" s="1"/>
  <c r="Q239" i="2"/>
  <c r="S239" i="2" s="1"/>
  <c r="M239" i="2"/>
  <c r="O239" i="2" s="1"/>
  <c r="I239" i="2"/>
  <c r="K239" i="2" s="1"/>
  <c r="U238" i="2"/>
  <c r="W238" i="2" s="1"/>
  <c r="Q238" i="2"/>
  <c r="S238" i="2" s="1"/>
  <c r="M238" i="2"/>
  <c r="O238" i="2" s="1"/>
  <c r="I238" i="2"/>
  <c r="K238" i="2" s="1"/>
  <c r="U237" i="2"/>
  <c r="W237" i="2" s="1"/>
  <c r="Q237" i="2"/>
  <c r="S237" i="2" s="1"/>
  <c r="M237" i="2"/>
  <c r="O237" i="2" s="1"/>
  <c r="I237" i="2"/>
  <c r="K237" i="2" s="1"/>
  <c r="U236" i="2"/>
  <c r="W236" i="2" s="1"/>
  <c r="Q236" i="2"/>
  <c r="S236" i="2" s="1"/>
  <c r="M236" i="2"/>
  <c r="O236" i="2" s="1"/>
  <c r="I236" i="2"/>
  <c r="K236" i="2" s="1"/>
  <c r="U235" i="2"/>
  <c r="W235" i="2" s="1"/>
  <c r="Q235" i="2"/>
  <c r="S235" i="2" s="1"/>
  <c r="M235" i="2"/>
  <c r="O235" i="2" s="1"/>
  <c r="I235" i="2"/>
  <c r="K235" i="2" s="1"/>
  <c r="U234" i="2"/>
  <c r="W234" i="2" s="1"/>
  <c r="Q234" i="2"/>
  <c r="S234" i="2" s="1"/>
  <c r="M234" i="2"/>
  <c r="O234" i="2" s="1"/>
  <c r="I234" i="2"/>
  <c r="K234" i="2" s="1"/>
  <c r="U233" i="2"/>
  <c r="W233" i="2" s="1"/>
  <c r="Q233" i="2"/>
  <c r="S233" i="2" s="1"/>
  <c r="M233" i="2"/>
  <c r="O233" i="2" s="1"/>
  <c r="I233" i="2"/>
  <c r="K233" i="2" s="1"/>
  <c r="U232" i="2"/>
  <c r="W232" i="2" s="1"/>
  <c r="Q232" i="2"/>
  <c r="S232" i="2" s="1"/>
  <c r="M232" i="2"/>
  <c r="O232" i="2" s="1"/>
  <c r="I232" i="2"/>
  <c r="K232" i="2" s="1"/>
  <c r="U231" i="2"/>
  <c r="W231" i="2" s="1"/>
  <c r="Q231" i="2"/>
  <c r="S231" i="2" s="1"/>
  <c r="M231" i="2"/>
  <c r="O231" i="2" s="1"/>
  <c r="I231" i="2"/>
  <c r="K231" i="2" s="1"/>
  <c r="Y230" i="2"/>
  <c r="AA230" i="2" s="1"/>
  <c r="U230" i="2"/>
  <c r="W230" i="2" s="1"/>
  <c r="Q230" i="2"/>
  <c r="S230" i="2" s="1"/>
  <c r="M230" i="2"/>
  <c r="O230" i="2" s="1"/>
  <c r="I230" i="2"/>
  <c r="Y229" i="2"/>
  <c r="AA229" i="2" s="1"/>
  <c r="U229" i="2"/>
  <c r="W229" i="2" s="1"/>
  <c r="Q229" i="2"/>
  <c r="S229" i="2" s="1"/>
  <c r="M229" i="2"/>
  <c r="O229" i="2" s="1"/>
  <c r="I229" i="2"/>
  <c r="Y228" i="2"/>
  <c r="AA228" i="2" s="1"/>
  <c r="U228" i="2"/>
  <c r="W228" i="2" s="1"/>
  <c r="Q228" i="2"/>
  <c r="S228" i="2" s="1"/>
  <c r="M228" i="2"/>
  <c r="O228" i="2" s="1"/>
  <c r="I228" i="2"/>
  <c r="Y227" i="2"/>
  <c r="AA227" i="2" s="1"/>
  <c r="U227" i="2"/>
  <c r="W227" i="2" s="1"/>
  <c r="Q227" i="2"/>
  <c r="S227" i="2" s="1"/>
  <c r="M227" i="2"/>
  <c r="O227" i="2" s="1"/>
  <c r="I227" i="2"/>
  <c r="Y226" i="2"/>
  <c r="AA226" i="2" s="1"/>
  <c r="U226" i="2"/>
  <c r="W226" i="2" s="1"/>
  <c r="Q226" i="2"/>
  <c r="S226" i="2" s="1"/>
  <c r="M226" i="2"/>
  <c r="O226" i="2" s="1"/>
  <c r="I226" i="2"/>
  <c r="Y225" i="2"/>
  <c r="AA225" i="2" s="1"/>
  <c r="U225" i="2"/>
  <c r="W225" i="2" s="1"/>
  <c r="Q225" i="2"/>
  <c r="S225" i="2" s="1"/>
  <c r="M225" i="2"/>
  <c r="O225" i="2" s="1"/>
  <c r="I225" i="2"/>
  <c r="Y224" i="2"/>
  <c r="AA224" i="2" s="1"/>
  <c r="U224" i="2"/>
  <c r="W224" i="2" s="1"/>
  <c r="Q224" i="2"/>
  <c r="S224" i="2" s="1"/>
  <c r="M224" i="2"/>
  <c r="O224" i="2" s="1"/>
  <c r="I224" i="2"/>
  <c r="Y223" i="2"/>
  <c r="AA223" i="2" s="1"/>
  <c r="U223" i="2"/>
  <c r="W223" i="2" s="1"/>
  <c r="Q223" i="2"/>
  <c r="S223" i="2" s="1"/>
  <c r="M223" i="2"/>
  <c r="O223" i="2" s="1"/>
  <c r="I223" i="2"/>
  <c r="Y222" i="2"/>
  <c r="AA222" i="2" s="1"/>
  <c r="U222" i="2"/>
  <c r="W222" i="2" s="1"/>
  <c r="Q222" i="2"/>
  <c r="S222" i="2" s="1"/>
  <c r="M222" i="2"/>
  <c r="O222" i="2" s="1"/>
  <c r="I222" i="2"/>
  <c r="Y221" i="2"/>
  <c r="AA221" i="2" s="1"/>
  <c r="U221" i="2"/>
  <c r="W221" i="2" s="1"/>
  <c r="Q221" i="2"/>
  <c r="S221" i="2" s="1"/>
  <c r="M221" i="2"/>
  <c r="O221" i="2" s="1"/>
  <c r="I221" i="2"/>
  <c r="Y220" i="2"/>
  <c r="AA220" i="2" s="1"/>
  <c r="U220" i="2"/>
  <c r="W220" i="2" s="1"/>
  <c r="Q220" i="2"/>
  <c r="S220" i="2" s="1"/>
  <c r="O220" i="2"/>
  <c r="M220" i="2"/>
  <c r="I220" i="2"/>
  <c r="Y219" i="2"/>
  <c r="AA219" i="2" s="1"/>
  <c r="U219" i="2"/>
  <c r="W219" i="2" s="1"/>
  <c r="Q219" i="2"/>
  <c r="S219" i="2" s="1"/>
  <c r="M219" i="2"/>
  <c r="O219" i="2" s="1"/>
  <c r="I219" i="2"/>
  <c r="AA218" i="2"/>
  <c r="Y218" i="2"/>
  <c r="U218" i="2"/>
  <c r="W218" i="2" s="1"/>
  <c r="S218" i="2"/>
  <c r="Q218" i="2"/>
  <c r="M218" i="2"/>
  <c r="O218" i="2" s="1"/>
  <c r="I218" i="2"/>
  <c r="Y217" i="2"/>
  <c r="AA217" i="2" s="1"/>
  <c r="U217" i="2"/>
  <c r="W217" i="2" s="1"/>
  <c r="Q217" i="2"/>
  <c r="S217" i="2" s="1"/>
  <c r="M217" i="2"/>
  <c r="O217" i="2" s="1"/>
  <c r="I217" i="2"/>
  <c r="Y216" i="2"/>
  <c r="AA216" i="2" s="1"/>
  <c r="W216" i="2"/>
  <c r="U216" i="2"/>
  <c r="Q216" i="2"/>
  <c r="S216" i="2" s="1"/>
  <c r="O216" i="2"/>
  <c r="M216" i="2"/>
  <c r="I216" i="2"/>
  <c r="Y215" i="2"/>
  <c r="AA215" i="2" s="1"/>
  <c r="U215" i="2"/>
  <c r="W215" i="2" s="1"/>
  <c r="Q215" i="2"/>
  <c r="S215" i="2" s="1"/>
  <c r="M215" i="2"/>
  <c r="O215" i="2" s="1"/>
  <c r="I215" i="2"/>
  <c r="AA214" i="2"/>
  <c r="Y214" i="2"/>
  <c r="U214" i="2"/>
  <c r="W214" i="2" s="1"/>
  <c r="S214" i="2"/>
  <c r="Q214" i="2"/>
  <c r="M214" i="2"/>
  <c r="O214" i="2" s="1"/>
  <c r="I214" i="2"/>
  <c r="Y213" i="2"/>
  <c r="AA213" i="2" s="1"/>
  <c r="U213" i="2"/>
  <c r="W213" i="2" s="1"/>
  <c r="Q213" i="2"/>
  <c r="S213" i="2" s="1"/>
  <c r="M213" i="2"/>
  <c r="O213" i="2" s="1"/>
  <c r="I213" i="2"/>
  <c r="Y212" i="2"/>
  <c r="AA212" i="2" s="1"/>
  <c r="W212" i="2"/>
  <c r="U212" i="2"/>
  <c r="Q212" i="2"/>
  <c r="S212" i="2" s="1"/>
  <c r="O212" i="2"/>
  <c r="M212" i="2"/>
  <c r="I212" i="2"/>
  <c r="Y211" i="2"/>
  <c r="AA211" i="2" s="1"/>
  <c r="U211" i="2"/>
  <c r="W211" i="2" s="1"/>
  <c r="Q211" i="2"/>
  <c r="S211" i="2" s="1"/>
  <c r="M211" i="2"/>
  <c r="O211" i="2" s="1"/>
  <c r="I211" i="2"/>
  <c r="AA210" i="2"/>
  <c r="Y210" i="2"/>
  <c r="U210" i="2"/>
  <c r="W210" i="2" s="1"/>
  <c r="S210" i="2"/>
  <c r="Q210" i="2"/>
  <c r="M210" i="2"/>
  <c r="O210" i="2" s="1"/>
  <c r="I210" i="2"/>
  <c r="Y209" i="2"/>
  <c r="AA209" i="2" s="1"/>
  <c r="U209" i="2"/>
  <c r="W209" i="2" s="1"/>
  <c r="Q209" i="2"/>
  <c r="S209" i="2" s="1"/>
  <c r="I209" i="2"/>
  <c r="Y208" i="2"/>
  <c r="AA208" i="2" s="1"/>
  <c r="U208" i="2"/>
  <c r="W208" i="2" s="1"/>
  <c r="Q208" i="2"/>
  <c r="S208" i="2" s="1"/>
  <c r="M208" i="2"/>
  <c r="O208" i="2" s="1"/>
  <c r="I208" i="2"/>
  <c r="Y207" i="2"/>
  <c r="AA207" i="2" s="1"/>
  <c r="U207" i="2"/>
  <c r="W207" i="2" s="1"/>
  <c r="Q207" i="2"/>
  <c r="S207" i="2" s="1"/>
  <c r="M207" i="2"/>
  <c r="O207" i="2" s="1"/>
  <c r="I207" i="2"/>
  <c r="Y206" i="2"/>
  <c r="AA206" i="2" s="1"/>
  <c r="U206" i="2"/>
  <c r="W206" i="2" s="1"/>
  <c r="Q206" i="2"/>
  <c r="S206" i="2" s="1"/>
  <c r="M206" i="2"/>
  <c r="O206" i="2" s="1"/>
  <c r="I206" i="2"/>
  <c r="Y205" i="2"/>
  <c r="AA205" i="2" s="1"/>
  <c r="U205" i="2"/>
  <c r="W205" i="2" s="1"/>
  <c r="Q205" i="2"/>
  <c r="S205" i="2" s="1"/>
  <c r="M205" i="2"/>
  <c r="O205" i="2" s="1"/>
  <c r="I205" i="2"/>
  <c r="Y204" i="2"/>
  <c r="AA204" i="2" s="1"/>
  <c r="W204" i="2"/>
  <c r="U204" i="2"/>
  <c r="Q204" i="2"/>
  <c r="S204" i="2" s="1"/>
  <c r="O204" i="2"/>
  <c r="M204" i="2"/>
  <c r="I204" i="2"/>
  <c r="Y203" i="2"/>
  <c r="AA203" i="2" s="1"/>
  <c r="U203" i="2"/>
  <c r="W203" i="2" s="1"/>
  <c r="Q203" i="2"/>
  <c r="S203" i="2" s="1"/>
  <c r="M203" i="2"/>
  <c r="O203" i="2" s="1"/>
  <c r="I203" i="2"/>
  <c r="AA202" i="2"/>
  <c r="Y202" i="2"/>
  <c r="U202" i="2"/>
  <c r="W202" i="2" s="1"/>
  <c r="S202" i="2"/>
  <c r="Q202" i="2"/>
  <c r="M202" i="2"/>
  <c r="O202" i="2" s="1"/>
  <c r="I202" i="2"/>
  <c r="Y201" i="2"/>
  <c r="AA201" i="2" s="1"/>
  <c r="U201" i="2"/>
  <c r="W201" i="2" s="1"/>
  <c r="Q201" i="2"/>
  <c r="S201" i="2" s="1"/>
  <c r="M201" i="2"/>
  <c r="O201" i="2" s="1"/>
  <c r="I201" i="2"/>
  <c r="U200" i="2"/>
  <c r="W200" i="2" s="1"/>
  <c r="S200" i="2"/>
  <c r="Q200" i="2"/>
  <c r="M200" i="2"/>
  <c r="O200" i="2" s="1"/>
  <c r="K200" i="2"/>
  <c r="I200" i="2"/>
  <c r="U199" i="2"/>
  <c r="W199" i="2" s="1"/>
  <c r="S199" i="2"/>
  <c r="Q199" i="2"/>
  <c r="M199" i="2"/>
  <c r="O199" i="2" s="1"/>
  <c r="K199" i="2"/>
  <c r="I199" i="2"/>
  <c r="U198" i="2"/>
  <c r="W198" i="2" s="1"/>
  <c r="S198" i="2"/>
  <c r="Q198" i="2"/>
  <c r="M198" i="2"/>
  <c r="O198" i="2" s="1"/>
  <c r="K198" i="2"/>
  <c r="I198" i="2"/>
  <c r="U197" i="2"/>
  <c r="W197" i="2" s="1"/>
  <c r="S197" i="2"/>
  <c r="Q197" i="2"/>
  <c r="M197" i="2"/>
  <c r="O197" i="2" s="1"/>
  <c r="K197" i="2"/>
  <c r="I197" i="2"/>
  <c r="U196" i="2"/>
  <c r="W196" i="2" s="1"/>
  <c r="S196" i="2"/>
  <c r="Q196" i="2"/>
  <c r="M196" i="2"/>
  <c r="O196" i="2" s="1"/>
  <c r="K196" i="2"/>
  <c r="I196" i="2"/>
  <c r="U195" i="2"/>
  <c r="W195" i="2" s="1"/>
  <c r="S195" i="2"/>
  <c r="Q195" i="2"/>
  <c r="M195" i="2"/>
  <c r="O195" i="2" s="1"/>
  <c r="K195" i="2"/>
  <c r="I195" i="2"/>
  <c r="U194" i="2"/>
  <c r="W194" i="2" s="1"/>
  <c r="S194" i="2"/>
  <c r="Q194" i="2"/>
  <c r="M194" i="2"/>
  <c r="O194" i="2" s="1"/>
  <c r="K194" i="2"/>
  <c r="I194" i="2"/>
  <c r="U193" i="2"/>
  <c r="W193" i="2" s="1"/>
  <c r="S193" i="2"/>
  <c r="Q193" i="2"/>
  <c r="M193" i="2"/>
  <c r="O193" i="2" s="1"/>
  <c r="K193" i="2"/>
  <c r="I193" i="2"/>
  <c r="U192" i="2"/>
  <c r="W192" i="2" s="1"/>
  <c r="S192" i="2"/>
  <c r="Q192" i="2"/>
  <c r="M192" i="2"/>
  <c r="O192" i="2" s="1"/>
  <c r="K192" i="2"/>
  <c r="I192" i="2"/>
  <c r="U191" i="2"/>
  <c r="W191" i="2" s="1"/>
  <c r="S191" i="2"/>
  <c r="Q191" i="2"/>
  <c r="M191" i="2"/>
  <c r="O191" i="2" s="1"/>
  <c r="K191" i="2"/>
  <c r="I191" i="2"/>
  <c r="U190" i="2"/>
  <c r="W190" i="2" s="1"/>
  <c r="S190" i="2"/>
  <c r="Q190" i="2"/>
  <c r="M190" i="2"/>
  <c r="O190" i="2" s="1"/>
  <c r="K190" i="2"/>
  <c r="I190" i="2"/>
  <c r="U189" i="2"/>
  <c r="W189" i="2" s="1"/>
  <c r="S189" i="2"/>
  <c r="Q189" i="2"/>
  <c r="M189" i="2"/>
  <c r="O189" i="2" s="1"/>
  <c r="K189" i="2"/>
  <c r="I189" i="2"/>
  <c r="Y188" i="2"/>
  <c r="AA188" i="2" s="1"/>
  <c r="W188" i="2"/>
  <c r="U188" i="2"/>
  <c r="Q188" i="2"/>
  <c r="S188" i="2" s="1"/>
  <c r="O188" i="2"/>
  <c r="M188" i="2"/>
  <c r="I188" i="2"/>
  <c r="Y187" i="2"/>
  <c r="AA187" i="2" s="1"/>
  <c r="U187" i="2"/>
  <c r="W187" i="2" s="1"/>
  <c r="Q187" i="2"/>
  <c r="S187" i="2" s="1"/>
  <c r="M187" i="2"/>
  <c r="O187" i="2" s="1"/>
  <c r="I187" i="2"/>
  <c r="AA186" i="2"/>
  <c r="Y186" i="2"/>
  <c r="U186" i="2"/>
  <c r="W186" i="2" s="1"/>
  <c r="S186" i="2"/>
  <c r="Q186" i="2"/>
  <c r="M186" i="2"/>
  <c r="O186" i="2" s="1"/>
  <c r="I186" i="2"/>
  <c r="Y185" i="2"/>
  <c r="AA185" i="2" s="1"/>
  <c r="U185" i="2"/>
  <c r="W185" i="2" s="1"/>
  <c r="Q185" i="2"/>
  <c r="S185" i="2" s="1"/>
  <c r="M185" i="2"/>
  <c r="O185" i="2" s="1"/>
  <c r="I185" i="2"/>
  <c r="Y184" i="2"/>
  <c r="AA184" i="2" s="1"/>
  <c r="W184" i="2"/>
  <c r="U184" i="2"/>
  <c r="Q184" i="2"/>
  <c r="S184" i="2" s="1"/>
  <c r="O184" i="2"/>
  <c r="M184" i="2"/>
  <c r="I184" i="2"/>
  <c r="Y183" i="2"/>
  <c r="AA183" i="2" s="1"/>
  <c r="U183" i="2"/>
  <c r="W183" i="2" s="1"/>
  <c r="Q183" i="2"/>
  <c r="S183" i="2" s="1"/>
  <c r="M183" i="2"/>
  <c r="O183" i="2" s="1"/>
  <c r="I183" i="2"/>
  <c r="W182" i="2"/>
  <c r="U182" i="2"/>
  <c r="Q182" i="2"/>
  <c r="S182" i="2" s="1"/>
  <c r="O182" i="2"/>
  <c r="M182" i="2"/>
  <c r="I182" i="2"/>
  <c r="Y181" i="2"/>
  <c r="AA181" i="2" s="1"/>
  <c r="U181" i="2"/>
  <c r="W181" i="2" s="1"/>
  <c r="Q181" i="2"/>
  <c r="S181" i="2" s="1"/>
  <c r="M181" i="2"/>
  <c r="O181" i="2" s="1"/>
  <c r="I181" i="2"/>
  <c r="AA180" i="2"/>
  <c r="Y180" i="2"/>
  <c r="U180" i="2"/>
  <c r="W180" i="2" s="1"/>
  <c r="S180" i="2"/>
  <c r="Q180" i="2"/>
  <c r="M180" i="2"/>
  <c r="O180" i="2" s="1"/>
  <c r="I180" i="2"/>
  <c r="Y179" i="2"/>
  <c r="AA179" i="2" s="1"/>
  <c r="U179" i="2"/>
  <c r="W179" i="2" s="1"/>
  <c r="Q179" i="2"/>
  <c r="S179" i="2" s="1"/>
  <c r="M179" i="2"/>
  <c r="O179" i="2" s="1"/>
  <c r="I179" i="2"/>
  <c r="Y178" i="2"/>
  <c r="AA178" i="2" s="1"/>
  <c r="W178" i="2"/>
  <c r="U178" i="2"/>
  <c r="Q178" i="2"/>
  <c r="S178" i="2" s="1"/>
  <c r="O178" i="2"/>
  <c r="M178" i="2"/>
  <c r="I178" i="2"/>
  <c r="Y177" i="2"/>
  <c r="AA177" i="2" s="1"/>
  <c r="U177" i="2"/>
  <c r="W177" i="2" s="1"/>
  <c r="Q177" i="2"/>
  <c r="S177" i="2" s="1"/>
  <c r="M177" i="2"/>
  <c r="O177" i="2" s="1"/>
  <c r="I177" i="2"/>
  <c r="W176" i="2"/>
  <c r="U176" i="2"/>
  <c r="Q176" i="2"/>
  <c r="S176" i="2" s="1"/>
  <c r="O176" i="2"/>
  <c r="M176" i="2"/>
  <c r="I176" i="2"/>
  <c r="Y175" i="2"/>
  <c r="AA175" i="2" s="1"/>
  <c r="U175" i="2"/>
  <c r="W175" i="2" s="1"/>
  <c r="Q175" i="2"/>
  <c r="S175" i="2" s="1"/>
  <c r="M175" i="2"/>
  <c r="O175" i="2" s="1"/>
  <c r="I175" i="2"/>
  <c r="AA174" i="2"/>
  <c r="Y174" i="2"/>
  <c r="U174" i="2"/>
  <c r="W174" i="2" s="1"/>
  <c r="S174" i="2"/>
  <c r="Q174" i="2"/>
  <c r="M174" i="2"/>
  <c r="O174" i="2" s="1"/>
  <c r="I174" i="2"/>
  <c r="Y173" i="2"/>
  <c r="AA173" i="2" s="1"/>
  <c r="U173" i="2"/>
  <c r="W173" i="2" s="1"/>
  <c r="Q173" i="2"/>
  <c r="S173" i="2" s="1"/>
  <c r="M173" i="2"/>
  <c r="O173" i="2" s="1"/>
  <c r="I173" i="2"/>
  <c r="Y172" i="2"/>
  <c r="AA172" i="2" s="1"/>
  <c r="W172" i="2"/>
  <c r="U172" i="2"/>
  <c r="Q172" i="2"/>
  <c r="S172" i="2" s="1"/>
  <c r="O172" i="2"/>
  <c r="M172" i="2"/>
  <c r="I172" i="2"/>
  <c r="Y171" i="2"/>
  <c r="AA171" i="2" s="1"/>
  <c r="U171" i="2"/>
  <c r="W171" i="2" s="1"/>
  <c r="Q171" i="2"/>
  <c r="S171" i="2" s="1"/>
  <c r="M171" i="2"/>
  <c r="O171" i="2" s="1"/>
  <c r="I171" i="2"/>
  <c r="W170" i="2"/>
  <c r="U170" i="2"/>
  <c r="Q170" i="2"/>
  <c r="S170" i="2" s="1"/>
  <c r="O170" i="2"/>
  <c r="M170" i="2"/>
  <c r="I170" i="2"/>
  <c r="K170" i="2" s="1"/>
  <c r="W169" i="2"/>
  <c r="U169" i="2"/>
  <c r="Q169" i="2"/>
  <c r="S169" i="2" s="1"/>
  <c r="O169" i="2"/>
  <c r="M169" i="2"/>
  <c r="I169" i="2"/>
  <c r="K169" i="2" s="1"/>
  <c r="W168" i="2"/>
  <c r="U168" i="2"/>
  <c r="Q168" i="2"/>
  <c r="S168" i="2" s="1"/>
  <c r="O168" i="2"/>
  <c r="M168" i="2"/>
  <c r="I168" i="2"/>
  <c r="K168" i="2" s="1"/>
  <c r="W167" i="2"/>
  <c r="U167" i="2"/>
  <c r="Q167" i="2"/>
  <c r="S167" i="2" s="1"/>
  <c r="O167" i="2"/>
  <c r="M167" i="2"/>
  <c r="I167" i="2"/>
  <c r="K167" i="2" s="1"/>
  <c r="W166" i="2"/>
  <c r="U166" i="2"/>
  <c r="Q166" i="2"/>
  <c r="S166" i="2" s="1"/>
  <c r="O166" i="2"/>
  <c r="M166" i="2"/>
  <c r="I166" i="2"/>
  <c r="K166" i="2" s="1"/>
  <c r="W165" i="2"/>
  <c r="U165" i="2"/>
  <c r="Q165" i="2"/>
  <c r="S165" i="2" s="1"/>
  <c r="O165" i="2"/>
  <c r="M165" i="2"/>
  <c r="I165" i="2"/>
  <c r="K165" i="2" s="1"/>
  <c r="AA164" i="2"/>
  <c r="Y164" i="2"/>
  <c r="U164" i="2"/>
  <c r="W164" i="2" s="1"/>
  <c r="S164" i="2"/>
  <c r="Q164" i="2"/>
  <c r="M164" i="2"/>
  <c r="O164" i="2" s="1"/>
  <c r="I164" i="2"/>
  <c r="Y163" i="2"/>
  <c r="AA163" i="2" s="1"/>
  <c r="U163" i="2"/>
  <c r="W163" i="2" s="1"/>
  <c r="Q163" i="2"/>
  <c r="S163" i="2" s="1"/>
  <c r="M163" i="2"/>
  <c r="O163" i="2" s="1"/>
  <c r="I163" i="2"/>
  <c r="Y162" i="2"/>
  <c r="AA162" i="2" s="1"/>
  <c r="W162" i="2"/>
  <c r="U162" i="2"/>
  <c r="Q162" i="2"/>
  <c r="S162" i="2" s="1"/>
  <c r="O162" i="2"/>
  <c r="M162" i="2"/>
  <c r="I162" i="2"/>
  <c r="Y161" i="2"/>
  <c r="AA161" i="2" s="1"/>
  <c r="U161" i="2"/>
  <c r="W161" i="2" s="1"/>
  <c r="Q161" i="2"/>
  <c r="S161" i="2" s="1"/>
  <c r="M161" i="2"/>
  <c r="O161" i="2" s="1"/>
  <c r="I161" i="2"/>
  <c r="AA160" i="2"/>
  <c r="Y160" i="2"/>
  <c r="U160" i="2"/>
  <c r="W160" i="2" s="1"/>
  <c r="S160" i="2"/>
  <c r="Q160" i="2"/>
  <c r="M160" i="2"/>
  <c r="O160" i="2" s="1"/>
  <c r="I160" i="2"/>
  <c r="Y159" i="2"/>
  <c r="AA159" i="2" s="1"/>
  <c r="U159" i="2"/>
  <c r="W159" i="2" s="1"/>
  <c r="Q159" i="2"/>
  <c r="S159" i="2" s="1"/>
  <c r="M159" i="2"/>
  <c r="O159" i="2" s="1"/>
  <c r="I159" i="2"/>
  <c r="Y158" i="2"/>
  <c r="AA158" i="2" s="1"/>
  <c r="W158" i="2"/>
  <c r="U158" i="2"/>
  <c r="Q158" i="2"/>
  <c r="S158" i="2" s="1"/>
  <c r="O158" i="2"/>
  <c r="M158" i="2"/>
  <c r="I158" i="2"/>
  <c r="Y157" i="2"/>
  <c r="AA157" i="2" s="1"/>
  <c r="U157" i="2"/>
  <c r="W157" i="2" s="1"/>
  <c r="Q157" i="2"/>
  <c r="S157" i="2" s="1"/>
  <c r="M157" i="2"/>
  <c r="O157" i="2" s="1"/>
  <c r="I157" i="2"/>
  <c r="AA156" i="2"/>
  <c r="Y156" i="2"/>
  <c r="U156" i="2"/>
  <c r="W156" i="2" s="1"/>
  <c r="S156" i="2"/>
  <c r="Q156" i="2"/>
  <c r="M156" i="2"/>
  <c r="O156" i="2" s="1"/>
  <c r="I156" i="2"/>
  <c r="Y155" i="2"/>
  <c r="AA155" i="2" s="1"/>
  <c r="U155" i="2"/>
  <c r="W155" i="2" s="1"/>
  <c r="Q155" i="2"/>
  <c r="S155" i="2" s="1"/>
  <c r="M155" i="2"/>
  <c r="O155" i="2" s="1"/>
  <c r="I155" i="2"/>
  <c r="Y154" i="2"/>
  <c r="AA154" i="2" s="1"/>
  <c r="W154" i="2"/>
  <c r="U154" i="2"/>
  <c r="Q154" i="2"/>
  <c r="S154" i="2" s="1"/>
  <c r="O154" i="2"/>
  <c r="M154" i="2"/>
  <c r="I154" i="2"/>
  <c r="Y153" i="2"/>
  <c r="AA153" i="2" s="1"/>
  <c r="U153" i="2"/>
  <c r="W153" i="2" s="1"/>
  <c r="Q153" i="2"/>
  <c r="S153" i="2" s="1"/>
  <c r="M153" i="2"/>
  <c r="O153" i="2" s="1"/>
  <c r="I153" i="2"/>
  <c r="AA152" i="2"/>
  <c r="Y152" i="2"/>
  <c r="U152" i="2"/>
  <c r="W152" i="2" s="1"/>
  <c r="S152" i="2"/>
  <c r="Q152" i="2"/>
  <c r="M152" i="2"/>
  <c r="O152" i="2" s="1"/>
  <c r="I152" i="2"/>
  <c r="Y151" i="2"/>
  <c r="AA151" i="2" s="1"/>
  <c r="U151" i="2"/>
  <c r="W151" i="2" s="1"/>
  <c r="Q151" i="2"/>
  <c r="S151" i="2" s="1"/>
  <c r="M151" i="2"/>
  <c r="O151" i="2" s="1"/>
  <c r="I151" i="2"/>
  <c r="Y150" i="2"/>
  <c r="AA150" i="2" s="1"/>
  <c r="W150" i="2"/>
  <c r="U150" i="2"/>
  <c r="Q150" i="2"/>
  <c r="S150" i="2" s="1"/>
  <c r="O150" i="2"/>
  <c r="M150" i="2"/>
  <c r="I150" i="2"/>
  <c r="Y149" i="2"/>
  <c r="AA149" i="2" s="1"/>
  <c r="U149" i="2"/>
  <c r="W149" i="2" s="1"/>
  <c r="Q149" i="2"/>
  <c r="S149" i="2" s="1"/>
  <c r="M149" i="2"/>
  <c r="O149" i="2" s="1"/>
  <c r="I149" i="2"/>
  <c r="AA148" i="2"/>
  <c r="Y148" i="2"/>
  <c r="U148" i="2"/>
  <c r="W148" i="2" s="1"/>
  <c r="S148" i="2"/>
  <c r="Q148" i="2"/>
  <c r="M148" i="2"/>
  <c r="O148" i="2" s="1"/>
  <c r="I148" i="2"/>
  <c r="Y147" i="2"/>
  <c r="AA147" i="2" s="1"/>
  <c r="U147" i="2"/>
  <c r="W147" i="2" s="1"/>
  <c r="Q147" i="2"/>
  <c r="S147" i="2" s="1"/>
  <c r="M147" i="2"/>
  <c r="O147" i="2" s="1"/>
  <c r="I147" i="2"/>
  <c r="Y146" i="2"/>
  <c r="AA146" i="2" s="1"/>
  <c r="W146" i="2"/>
  <c r="U146" i="2"/>
  <c r="Q146" i="2"/>
  <c r="S146" i="2" s="1"/>
  <c r="O146" i="2"/>
  <c r="M146" i="2"/>
  <c r="I146" i="2"/>
  <c r="Y145" i="2"/>
  <c r="AA145" i="2" s="1"/>
  <c r="U145" i="2"/>
  <c r="W145" i="2" s="1"/>
  <c r="Q145" i="2"/>
  <c r="S145" i="2" s="1"/>
  <c r="M145" i="2"/>
  <c r="O145" i="2" s="1"/>
  <c r="I145" i="2"/>
  <c r="AA144" i="2"/>
  <c r="Y144" i="2"/>
  <c r="U144" i="2"/>
  <c r="W144" i="2" s="1"/>
  <c r="S144" i="2"/>
  <c r="Q144" i="2"/>
  <c r="M144" i="2"/>
  <c r="O144" i="2" s="1"/>
  <c r="I144" i="2"/>
  <c r="Y143" i="2"/>
  <c r="AA143" i="2" s="1"/>
  <c r="U143" i="2"/>
  <c r="W143" i="2" s="1"/>
  <c r="Q143" i="2"/>
  <c r="S143" i="2" s="1"/>
  <c r="M143" i="2"/>
  <c r="O143" i="2" s="1"/>
  <c r="I143" i="2"/>
  <c r="Y142" i="2"/>
  <c r="AA142" i="2" s="1"/>
  <c r="W142" i="2"/>
  <c r="U142" i="2"/>
  <c r="Q142" i="2"/>
  <c r="S142" i="2" s="1"/>
  <c r="O142" i="2"/>
  <c r="M142" i="2"/>
  <c r="I142" i="2"/>
  <c r="Y141" i="2"/>
  <c r="AA141" i="2" s="1"/>
  <c r="U141" i="2"/>
  <c r="W141" i="2" s="1"/>
  <c r="Q141" i="2"/>
  <c r="S141" i="2" s="1"/>
  <c r="M141" i="2"/>
  <c r="O141" i="2" s="1"/>
  <c r="I141" i="2"/>
  <c r="AA140" i="2"/>
  <c r="Y140" i="2"/>
  <c r="U140" i="2"/>
  <c r="W140" i="2" s="1"/>
  <c r="S140" i="2"/>
  <c r="Q140" i="2"/>
  <c r="M140" i="2"/>
  <c r="O140" i="2" s="1"/>
  <c r="I140" i="2"/>
  <c r="Y139" i="2"/>
  <c r="AA139" i="2" s="1"/>
  <c r="U139" i="2"/>
  <c r="W139" i="2" s="1"/>
  <c r="Q139" i="2"/>
  <c r="S139" i="2" s="1"/>
  <c r="M139" i="2"/>
  <c r="O139" i="2" s="1"/>
  <c r="I139" i="2"/>
  <c r="Y138" i="2"/>
  <c r="AA138" i="2" s="1"/>
  <c r="W138" i="2"/>
  <c r="U138" i="2"/>
  <c r="Q138" i="2"/>
  <c r="S138" i="2" s="1"/>
  <c r="O138" i="2"/>
  <c r="M138" i="2"/>
  <c r="I138" i="2"/>
  <c r="Y137" i="2"/>
  <c r="AA137" i="2" s="1"/>
  <c r="U137" i="2"/>
  <c r="W137" i="2" s="1"/>
  <c r="Q137" i="2"/>
  <c r="S137" i="2" s="1"/>
  <c r="M137" i="2"/>
  <c r="O137" i="2" s="1"/>
  <c r="I137" i="2"/>
  <c r="AA136" i="2"/>
  <c r="Y136" i="2"/>
  <c r="U136" i="2"/>
  <c r="W136" i="2" s="1"/>
  <c r="S136" i="2"/>
  <c r="Q136" i="2"/>
  <c r="M136" i="2"/>
  <c r="O136" i="2" s="1"/>
  <c r="I136" i="2"/>
  <c r="Y135" i="2"/>
  <c r="AA135" i="2" s="1"/>
  <c r="U135" i="2"/>
  <c r="W135" i="2" s="1"/>
  <c r="Q135" i="2"/>
  <c r="S135" i="2" s="1"/>
  <c r="M135" i="2"/>
  <c r="O135" i="2" s="1"/>
  <c r="I135" i="2"/>
  <c r="Y134" i="2"/>
  <c r="AA134" i="2" s="1"/>
  <c r="W134" i="2"/>
  <c r="U134" i="2"/>
  <c r="Q134" i="2"/>
  <c r="S134" i="2" s="1"/>
  <c r="O134" i="2"/>
  <c r="M134" i="2"/>
  <c r="I134" i="2"/>
  <c r="Y133" i="2"/>
  <c r="AA133" i="2" s="1"/>
  <c r="U133" i="2"/>
  <c r="W133" i="2" s="1"/>
  <c r="Q133" i="2"/>
  <c r="S133" i="2" s="1"/>
  <c r="M133" i="2"/>
  <c r="O133" i="2" s="1"/>
  <c r="I133" i="2"/>
  <c r="AA132" i="2"/>
  <c r="Y132" i="2"/>
  <c r="U132" i="2"/>
  <c r="W132" i="2" s="1"/>
  <c r="S132" i="2"/>
  <c r="Q132" i="2"/>
  <c r="M132" i="2"/>
  <c r="O132" i="2" s="1"/>
  <c r="I132" i="2"/>
  <c r="Y131" i="2"/>
  <c r="AA131" i="2" s="1"/>
  <c r="U131" i="2"/>
  <c r="W131" i="2" s="1"/>
  <c r="Q131" i="2"/>
  <c r="S131" i="2" s="1"/>
  <c r="M131" i="2"/>
  <c r="O131" i="2" s="1"/>
  <c r="I131" i="2"/>
  <c r="Y130" i="2"/>
  <c r="AA130" i="2" s="1"/>
  <c r="W130" i="2"/>
  <c r="U130" i="2"/>
  <c r="Q130" i="2"/>
  <c r="S130" i="2" s="1"/>
  <c r="O130" i="2"/>
  <c r="M130" i="2"/>
  <c r="I130" i="2"/>
  <c r="Y129" i="2"/>
  <c r="AA129" i="2" s="1"/>
  <c r="U129" i="2"/>
  <c r="W129" i="2" s="1"/>
  <c r="Q129" i="2"/>
  <c r="S129" i="2" s="1"/>
  <c r="M129" i="2"/>
  <c r="O129" i="2" s="1"/>
  <c r="I129" i="2"/>
  <c r="AA128" i="2"/>
  <c r="Y128" i="2"/>
  <c r="U128" i="2"/>
  <c r="W128" i="2" s="1"/>
  <c r="S128" i="2"/>
  <c r="Q128" i="2"/>
  <c r="M128" i="2"/>
  <c r="O128" i="2" s="1"/>
  <c r="I128" i="2"/>
  <c r="Y127" i="2"/>
  <c r="AA127" i="2" s="1"/>
  <c r="U127" i="2"/>
  <c r="W127" i="2" s="1"/>
  <c r="Q127" i="2"/>
  <c r="S127" i="2" s="1"/>
  <c r="M127" i="2"/>
  <c r="O127" i="2" s="1"/>
  <c r="I127" i="2"/>
  <c r="Y126" i="2"/>
  <c r="AA126" i="2" s="1"/>
  <c r="W126" i="2"/>
  <c r="U126" i="2"/>
  <c r="Q126" i="2"/>
  <c r="S126" i="2" s="1"/>
  <c r="O126" i="2"/>
  <c r="M126" i="2"/>
  <c r="I126" i="2"/>
  <c r="Y125" i="2"/>
  <c r="AA125" i="2" s="1"/>
  <c r="U125" i="2"/>
  <c r="W125" i="2" s="1"/>
  <c r="Q125" i="2"/>
  <c r="S125" i="2" s="1"/>
  <c r="M125" i="2"/>
  <c r="O125" i="2" s="1"/>
  <c r="I125" i="2"/>
  <c r="AA124" i="2"/>
  <c r="Y124" i="2"/>
  <c r="U124" i="2"/>
  <c r="W124" i="2" s="1"/>
  <c r="S124" i="2"/>
  <c r="Q124" i="2"/>
  <c r="M124" i="2"/>
  <c r="O124" i="2" s="1"/>
  <c r="I124" i="2"/>
  <c r="Y123" i="2"/>
  <c r="AA123" i="2" s="1"/>
  <c r="U123" i="2"/>
  <c r="W123" i="2" s="1"/>
  <c r="Q123" i="2"/>
  <c r="S123" i="2" s="1"/>
  <c r="M123" i="2"/>
  <c r="O123" i="2" s="1"/>
  <c r="I123" i="2"/>
  <c r="Y122" i="2"/>
  <c r="AA122" i="2" s="1"/>
  <c r="W122" i="2"/>
  <c r="U122" i="2"/>
  <c r="Q122" i="2"/>
  <c r="S122" i="2" s="1"/>
  <c r="O122" i="2"/>
  <c r="M122" i="2"/>
  <c r="I122" i="2"/>
  <c r="Y121" i="2"/>
  <c r="AA121" i="2" s="1"/>
  <c r="U121" i="2"/>
  <c r="W121" i="2" s="1"/>
  <c r="Q121" i="2"/>
  <c r="S121" i="2" s="1"/>
  <c r="M121" i="2"/>
  <c r="O121" i="2" s="1"/>
  <c r="I121" i="2"/>
  <c r="AA120" i="2"/>
  <c r="Y120" i="2"/>
  <c r="U120" i="2"/>
  <c r="W120" i="2" s="1"/>
  <c r="S120" i="2"/>
  <c r="Q120" i="2"/>
  <c r="M120" i="2"/>
  <c r="O120" i="2" s="1"/>
  <c r="I120" i="2"/>
  <c r="Y119" i="2"/>
  <c r="AA119" i="2" s="1"/>
  <c r="U119" i="2"/>
  <c r="W119" i="2" s="1"/>
  <c r="Q119" i="2"/>
  <c r="S119" i="2" s="1"/>
  <c r="M119" i="2"/>
  <c r="O119" i="2" s="1"/>
  <c r="I119" i="2"/>
  <c r="Y118" i="2"/>
  <c r="AA118" i="2" s="1"/>
  <c r="W118" i="2"/>
  <c r="U118" i="2"/>
  <c r="Q118" i="2"/>
  <c r="S118" i="2" s="1"/>
  <c r="O118" i="2"/>
  <c r="M118" i="2"/>
  <c r="I118" i="2"/>
  <c r="Y117" i="2"/>
  <c r="AA117" i="2" s="1"/>
  <c r="U117" i="2"/>
  <c r="W117" i="2" s="1"/>
  <c r="Q117" i="2"/>
  <c r="S117" i="2" s="1"/>
  <c r="M117" i="2"/>
  <c r="O117" i="2" s="1"/>
  <c r="I117" i="2"/>
  <c r="W116" i="2"/>
  <c r="U116" i="2"/>
  <c r="Q116" i="2"/>
  <c r="S116" i="2" s="1"/>
  <c r="O116" i="2"/>
  <c r="M116" i="2"/>
  <c r="I116" i="2"/>
  <c r="K116" i="2" s="1"/>
  <c r="W115" i="2"/>
  <c r="U115" i="2"/>
  <c r="Q115" i="2"/>
  <c r="S115" i="2" s="1"/>
  <c r="O115" i="2"/>
  <c r="M115" i="2"/>
  <c r="I115" i="2"/>
  <c r="K115" i="2" s="1"/>
  <c r="W114" i="2"/>
  <c r="U114" i="2"/>
  <c r="Q114" i="2"/>
  <c r="S114" i="2" s="1"/>
  <c r="O114" i="2"/>
  <c r="M114" i="2"/>
  <c r="I114" i="2"/>
  <c r="K114" i="2" s="1"/>
  <c r="W113" i="2"/>
  <c r="U113" i="2"/>
  <c r="Q113" i="2"/>
  <c r="S113" i="2" s="1"/>
  <c r="O113" i="2"/>
  <c r="M113" i="2"/>
  <c r="I113" i="2"/>
  <c r="K113" i="2" s="1"/>
  <c r="W112" i="2"/>
  <c r="U112" i="2"/>
  <c r="Q112" i="2"/>
  <c r="S112" i="2" s="1"/>
  <c r="O112" i="2"/>
  <c r="M112" i="2"/>
  <c r="I112" i="2"/>
  <c r="K112" i="2" s="1"/>
  <c r="W111" i="2"/>
  <c r="U111" i="2"/>
  <c r="Q111" i="2"/>
  <c r="S111" i="2" s="1"/>
  <c r="O111" i="2"/>
  <c r="M111" i="2"/>
  <c r="I111" i="2"/>
  <c r="K111" i="2" s="1"/>
  <c r="AA110" i="2"/>
  <c r="Y110" i="2"/>
  <c r="U110" i="2"/>
  <c r="W110" i="2" s="1"/>
  <c r="S110" i="2"/>
  <c r="Q110" i="2"/>
  <c r="M110" i="2"/>
  <c r="O110" i="2" s="1"/>
  <c r="I110" i="2"/>
  <c r="Y109" i="2"/>
  <c r="AA109" i="2" s="1"/>
  <c r="U109" i="2"/>
  <c r="W109" i="2" s="1"/>
  <c r="Q109" i="2"/>
  <c r="S109" i="2" s="1"/>
  <c r="M109" i="2"/>
  <c r="O109" i="2" s="1"/>
  <c r="I109" i="2"/>
  <c r="Y108" i="2"/>
  <c r="AA108" i="2" s="1"/>
  <c r="W108" i="2"/>
  <c r="U108" i="2"/>
  <c r="Q108" i="2"/>
  <c r="S108" i="2" s="1"/>
  <c r="O108" i="2"/>
  <c r="M108" i="2"/>
  <c r="I108" i="2"/>
  <c r="Y107" i="2"/>
  <c r="AA107" i="2" s="1"/>
  <c r="U107" i="2"/>
  <c r="W107" i="2" s="1"/>
  <c r="Q107" i="2"/>
  <c r="S107" i="2" s="1"/>
  <c r="M107" i="2"/>
  <c r="O107" i="2" s="1"/>
  <c r="I107" i="2"/>
  <c r="AA106" i="2"/>
  <c r="Y106" i="2"/>
  <c r="U106" i="2"/>
  <c r="W106" i="2" s="1"/>
  <c r="S106" i="2"/>
  <c r="Q106" i="2"/>
  <c r="M106" i="2"/>
  <c r="O106" i="2" s="1"/>
  <c r="I106" i="2"/>
  <c r="Y105" i="2"/>
  <c r="AA105" i="2" s="1"/>
  <c r="U105" i="2"/>
  <c r="W105" i="2" s="1"/>
  <c r="Q105" i="2"/>
  <c r="S105" i="2" s="1"/>
  <c r="M105" i="2"/>
  <c r="O105" i="2" s="1"/>
  <c r="I105" i="2"/>
  <c r="Y104" i="2"/>
  <c r="AA104" i="2" s="1"/>
  <c r="W104" i="2"/>
  <c r="U104" i="2"/>
  <c r="Q104" i="2"/>
  <c r="S104" i="2" s="1"/>
  <c r="O104" i="2"/>
  <c r="M104" i="2"/>
  <c r="I104" i="2"/>
  <c r="Y103" i="2"/>
  <c r="AA103" i="2" s="1"/>
  <c r="U103" i="2"/>
  <c r="W103" i="2" s="1"/>
  <c r="Q103" i="2"/>
  <c r="S103" i="2" s="1"/>
  <c r="M103" i="2"/>
  <c r="O103" i="2" s="1"/>
  <c r="I103" i="2"/>
  <c r="AA102" i="2"/>
  <c r="Y102" i="2"/>
  <c r="U102" i="2"/>
  <c r="W102" i="2" s="1"/>
  <c r="S102" i="2"/>
  <c r="Q102" i="2"/>
  <c r="M102" i="2"/>
  <c r="O102" i="2" s="1"/>
  <c r="I102" i="2"/>
  <c r="Y101" i="2"/>
  <c r="AA101" i="2" s="1"/>
  <c r="U101" i="2"/>
  <c r="W101" i="2" s="1"/>
  <c r="Q101" i="2"/>
  <c r="S101" i="2" s="1"/>
  <c r="M101" i="2"/>
  <c r="O101" i="2" s="1"/>
  <c r="I101" i="2"/>
  <c r="Y100" i="2"/>
  <c r="AA100" i="2" s="1"/>
  <c r="W100" i="2"/>
  <c r="U100" i="2"/>
  <c r="Q100" i="2"/>
  <c r="S100" i="2" s="1"/>
  <c r="O100" i="2"/>
  <c r="M100" i="2"/>
  <c r="I100" i="2"/>
  <c r="Y99" i="2"/>
  <c r="AA99" i="2" s="1"/>
  <c r="U99" i="2"/>
  <c r="W99" i="2" s="1"/>
  <c r="Q99" i="2"/>
  <c r="S99" i="2" s="1"/>
  <c r="M99" i="2"/>
  <c r="O99" i="2" s="1"/>
  <c r="I99" i="2"/>
  <c r="AA98" i="2"/>
  <c r="Y98" i="2"/>
  <c r="U98" i="2"/>
  <c r="W98" i="2" s="1"/>
  <c r="S98" i="2"/>
  <c r="Q98" i="2"/>
  <c r="M98" i="2"/>
  <c r="O98" i="2" s="1"/>
  <c r="I98" i="2"/>
  <c r="Y97" i="2"/>
  <c r="AA97" i="2" s="1"/>
  <c r="U97" i="2"/>
  <c r="W97" i="2" s="1"/>
  <c r="Q97" i="2"/>
  <c r="S97" i="2" s="1"/>
  <c r="M97" i="2"/>
  <c r="O97" i="2" s="1"/>
  <c r="I97" i="2"/>
  <c r="Y96" i="2"/>
  <c r="AA96" i="2" s="1"/>
  <c r="W96" i="2"/>
  <c r="U96" i="2"/>
  <c r="Q96" i="2"/>
  <c r="S96" i="2" s="1"/>
  <c r="O96" i="2"/>
  <c r="M96" i="2"/>
  <c r="I96" i="2"/>
  <c r="Y95" i="2"/>
  <c r="AA95" i="2" s="1"/>
  <c r="U95" i="2"/>
  <c r="W95" i="2" s="1"/>
  <c r="Q95" i="2"/>
  <c r="S95" i="2" s="1"/>
  <c r="M95" i="2"/>
  <c r="O95" i="2" s="1"/>
  <c r="I95" i="2"/>
  <c r="AA94" i="2"/>
  <c r="Y94" i="2"/>
  <c r="U94" i="2"/>
  <c r="W94" i="2" s="1"/>
  <c r="S94" i="2"/>
  <c r="Q94" i="2"/>
  <c r="M94" i="2"/>
  <c r="O94" i="2" s="1"/>
  <c r="I94" i="2"/>
  <c r="Y93" i="2"/>
  <c r="AA93" i="2" s="1"/>
  <c r="U93" i="2"/>
  <c r="W93" i="2" s="1"/>
  <c r="Q93" i="2"/>
  <c r="S93" i="2" s="1"/>
  <c r="M93" i="2"/>
  <c r="O93" i="2" s="1"/>
  <c r="I93" i="2"/>
  <c r="U92" i="2"/>
  <c r="W92" i="2" s="1"/>
  <c r="S92" i="2"/>
  <c r="Q92" i="2"/>
  <c r="M92" i="2"/>
  <c r="O92" i="2" s="1"/>
  <c r="K92" i="2"/>
  <c r="I92" i="2"/>
  <c r="U91" i="2"/>
  <c r="W91" i="2" s="1"/>
  <c r="S91" i="2"/>
  <c r="Q91" i="2"/>
  <c r="M91" i="2"/>
  <c r="O91" i="2" s="1"/>
  <c r="K91" i="2"/>
  <c r="I91" i="2"/>
  <c r="U90" i="2"/>
  <c r="W90" i="2" s="1"/>
  <c r="S90" i="2"/>
  <c r="Q90" i="2"/>
  <c r="M90" i="2"/>
  <c r="O90" i="2" s="1"/>
  <c r="K90" i="2"/>
  <c r="I90" i="2"/>
  <c r="U89" i="2"/>
  <c r="W89" i="2" s="1"/>
  <c r="S89" i="2"/>
  <c r="Q89" i="2"/>
  <c r="M89" i="2"/>
  <c r="O89" i="2" s="1"/>
  <c r="K89" i="2"/>
  <c r="I89" i="2"/>
  <c r="U88" i="2"/>
  <c r="W88" i="2" s="1"/>
  <c r="S88" i="2"/>
  <c r="Q88" i="2"/>
  <c r="M88" i="2"/>
  <c r="O88" i="2" s="1"/>
  <c r="K88" i="2"/>
  <c r="I88" i="2"/>
  <c r="U87" i="2"/>
  <c r="W87" i="2" s="1"/>
  <c r="S87" i="2"/>
  <c r="Q87" i="2"/>
  <c r="M87" i="2"/>
  <c r="O87" i="2" s="1"/>
  <c r="K87" i="2"/>
  <c r="I87" i="2"/>
  <c r="Y86" i="2"/>
  <c r="AA86" i="2" s="1"/>
  <c r="W86" i="2"/>
  <c r="U86" i="2"/>
  <c r="Q86" i="2"/>
  <c r="S86" i="2" s="1"/>
  <c r="O86" i="2"/>
  <c r="M86" i="2"/>
  <c r="I86" i="2"/>
  <c r="Y85" i="2"/>
  <c r="AA85" i="2" s="1"/>
  <c r="U85" i="2"/>
  <c r="W85" i="2" s="1"/>
  <c r="Q85" i="2"/>
  <c r="S85" i="2" s="1"/>
  <c r="M85" i="2"/>
  <c r="O85" i="2" s="1"/>
  <c r="I85" i="2"/>
  <c r="AA84" i="2"/>
  <c r="Y84" i="2"/>
  <c r="U84" i="2"/>
  <c r="W84" i="2" s="1"/>
  <c r="S84" i="2"/>
  <c r="Q84" i="2"/>
  <c r="M84" i="2"/>
  <c r="O84" i="2" s="1"/>
  <c r="I84" i="2"/>
  <c r="Y83" i="2"/>
  <c r="AA83" i="2" s="1"/>
  <c r="U83" i="2"/>
  <c r="W83" i="2" s="1"/>
  <c r="Q83" i="2"/>
  <c r="S83" i="2" s="1"/>
  <c r="M83" i="2"/>
  <c r="O83" i="2" s="1"/>
  <c r="I83" i="2"/>
  <c r="Y82" i="2"/>
  <c r="AA82" i="2" s="1"/>
  <c r="W82" i="2"/>
  <c r="U82" i="2"/>
  <c r="Q82" i="2"/>
  <c r="S82" i="2" s="1"/>
  <c r="M82" i="2"/>
  <c r="O82" i="2" s="1"/>
  <c r="I82" i="2"/>
  <c r="Y81" i="2"/>
  <c r="AA81" i="2" s="1"/>
  <c r="U81" i="2"/>
  <c r="W81" i="2" s="1"/>
  <c r="Q81" i="2"/>
  <c r="S81" i="2" s="1"/>
  <c r="M81" i="2"/>
  <c r="O81" i="2" s="1"/>
  <c r="I81" i="2"/>
  <c r="U80" i="2"/>
  <c r="W80" i="2" s="1"/>
  <c r="Q80" i="2"/>
  <c r="S80" i="2" s="1"/>
  <c r="M80" i="2"/>
  <c r="O80" i="2" s="1"/>
  <c r="I80" i="2"/>
  <c r="K80" i="2" s="1"/>
  <c r="U79" i="2"/>
  <c r="W79" i="2" s="1"/>
  <c r="Q79" i="2"/>
  <c r="S79" i="2" s="1"/>
  <c r="M79" i="2"/>
  <c r="O79" i="2" s="1"/>
  <c r="I79" i="2"/>
  <c r="K79" i="2" s="1"/>
  <c r="U78" i="2"/>
  <c r="W78" i="2" s="1"/>
  <c r="Q78" i="2"/>
  <c r="S78" i="2" s="1"/>
  <c r="M78" i="2"/>
  <c r="O78" i="2" s="1"/>
  <c r="I78" i="2"/>
  <c r="K78" i="2" s="1"/>
  <c r="U77" i="2"/>
  <c r="W77" i="2" s="1"/>
  <c r="Q77" i="2"/>
  <c r="S77" i="2" s="1"/>
  <c r="M77" i="2"/>
  <c r="O77" i="2" s="1"/>
  <c r="I77" i="2"/>
  <c r="K77" i="2" s="1"/>
  <c r="U76" i="2"/>
  <c r="W76" i="2" s="1"/>
  <c r="Q76" i="2"/>
  <c r="S76" i="2" s="1"/>
  <c r="M76" i="2"/>
  <c r="O76" i="2" s="1"/>
  <c r="I76" i="2"/>
  <c r="K76" i="2" s="1"/>
  <c r="U75" i="2"/>
  <c r="W75" i="2" s="1"/>
  <c r="Q75" i="2"/>
  <c r="S75" i="2" s="1"/>
  <c r="M75" i="2"/>
  <c r="O75" i="2" s="1"/>
  <c r="I75" i="2"/>
  <c r="K75" i="2" s="1"/>
  <c r="Y74" i="2"/>
  <c r="AA74" i="2" s="1"/>
  <c r="U74" i="2"/>
  <c r="W74" i="2" s="1"/>
  <c r="Q74" i="2"/>
  <c r="S74" i="2" s="1"/>
  <c r="M74" i="2"/>
  <c r="O74" i="2" s="1"/>
  <c r="I74" i="2"/>
  <c r="Y73" i="2"/>
  <c r="AA73" i="2" s="1"/>
  <c r="U73" i="2"/>
  <c r="W73" i="2" s="1"/>
  <c r="Q73" i="2"/>
  <c r="S73" i="2" s="1"/>
  <c r="M73" i="2"/>
  <c r="O73" i="2" s="1"/>
  <c r="I73" i="2"/>
  <c r="Y72" i="2"/>
  <c r="AA72" i="2" s="1"/>
  <c r="U72" i="2"/>
  <c r="W72" i="2" s="1"/>
  <c r="Q72" i="2"/>
  <c r="S72" i="2" s="1"/>
  <c r="M72" i="2"/>
  <c r="O72" i="2" s="1"/>
  <c r="I72" i="2"/>
  <c r="Y71" i="2"/>
  <c r="AA71" i="2" s="1"/>
  <c r="U71" i="2"/>
  <c r="W71" i="2" s="1"/>
  <c r="Q71" i="2"/>
  <c r="S71" i="2" s="1"/>
  <c r="M71" i="2"/>
  <c r="O71" i="2" s="1"/>
  <c r="I71" i="2"/>
  <c r="Y70" i="2"/>
  <c r="AA70" i="2" s="1"/>
  <c r="U70" i="2"/>
  <c r="W70" i="2" s="1"/>
  <c r="Q70" i="2"/>
  <c r="S70" i="2" s="1"/>
  <c r="M70" i="2"/>
  <c r="O70" i="2" s="1"/>
  <c r="I70" i="2"/>
  <c r="Y69" i="2"/>
  <c r="AA69" i="2" s="1"/>
  <c r="U69" i="2"/>
  <c r="W69" i="2" s="1"/>
  <c r="Q69" i="2"/>
  <c r="S69" i="2" s="1"/>
  <c r="M69" i="2"/>
  <c r="O69" i="2" s="1"/>
  <c r="I69" i="2"/>
  <c r="Y68" i="2"/>
  <c r="AA68" i="2" s="1"/>
  <c r="U68" i="2"/>
  <c r="W68" i="2" s="1"/>
  <c r="Q68" i="2"/>
  <c r="S68" i="2" s="1"/>
  <c r="M68" i="2"/>
  <c r="O68" i="2" s="1"/>
  <c r="I68" i="2"/>
  <c r="Y67" i="2"/>
  <c r="AA67" i="2" s="1"/>
  <c r="U67" i="2"/>
  <c r="W67" i="2" s="1"/>
  <c r="Q67" i="2"/>
  <c r="S67" i="2" s="1"/>
  <c r="M67" i="2"/>
  <c r="O67" i="2" s="1"/>
  <c r="I67" i="2"/>
  <c r="Y66" i="2"/>
  <c r="AA66" i="2" s="1"/>
  <c r="U66" i="2"/>
  <c r="W66" i="2" s="1"/>
  <c r="Q66" i="2"/>
  <c r="S66" i="2" s="1"/>
  <c r="M66" i="2"/>
  <c r="O66" i="2" s="1"/>
  <c r="I66" i="2"/>
  <c r="Y65" i="2"/>
  <c r="AA65" i="2" s="1"/>
  <c r="U65" i="2"/>
  <c r="W65" i="2" s="1"/>
  <c r="Q65" i="2"/>
  <c r="S65" i="2" s="1"/>
  <c r="M65" i="2"/>
  <c r="O65" i="2" s="1"/>
  <c r="I65" i="2"/>
  <c r="Y64" i="2"/>
  <c r="AA64" i="2" s="1"/>
  <c r="U64" i="2"/>
  <c r="W64" i="2" s="1"/>
  <c r="Q64" i="2"/>
  <c r="S64" i="2" s="1"/>
  <c r="M64" i="2"/>
  <c r="O64" i="2" s="1"/>
  <c r="I64" i="2"/>
  <c r="Y63" i="2"/>
  <c r="AA63" i="2" s="1"/>
  <c r="U63" i="2"/>
  <c r="W63" i="2" s="1"/>
  <c r="Q63" i="2"/>
  <c r="S63" i="2" s="1"/>
  <c r="M63" i="2"/>
  <c r="O63" i="2" s="1"/>
  <c r="I63" i="2"/>
  <c r="Y62" i="2"/>
  <c r="AA62" i="2" s="1"/>
  <c r="U62" i="2"/>
  <c r="W62" i="2" s="1"/>
  <c r="Q62" i="2"/>
  <c r="S62" i="2" s="1"/>
  <c r="M62" i="2"/>
  <c r="O62" i="2" s="1"/>
  <c r="I62" i="2"/>
  <c r="Y61" i="2"/>
  <c r="AA61" i="2" s="1"/>
  <c r="U61" i="2"/>
  <c r="W61" i="2" s="1"/>
  <c r="Q61" i="2"/>
  <c r="S61" i="2" s="1"/>
  <c r="M61" i="2"/>
  <c r="O61" i="2" s="1"/>
  <c r="I61" i="2"/>
  <c r="Y60" i="2"/>
  <c r="AA60" i="2" s="1"/>
  <c r="U60" i="2"/>
  <c r="W60" i="2" s="1"/>
  <c r="Q60" i="2"/>
  <c r="S60" i="2" s="1"/>
  <c r="M60" i="2"/>
  <c r="O60" i="2" s="1"/>
  <c r="I60" i="2"/>
  <c r="Y59" i="2"/>
  <c r="AA59" i="2" s="1"/>
  <c r="U59" i="2"/>
  <c r="W59" i="2" s="1"/>
  <c r="Q59" i="2"/>
  <c r="S59" i="2" s="1"/>
  <c r="M59" i="2"/>
  <c r="O59" i="2" s="1"/>
  <c r="I59" i="2"/>
  <c r="Y58" i="2"/>
  <c r="AA58" i="2" s="1"/>
  <c r="U58" i="2"/>
  <c r="W58" i="2" s="1"/>
  <c r="Q58" i="2"/>
  <c r="S58" i="2" s="1"/>
  <c r="M58" i="2"/>
  <c r="O58" i="2" s="1"/>
  <c r="I58" i="2"/>
  <c r="Y57" i="2"/>
  <c r="AA57" i="2" s="1"/>
  <c r="U57" i="2"/>
  <c r="W57" i="2" s="1"/>
  <c r="Q57" i="2"/>
  <c r="S57" i="2" s="1"/>
  <c r="M57" i="2"/>
  <c r="O57" i="2" s="1"/>
  <c r="I57" i="2"/>
  <c r="U56" i="2"/>
  <c r="W56" i="2" s="1"/>
  <c r="Q56" i="2"/>
  <c r="S56" i="2" s="1"/>
  <c r="M56" i="2"/>
  <c r="O56" i="2" s="1"/>
  <c r="I56" i="2"/>
  <c r="K56" i="2" s="1"/>
  <c r="U55" i="2"/>
  <c r="W55" i="2" s="1"/>
  <c r="Q55" i="2"/>
  <c r="S55" i="2" s="1"/>
  <c r="M55" i="2"/>
  <c r="O55" i="2" s="1"/>
  <c r="I55" i="2"/>
  <c r="K55" i="2" s="1"/>
  <c r="U54" i="2"/>
  <c r="W54" i="2" s="1"/>
  <c r="Q54" i="2"/>
  <c r="S54" i="2" s="1"/>
  <c r="M54" i="2"/>
  <c r="O54" i="2" s="1"/>
  <c r="I54" i="2"/>
  <c r="K54" i="2" s="1"/>
  <c r="U53" i="2"/>
  <c r="W53" i="2" s="1"/>
  <c r="Q53" i="2"/>
  <c r="S53" i="2" s="1"/>
  <c r="M53" i="2"/>
  <c r="O53" i="2" s="1"/>
  <c r="I53" i="2"/>
  <c r="K53" i="2" s="1"/>
  <c r="U52" i="2"/>
  <c r="W52" i="2" s="1"/>
  <c r="Q52" i="2"/>
  <c r="S52" i="2" s="1"/>
  <c r="M52" i="2"/>
  <c r="O52" i="2" s="1"/>
  <c r="I52" i="2"/>
  <c r="K52" i="2" s="1"/>
  <c r="U51" i="2"/>
  <c r="W51" i="2" s="1"/>
  <c r="Q51" i="2"/>
  <c r="S51" i="2" s="1"/>
  <c r="M51" i="2"/>
  <c r="O51" i="2" s="1"/>
  <c r="I51" i="2"/>
  <c r="K51" i="2" s="1"/>
  <c r="U50" i="2"/>
  <c r="W50" i="2" s="1"/>
  <c r="Q50" i="2"/>
  <c r="S50" i="2" s="1"/>
  <c r="M50" i="2"/>
  <c r="O50" i="2" s="1"/>
  <c r="I50" i="2"/>
  <c r="K50" i="2" s="1"/>
  <c r="U49" i="2"/>
  <c r="W49" i="2" s="1"/>
  <c r="Q49" i="2"/>
  <c r="S49" i="2" s="1"/>
  <c r="M49" i="2"/>
  <c r="O49" i="2" s="1"/>
  <c r="I49" i="2"/>
  <c r="K49" i="2" s="1"/>
  <c r="U48" i="2"/>
  <c r="W48" i="2" s="1"/>
  <c r="Q48" i="2"/>
  <c r="S48" i="2" s="1"/>
  <c r="M48" i="2"/>
  <c r="O48" i="2" s="1"/>
  <c r="I48" i="2"/>
  <c r="K48" i="2" s="1"/>
  <c r="U47" i="2"/>
  <c r="W47" i="2" s="1"/>
  <c r="Q47" i="2"/>
  <c r="S47" i="2" s="1"/>
  <c r="M47" i="2"/>
  <c r="O47" i="2" s="1"/>
  <c r="I47" i="2"/>
  <c r="K47" i="2" s="1"/>
  <c r="U46" i="2"/>
  <c r="W46" i="2" s="1"/>
  <c r="Q46" i="2"/>
  <c r="S46" i="2" s="1"/>
  <c r="M46" i="2"/>
  <c r="O46" i="2" s="1"/>
  <c r="I46" i="2"/>
  <c r="K46" i="2" s="1"/>
  <c r="U45" i="2"/>
  <c r="W45" i="2" s="1"/>
  <c r="Q45" i="2"/>
  <c r="S45" i="2" s="1"/>
  <c r="M45" i="2"/>
  <c r="O45" i="2" s="1"/>
  <c r="I45" i="2"/>
  <c r="K45" i="2" s="1"/>
  <c r="U44" i="2"/>
  <c r="W44" i="2" s="1"/>
  <c r="Q44" i="2"/>
  <c r="S44" i="2" s="1"/>
  <c r="M44" i="2"/>
  <c r="O44" i="2" s="1"/>
  <c r="I44" i="2"/>
  <c r="K44" i="2" s="1"/>
  <c r="U43" i="2"/>
  <c r="W43" i="2" s="1"/>
  <c r="Q43" i="2"/>
  <c r="S43" i="2" s="1"/>
  <c r="M43" i="2"/>
  <c r="O43" i="2" s="1"/>
  <c r="I43" i="2"/>
  <c r="K43" i="2" s="1"/>
  <c r="U42" i="2"/>
  <c r="W42" i="2" s="1"/>
  <c r="Q42" i="2"/>
  <c r="S42" i="2" s="1"/>
  <c r="M42" i="2"/>
  <c r="O42" i="2" s="1"/>
  <c r="I42" i="2"/>
  <c r="K42" i="2" s="1"/>
  <c r="U41" i="2"/>
  <c r="W41" i="2" s="1"/>
  <c r="Q41" i="2"/>
  <c r="S41" i="2" s="1"/>
  <c r="M41" i="2"/>
  <c r="O41" i="2" s="1"/>
  <c r="I41" i="2"/>
  <c r="K41" i="2" s="1"/>
  <c r="U40" i="2"/>
  <c r="W40" i="2" s="1"/>
  <c r="Q40" i="2"/>
  <c r="S40" i="2" s="1"/>
  <c r="M40" i="2"/>
  <c r="O40" i="2" s="1"/>
  <c r="I40" i="2"/>
  <c r="K40" i="2" s="1"/>
  <c r="U39" i="2"/>
  <c r="W39" i="2" s="1"/>
  <c r="Q39" i="2"/>
  <c r="S39" i="2" s="1"/>
  <c r="M39" i="2"/>
  <c r="O39" i="2" s="1"/>
  <c r="I39" i="2"/>
  <c r="K39" i="2" s="1"/>
  <c r="Y38" i="2"/>
  <c r="AA38" i="2" s="1"/>
  <c r="U38" i="2"/>
  <c r="W38" i="2" s="1"/>
  <c r="Q38" i="2"/>
  <c r="S38" i="2" s="1"/>
  <c r="M38" i="2"/>
  <c r="O38" i="2" s="1"/>
  <c r="Y37" i="2"/>
  <c r="AA37" i="2" s="1"/>
  <c r="U37" i="2"/>
  <c r="W37" i="2" s="1"/>
  <c r="Q37" i="2"/>
  <c r="S37" i="2" s="1"/>
  <c r="M37" i="2"/>
  <c r="O37" i="2" s="1"/>
  <c r="Y36" i="2"/>
  <c r="AA36" i="2" s="1"/>
  <c r="U36" i="2"/>
  <c r="W36" i="2" s="1"/>
  <c r="Q36" i="2"/>
  <c r="S36" i="2" s="1"/>
  <c r="M36" i="2"/>
  <c r="O36" i="2" s="1"/>
  <c r="Y35" i="2"/>
  <c r="AA35" i="2" s="1"/>
  <c r="U35" i="2"/>
  <c r="W35" i="2" s="1"/>
  <c r="Q35" i="2"/>
  <c r="S35" i="2" s="1"/>
  <c r="M35" i="2"/>
  <c r="O35" i="2" s="1"/>
  <c r="Y34" i="2"/>
  <c r="AA34" i="2" s="1"/>
  <c r="U34" i="2"/>
  <c r="W34" i="2" s="1"/>
  <c r="Q34" i="2"/>
  <c r="S34" i="2" s="1"/>
  <c r="M34" i="2"/>
  <c r="O34" i="2" s="1"/>
  <c r="Y33" i="2"/>
  <c r="AA33" i="2" s="1"/>
  <c r="U33" i="2"/>
  <c r="W33" i="2" s="1"/>
  <c r="Q33" i="2"/>
  <c r="S33" i="2" s="1"/>
  <c r="M33" i="2"/>
  <c r="O33" i="2" s="1"/>
  <c r="Y32" i="2"/>
  <c r="AA32" i="2" s="1"/>
  <c r="U32" i="2"/>
  <c r="W32" i="2" s="1"/>
  <c r="Q32" i="2"/>
  <c r="S32" i="2" s="1"/>
  <c r="M32" i="2"/>
  <c r="O32" i="2" s="1"/>
  <c r="Y31" i="2"/>
  <c r="AA31" i="2" s="1"/>
  <c r="U31" i="2"/>
  <c r="W31" i="2" s="1"/>
  <c r="Q31" i="2"/>
  <c r="S31" i="2" s="1"/>
  <c r="M31" i="2"/>
  <c r="O31" i="2" s="1"/>
  <c r="Y30" i="2"/>
  <c r="AA30" i="2" s="1"/>
  <c r="U30" i="2"/>
  <c r="W30" i="2" s="1"/>
  <c r="Q30" i="2"/>
  <c r="S30" i="2" s="1"/>
  <c r="M30" i="2"/>
  <c r="O30" i="2" s="1"/>
  <c r="Y29" i="2"/>
  <c r="AA29" i="2" s="1"/>
  <c r="U29" i="2"/>
  <c r="W29" i="2" s="1"/>
  <c r="Q29" i="2"/>
  <c r="S29" i="2" s="1"/>
  <c r="M29" i="2"/>
  <c r="O29" i="2" s="1"/>
  <c r="Y28" i="2"/>
  <c r="AA28" i="2" s="1"/>
  <c r="U28" i="2"/>
  <c r="W28" i="2" s="1"/>
  <c r="Q28" i="2"/>
  <c r="S28" i="2" s="1"/>
  <c r="M28" i="2"/>
  <c r="O28" i="2" s="1"/>
  <c r="Y27" i="2"/>
  <c r="AA27" i="2" s="1"/>
  <c r="U27" i="2"/>
  <c r="W27" i="2" s="1"/>
  <c r="Q27" i="2"/>
  <c r="S27" i="2" s="1"/>
  <c r="M27" i="2"/>
  <c r="O27" i="2" s="1"/>
  <c r="Y26" i="2"/>
  <c r="AA26" i="2" s="1"/>
  <c r="U26" i="2"/>
  <c r="W26" i="2" s="1"/>
  <c r="Q26" i="2"/>
  <c r="S26" i="2" s="1"/>
  <c r="M26" i="2"/>
  <c r="O26" i="2" s="1"/>
  <c r="Y25" i="2"/>
  <c r="AA25" i="2" s="1"/>
  <c r="U25" i="2"/>
  <c r="W25" i="2" s="1"/>
  <c r="Q25" i="2"/>
  <c r="S25" i="2" s="1"/>
  <c r="M25" i="2"/>
  <c r="O25" i="2" s="1"/>
  <c r="Y24" i="2"/>
  <c r="AA24" i="2" s="1"/>
  <c r="U24" i="2"/>
  <c r="W24" i="2" s="1"/>
  <c r="Q24" i="2"/>
  <c r="S24" i="2" s="1"/>
  <c r="M24" i="2"/>
  <c r="O24" i="2" s="1"/>
  <c r="Y23" i="2"/>
  <c r="AA23" i="2" s="1"/>
  <c r="U23" i="2"/>
  <c r="W23" i="2" s="1"/>
  <c r="Q23" i="2"/>
  <c r="S23" i="2" s="1"/>
  <c r="M23" i="2"/>
  <c r="O23" i="2" s="1"/>
  <c r="Y22" i="2"/>
  <c r="AA22" i="2" s="1"/>
  <c r="U22" i="2"/>
  <c r="W22" i="2" s="1"/>
  <c r="Q22" i="2"/>
  <c r="S22" i="2" s="1"/>
  <c r="M22" i="2"/>
  <c r="O22" i="2" s="1"/>
  <c r="Y21" i="2"/>
  <c r="AA21" i="2" s="1"/>
  <c r="U21" i="2"/>
  <c r="W21" i="2" s="1"/>
  <c r="Q21" i="2"/>
  <c r="S21" i="2" s="1"/>
  <c r="M21" i="2"/>
  <c r="O21" i="2" s="1"/>
  <c r="Y20" i="2"/>
  <c r="AA20" i="2" s="1"/>
  <c r="U20" i="2"/>
  <c r="W20" i="2" s="1"/>
  <c r="Q20" i="2"/>
  <c r="S20" i="2" s="1"/>
  <c r="M20" i="2"/>
  <c r="O20" i="2" s="1"/>
  <c r="Y19" i="2"/>
  <c r="AA19" i="2" s="1"/>
  <c r="U19" i="2"/>
  <c r="W19" i="2" s="1"/>
  <c r="Q19" i="2"/>
  <c r="S19" i="2" s="1"/>
  <c r="M19" i="2"/>
  <c r="O19" i="2" s="1"/>
  <c r="Y18" i="2"/>
  <c r="AA18" i="2" s="1"/>
  <c r="U18" i="2"/>
  <c r="W18" i="2" s="1"/>
  <c r="Q18" i="2"/>
  <c r="S18" i="2" s="1"/>
  <c r="M18" i="2"/>
  <c r="O18" i="2" s="1"/>
  <c r="Y17" i="2"/>
  <c r="AA17" i="2" s="1"/>
  <c r="U17" i="2"/>
  <c r="W17" i="2" s="1"/>
  <c r="Q17" i="2"/>
  <c r="S17" i="2" s="1"/>
  <c r="M17" i="2"/>
  <c r="O17" i="2" s="1"/>
  <c r="Y16" i="2"/>
  <c r="AA16" i="2" s="1"/>
  <c r="U16" i="2"/>
  <c r="W16" i="2" s="1"/>
  <c r="Q16" i="2"/>
  <c r="S16" i="2" s="1"/>
  <c r="M16" i="2"/>
  <c r="O16" i="2" s="1"/>
  <c r="Y15" i="2"/>
  <c r="AA15" i="2" s="1"/>
  <c r="U15" i="2"/>
  <c r="W15" i="2" s="1"/>
  <c r="Q15" i="2"/>
  <c r="S15" i="2" s="1"/>
  <c r="M15" i="2"/>
  <c r="O15" i="2" s="1"/>
  <c r="Y14" i="2"/>
  <c r="AA14" i="2" s="1"/>
  <c r="U14" i="2"/>
  <c r="W14" i="2" s="1"/>
  <c r="Q14" i="2"/>
  <c r="S14" i="2" s="1"/>
  <c r="M14" i="2"/>
  <c r="O14" i="2" s="1"/>
  <c r="Y13" i="2"/>
  <c r="AA13" i="2" s="1"/>
  <c r="U13" i="2"/>
  <c r="W13" i="2" s="1"/>
  <c r="Q13" i="2"/>
  <c r="S13" i="2" s="1"/>
  <c r="M13" i="2"/>
  <c r="O13" i="2" s="1"/>
  <c r="Y12" i="2"/>
  <c r="AA12" i="2" s="1"/>
  <c r="U12" i="2"/>
  <c r="W12" i="2" s="1"/>
  <c r="Q12" i="2"/>
  <c r="S12" i="2" s="1"/>
  <c r="M12" i="2"/>
  <c r="O12" i="2" s="1"/>
  <c r="Y11" i="2"/>
  <c r="AA11" i="2" s="1"/>
  <c r="U11" i="2"/>
  <c r="W11" i="2" s="1"/>
  <c r="Q11" i="2"/>
  <c r="S11" i="2" s="1"/>
  <c r="M11" i="2"/>
  <c r="O11" i="2" s="1"/>
  <c r="Y10" i="2"/>
  <c r="AA10" i="2" s="1"/>
  <c r="U10" i="2"/>
  <c r="W10" i="2" s="1"/>
  <c r="Q10" i="2"/>
  <c r="S10" i="2" s="1"/>
  <c r="M10" i="2"/>
  <c r="O10" i="2" s="1"/>
  <c r="Y9" i="2"/>
  <c r="AA9" i="2" s="1"/>
  <c r="U9" i="2"/>
  <c r="W9" i="2" s="1"/>
  <c r="Q9" i="2"/>
  <c r="S9" i="2" s="1"/>
  <c r="M9" i="2"/>
  <c r="O9" i="2" s="1"/>
  <c r="Y8" i="2"/>
  <c r="AA8" i="2" s="1"/>
  <c r="U8" i="2"/>
  <c r="W8" i="2" s="1"/>
  <c r="Q8" i="2"/>
  <c r="S8" i="2" s="1"/>
  <c r="M8" i="2"/>
  <c r="O8" i="2" s="1"/>
  <c r="Y7" i="2"/>
  <c r="AA7" i="2" s="1"/>
  <c r="U7" i="2"/>
  <c r="W7" i="2" s="1"/>
  <c r="Q7" i="2"/>
  <c r="S7" i="2" s="1"/>
  <c r="M7" i="2"/>
  <c r="O7" i="2" s="1"/>
  <c r="Y6" i="2"/>
  <c r="AA6" i="2" s="1"/>
  <c r="U6" i="2"/>
  <c r="W6" i="2" s="1"/>
  <c r="Q6" i="2"/>
  <c r="S6" i="2" s="1"/>
  <c r="M6" i="2"/>
  <c r="O6" i="2" s="1"/>
  <c r="Y5" i="2"/>
  <c r="AA5" i="2" s="1"/>
  <c r="U5" i="2"/>
  <c r="W5" i="2" s="1"/>
  <c r="Q5" i="2"/>
  <c r="S5" i="2" s="1"/>
  <c r="M5" i="2"/>
  <c r="O5" i="2" s="1"/>
  <c r="Y4" i="2"/>
  <c r="AA4" i="2" s="1"/>
  <c r="U4" i="2"/>
  <c r="W4" i="2" s="1"/>
  <c r="Q4" i="2"/>
  <c r="S4" i="2" s="1"/>
  <c r="M4" i="2"/>
  <c r="O4" i="2" s="1"/>
  <c r="Y3" i="2"/>
  <c r="AA3" i="2" s="1"/>
  <c r="U3" i="2"/>
  <c r="W3" i="2" s="1"/>
  <c r="Q3" i="2"/>
  <c r="S3" i="2" s="1"/>
  <c r="M3" i="2"/>
  <c r="O3" i="2" s="1"/>
  <c r="G290" i="1" l="1"/>
  <c r="U37" i="3"/>
  <c r="W37" i="3" s="1"/>
  <c r="Y37" i="3" s="1"/>
  <c r="AA37" i="3" s="1"/>
  <c r="AC37" i="3" s="1"/>
  <c r="AE37" i="3" s="1"/>
  <c r="AG37" i="3" s="1"/>
  <c r="AI37" i="3" s="1"/>
  <c r="AK37" i="3" s="1"/>
  <c r="AM37" i="3" s="1"/>
  <c r="AO37" i="3" s="1"/>
  <c r="U36" i="3"/>
  <c r="W36" i="3" s="1"/>
  <c r="Y36" i="3" s="1"/>
  <c r="AA36" i="3" s="1"/>
  <c r="AC36" i="3" s="1"/>
  <c r="AE36" i="3" s="1"/>
  <c r="AG36" i="3" s="1"/>
  <c r="AI36" i="3" s="1"/>
  <c r="AK36" i="3" s="1"/>
  <c r="AM36" i="3" s="1"/>
  <c r="AO36" i="3" s="1"/>
  <c r="U35" i="3"/>
  <c r="W35" i="3" s="1"/>
  <c r="Y35" i="3" s="1"/>
  <c r="AA35" i="3" s="1"/>
  <c r="AC35" i="3" s="1"/>
  <c r="AE35" i="3" s="1"/>
  <c r="AG35" i="3" s="1"/>
  <c r="AI35" i="3" s="1"/>
  <c r="AK35" i="3" s="1"/>
  <c r="AM35" i="3" s="1"/>
  <c r="AO35" i="3" s="1"/>
  <c r="U34" i="3"/>
  <c r="W34" i="3" s="1"/>
  <c r="Y34" i="3" s="1"/>
  <c r="AA34" i="3" s="1"/>
  <c r="AC34" i="3" s="1"/>
  <c r="AE34" i="3" s="1"/>
  <c r="AG34" i="3" s="1"/>
  <c r="AI34" i="3" s="1"/>
  <c r="AK34" i="3" s="1"/>
  <c r="AM34" i="3" s="1"/>
  <c r="AO34" i="3" s="1"/>
  <c r="W32" i="3"/>
  <c r="Y32" i="3" s="1"/>
  <c r="AA32" i="3" s="1"/>
  <c r="AC32" i="3" s="1"/>
  <c r="AE32" i="3" s="1"/>
  <c r="AG32" i="3" s="1"/>
  <c r="AI32" i="3" s="1"/>
  <c r="AK32" i="3" s="1"/>
  <c r="AM32" i="3" s="1"/>
  <c r="AO32" i="3" s="1"/>
  <c r="U32" i="3"/>
  <c r="U31" i="3"/>
  <c r="W31" i="3" s="1"/>
  <c r="Y31" i="3" s="1"/>
  <c r="AA31" i="3" s="1"/>
  <c r="AC31" i="3" s="1"/>
  <c r="AE31" i="3" s="1"/>
  <c r="AG31" i="3" s="1"/>
  <c r="AI31" i="3" s="1"/>
  <c r="AK31" i="3" s="1"/>
  <c r="AM31" i="3" s="1"/>
  <c r="AO31" i="3" s="1"/>
  <c r="U28" i="3"/>
  <c r="W28" i="3" s="1"/>
  <c r="Y28" i="3" s="1"/>
  <c r="AA28" i="3" s="1"/>
  <c r="AC28" i="3" s="1"/>
  <c r="AE28" i="3" s="1"/>
  <c r="AG28" i="3" s="1"/>
  <c r="AI28" i="3" s="1"/>
  <c r="AK28" i="3" s="1"/>
  <c r="AM28" i="3" s="1"/>
  <c r="AO28" i="3" s="1"/>
  <c r="U27" i="3"/>
  <c r="W27" i="3" s="1"/>
  <c r="Y27" i="3" s="1"/>
  <c r="AA27" i="3" s="1"/>
  <c r="AC27" i="3" s="1"/>
  <c r="AE27" i="3" s="1"/>
  <c r="AG27" i="3" s="1"/>
  <c r="AI27" i="3" s="1"/>
  <c r="AK27" i="3" s="1"/>
  <c r="AM27" i="3" s="1"/>
  <c r="AO27" i="3" s="1"/>
  <c r="U26" i="3"/>
  <c r="W26" i="3" s="1"/>
  <c r="Y26" i="3" s="1"/>
  <c r="AA26" i="3" s="1"/>
  <c r="AC26" i="3" s="1"/>
  <c r="AE26" i="3" s="1"/>
  <c r="AG26" i="3" s="1"/>
  <c r="AI26" i="3" s="1"/>
  <c r="AK26" i="3" s="1"/>
  <c r="AM26" i="3" s="1"/>
  <c r="AO26" i="3" s="1"/>
  <c r="U25" i="3"/>
  <c r="W25" i="3" s="1"/>
  <c r="Y25" i="3" s="1"/>
  <c r="AA25" i="3" s="1"/>
  <c r="AC25" i="3" s="1"/>
  <c r="AE25" i="3" s="1"/>
  <c r="AG25" i="3" s="1"/>
  <c r="AI25" i="3" s="1"/>
  <c r="AK25" i="3" s="1"/>
  <c r="AM25" i="3" s="1"/>
  <c r="AO25" i="3" s="1"/>
  <c r="U23" i="3"/>
  <c r="W23" i="3" s="1"/>
  <c r="Y23" i="3" s="1"/>
  <c r="AA23" i="3" s="1"/>
  <c r="AC23" i="3" s="1"/>
  <c r="AE23" i="3" s="1"/>
  <c r="AG23" i="3" s="1"/>
  <c r="AI23" i="3" s="1"/>
  <c r="AK23" i="3" s="1"/>
  <c r="AM23" i="3" s="1"/>
  <c r="AO23" i="3" s="1"/>
  <c r="U22" i="3"/>
  <c r="W22" i="3" s="1"/>
  <c r="Y22" i="3" s="1"/>
  <c r="AA22" i="3" s="1"/>
  <c r="AC22" i="3" s="1"/>
  <c r="AE22" i="3" s="1"/>
  <c r="AG22" i="3" s="1"/>
  <c r="AI22" i="3" s="1"/>
  <c r="AK22" i="3" s="1"/>
  <c r="AM22" i="3" s="1"/>
  <c r="AO22" i="3" s="1"/>
  <c r="W19" i="3"/>
  <c r="Y19" i="3" s="1"/>
  <c r="AA19" i="3" s="1"/>
  <c r="AC19" i="3" s="1"/>
  <c r="AE19" i="3" s="1"/>
  <c r="AG19" i="3" s="1"/>
  <c r="AI19" i="3" s="1"/>
  <c r="AK19" i="3" s="1"/>
  <c r="AM19" i="3" s="1"/>
  <c r="AO19" i="3" s="1"/>
  <c r="U19" i="3"/>
  <c r="U18" i="3"/>
  <c r="W18" i="3" s="1"/>
  <c r="Y18" i="3" s="1"/>
  <c r="AA18" i="3" s="1"/>
  <c r="AC18" i="3" s="1"/>
  <c r="AE18" i="3" s="1"/>
  <c r="AG18" i="3" s="1"/>
  <c r="AI18" i="3" s="1"/>
  <c r="AK18" i="3" s="1"/>
  <c r="AM18" i="3" s="1"/>
  <c r="AO18" i="3" s="1"/>
  <c r="U17" i="3"/>
  <c r="W17" i="3" s="1"/>
  <c r="Y17" i="3" s="1"/>
  <c r="AA17" i="3" s="1"/>
  <c r="AC17" i="3" s="1"/>
  <c r="AE17" i="3" s="1"/>
  <c r="AG17" i="3" s="1"/>
  <c r="AI17" i="3" s="1"/>
  <c r="AK17" i="3" s="1"/>
  <c r="AM17" i="3" s="1"/>
  <c r="AO17" i="3" s="1"/>
  <c r="U16" i="3"/>
  <c r="W16" i="3" s="1"/>
  <c r="Y16" i="3" s="1"/>
  <c r="AA16" i="3" s="1"/>
  <c r="AC16" i="3" s="1"/>
  <c r="AE16" i="3" s="1"/>
  <c r="AG16" i="3" s="1"/>
  <c r="AI16" i="3" s="1"/>
  <c r="AK16" i="3" s="1"/>
  <c r="AM16" i="3" s="1"/>
  <c r="AO16" i="3" s="1"/>
  <c r="U14" i="3"/>
  <c r="W14" i="3" s="1"/>
  <c r="Y14" i="3" s="1"/>
  <c r="AA14" i="3" s="1"/>
  <c r="AC14" i="3" s="1"/>
  <c r="AE14" i="3" s="1"/>
  <c r="AG14" i="3" s="1"/>
  <c r="AI14" i="3" s="1"/>
  <c r="AK14" i="3" s="1"/>
  <c r="AM14" i="3" s="1"/>
  <c r="AO14" i="3" s="1"/>
  <c r="U13" i="3"/>
  <c r="W13" i="3" s="1"/>
  <c r="Y13" i="3" s="1"/>
  <c r="AA13" i="3" s="1"/>
  <c r="AC13" i="3" s="1"/>
  <c r="AE13" i="3" s="1"/>
  <c r="AG13" i="3" s="1"/>
  <c r="AI13" i="3" s="1"/>
  <c r="AK13" i="3" s="1"/>
  <c r="AM13" i="3" s="1"/>
  <c r="AO13" i="3" s="1"/>
  <c r="W10" i="3"/>
  <c r="Y10" i="3" s="1"/>
  <c r="AA10" i="3" s="1"/>
  <c r="AC10" i="3" s="1"/>
  <c r="AE10" i="3" s="1"/>
  <c r="AG10" i="3" s="1"/>
  <c r="AI10" i="3" s="1"/>
  <c r="AK10" i="3" s="1"/>
  <c r="AM10" i="3" s="1"/>
  <c r="AO10" i="3" s="1"/>
  <c r="W9" i="3"/>
  <c r="Y9" i="3" s="1"/>
  <c r="AA9" i="3" s="1"/>
  <c r="AC9" i="3" s="1"/>
  <c r="AE9" i="3" s="1"/>
  <c r="AG9" i="3" s="1"/>
  <c r="AI9" i="3" s="1"/>
  <c r="AK9" i="3" s="1"/>
  <c r="AM9" i="3" s="1"/>
  <c r="AO9" i="3" s="1"/>
  <c r="W8" i="3"/>
  <c r="Y8" i="3" s="1"/>
  <c r="AA8" i="3" s="1"/>
  <c r="AC8" i="3" s="1"/>
  <c r="AE8" i="3" s="1"/>
  <c r="AG8" i="3" s="1"/>
  <c r="AI8" i="3" s="1"/>
  <c r="AK8" i="3" s="1"/>
  <c r="AM8" i="3" s="1"/>
  <c r="AO8" i="3" s="1"/>
  <c r="W7" i="3"/>
  <c r="Y7" i="3" s="1"/>
  <c r="AA7" i="3" s="1"/>
  <c r="AC7" i="3" s="1"/>
  <c r="AE7" i="3" s="1"/>
  <c r="AG7" i="3" s="1"/>
  <c r="AI7" i="3" s="1"/>
  <c r="AK7" i="3" s="1"/>
  <c r="AM7" i="3" s="1"/>
  <c r="AO7" i="3" s="1"/>
  <c r="W5" i="3"/>
  <c r="Y5" i="3" s="1"/>
  <c r="AA5" i="3" s="1"/>
  <c r="AC5" i="3" s="1"/>
  <c r="AE5" i="3" s="1"/>
  <c r="AG5" i="3" s="1"/>
  <c r="AI5" i="3" s="1"/>
  <c r="AK5" i="3" s="1"/>
  <c r="AM5" i="3" s="1"/>
  <c r="AO5" i="3" s="1"/>
  <c r="W4" i="3"/>
  <c r="Y4" i="3" s="1"/>
  <c r="AA4" i="3" s="1"/>
  <c r="AC4" i="3" s="1"/>
  <c r="AE4" i="3" s="1"/>
  <c r="AG4" i="3" s="1"/>
  <c r="AI4" i="3" s="1"/>
  <c r="AK4" i="3" s="1"/>
  <c r="AM4" i="3" s="1"/>
  <c r="AO4" i="3" s="1"/>
</calcChain>
</file>

<file path=xl/sharedStrings.xml><?xml version="1.0" encoding="utf-8"?>
<sst xmlns="http://schemas.openxmlformats.org/spreadsheetml/2006/main" count="1640" uniqueCount="151">
  <si>
    <t>1st harvest                          (8/10/14 = Grasses + herbs) (23/10/14 = Legumes)</t>
  </si>
  <si>
    <t>2nd harvest                       (30/10/14 Grasses + herbs) (25/11/14 = Legumes)</t>
  </si>
  <si>
    <t xml:space="preserve">3rd Harvest                                 (25/11/14 = Grasses + Herbs) (17/12/14 = Lucerne)                 (30/12/14 = R/C + W/C)                                                        </t>
  </si>
  <si>
    <t>Plot no</t>
  </si>
  <si>
    <t>Block</t>
  </si>
  <si>
    <t>Forage</t>
  </si>
  <si>
    <t>N rate</t>
  </si>
  <si>
    <t xml:space="preserve">FW (g) </t>
  </si>
  <si>
    <t>DM %</t>
  </si>
  <si>
    <t>Cocksfoot</t>
  </si>
  <si>
    <t>Plantain</t>
  </si>
  <si>
    <t>Ital_Ryegr</t>
  </si>
  <si>
    <t>Ryegr_Tetra</t>
  </si>
  <si>
    <t>Chicory</t>
  </si>
  <si>
    <t>Ryegr_Dipl</t>
  </si>
  <si>
    <t>Lucerne</t>
  </si>
  <si>
    <t>WhiteClover</t>
  </si>
  <si>
    <t>RedClover</t>
  </si>
  <si>
    <t>Prairie_Gr</t>
  </si>
  <si>
    <t>High_Sugar_Gr</t>
  </si>
  <si>
    <t>TallFescue</t>
  </si>
  <si>
    <t>Empty Bag</t>
  </si>
  <si>
    <t>** bag weight already tared for w/c and r/c</t>
  </si>
  <si>
    <t>1st harvest                                                                      (8/10/14 = Grasses + herbs)                                (23/10/14 = Legumes)</t>
  </si>
  <si>
    <t>2nd harvest                                                     (30/10/14 Grasses + herbs)                         (25/11/14 = Legumes)</t>
  </si>
  <si>
    <t xml:space="preserve">3rd Harvest                                                         (25/11/14 = Grasses + Herbs)                (17/12/14 = Lucerne)                             (30/12/14 = R/C + W/C)                              </t>
  </si>
  <si>
    <t>FW of strip (Kg)</t>
  </si>
  <si>
    <t>FW kg/ha</t>
  </si>
  <si>
    <t>DM%</t>
  </si>
  <si>
    <t xml:space="preserve">kgDM/ha </t>
  </si>
  <si>
    <t>**Assuming we cut plots down to 4cm (1500kgDM/ha)</t>
  </si>
  <si>
    <t>**Assuming strip mowed was 0.45m x 3m long (01.35m2)</t>
  </si>
  <si>
    <t>Notes</t>
  </si>
  <si>
    <t>Legumes = 1 harvest behind grasses + herbs</t>
  </si>
  <si>
    <t>Harvest 1:</t>
  </si>
  <si>
    <t>Harvest 2: Grass + herbs = Double up on 270. One is 207 but don’t know which so have left blank. Highlighted in original sheet</t>
  </si>
  <si>
    <t xml:space="preserve">Harvest 3: Grass + herbs = No FW recorded on bag 33. Therefore no DW for plot 33. </t>
  </si>
  <si>
    <t>MBIE Trial Design, 2014 study of 12 forages at 6 rates of N (version 2)</t>
  </si>
  <si>
    <t>North</t>
  </si>
  <si>
    <t>Physical layout of plots</t>
  </si>
  <si>
    <t>rep 1</t>
  </si>
  <si>
    <t>cocksfoot</t>
  </si>
  <si>
    <t>plantain</t>
  </si>
  <si>
    <t>ital rye</t>
  </si>
  <si>
    <t>tet rye</t>
  </si>
  <si>
    <t>chicory</t>
  </si>
  <si>
    <t>dip rye</t>
  </si>
  <si>
    <t>lucerne</t>
  </si>
  <si>
    <t>white clover</t>
  </si>
  <si>
    <t>red clover</t>
  </si>
  <si>
    <t>prairie grass</t>
  </si>
  <si>
    <t>hsg</t>
  </si>
  <si>
    <t>tall fescue</t>
  </si>
  <si>
    <t>3 m</t>
  </si>
  <si>
    <t>north</t>
  </si>
  <si>
    <t>N fertilizer</t>
  </si>
  <si>
    <t>when?, how often</t>
  </si>
  <si>
    <t>……………………..</t>
  </si>
  <si>
    <t>irrigator</t>
  </si>
  <si>
    <t>rep 2</t>
  </si>
  <si>
    <t>rep 3</t>
  </si>
  <si>
    <t>rep 4</t>
  </si>
  <si>
    <t>Measurements</t>
  </si>
  <si>
    <t>RPM weekly</t>
  </si>
  <si>
    <t>calibrate</t>
  </si>
  <si>
    <t xml:space="preserve">3m </t>
  </si>
  <si>
    <t>hedge/road</t>
  </si>
  <si>
    <t>quadrat cut weekly</t>
  </si>
  <si>
    <t>at final harvest</t>
  </si>
  <si>
    <t>lawnmower+RPM</t>
  </si>
  <si>
    <t>Forage composition sample</t>
  </si>
  <si>
    <t>height</t>
  </si>
  <si>
    <t>sample prep</t>
  </si>
  <si>
    <t>harvest time</t>
  </si>
  <si>
    <t>prarie grass</t>
  </si>
  <si>
    <t>DM yield at different points of regrowth (cutting method)</t>
  </si>
  <si>
    <t>hedge</t>
  </si>
  <si>
    <t>DM% at different points of regrowth (cutting and drying method)</t>
  </si>
  <si>
    <t>C and N composition at different points of regrowth (NIRS, supported by wet chemistry)</t>
  </si>
  <si>
    <t>road</t>
  </si>
  <si>
    <t>Forage composition (ADF, NDF, WSC, CP, DOMD, ME, starch, lipids) at different points of regrowth (NIRS)</t>
  </si>
  <si>
    <t>N fractions including Nitrogen Protein N, neutral detergent insoluble N (wet chemistry) at selected regrowth points throughout the season</t>
  </si>
  <si>
    <t>Amino acids, pectin, minerals and lignin (wet chemistry) at selected regrowth points throughout the season</t>
  </si>
  <si>
    <t>Statistical design</t>
  </si>
  <si>
    <t>Split plot design.</t>
  </si>
  <si>
    <t>Main plots arranged in a randomised block design.</t>
  </si>
  <si>
    <t>Main plot treatments are forages.</t>
  </si>
  <si>
    <t>Sub plot treatments are rates of N.</t>
  </si>
  <si>
    <t>Note:  I can easily edit and rerun my GenStat job with new forages</t>
  </si>
  <si>
    <t>and/or new rates of N if required.</t>
  </si>
  <si>
    <t>1st Harvest</t>
  </si>
  <si>
    <t>2nd Harvest</t>
  </si>
  <si>
    <t>3rd Harvest</t>
  </si>
  <si>
    <t>4th Harvest</t>
  </si>
  <si>
    <t>Row Labels</t>
  </si>
  <si>
    <t>(blank)</t>
  </si>
  <si>
    <t>Grand Total</t>
  </si>
  <si>
    <t xml:space="preserve">Harvest 1 (kgDM/ha) </t>
  </si>
  <si>
    <t xml:space="preserve">Harvest 2 (kgDM/ha) </t>
  </si>
  <si>
    <t xml:space="preserve">Harvest 3 (kgDM/ha) </t>
  </si>
  <si>
    <t xml:space="preserve">Harvest 4 (kgDM/ha) </t>
  </si>
  <si>
    <t>4th Harvest                                                (17/12/14 = Grasses + Herbs)                         (4/2/15 = Legumes)</t>
  </si>
  <si>
    <t xml:space="preserve">5th Harvest                                                 (15/1/15 = Grasses + Herbs)                                                            </t>
  </si>
  <si>
    <t>6th Harvest                                                         (11/2/15 = Grasses/Herbs)</t>
  </si>
  <si>
    <t xml:space="preserve">4th Harvest                                                (17/12/14 = Grasses + Herbs) (4/2/15 = Legumes)    </t>
  </si>
  <si>
    <t xml:space="preserve">5th Harvest                                                (15/01/15 = Grasses + Herbs)   </t>
  </si>
  <si>
    <t>** bag weight already tared</t>
  </si>
  <si>
    <t>** Bag weight already tared for Legumes</t>
  </si>
  <si>
    <t>Grass + herbs = not yield data b/c Caleb did not record weight on bags</t>
  </si>
  <si>
    <t>Harvest 4: Grasses + herbs + Lucerne = No yield wt on bag 79.</t>
  </si>
  <si>
    <t>Havest 5: Grasses + Herbs = No yield wt on bag 174 or 180.</t>
  </si>
  <si>
    <t>5th Harvest</t>
  </si>
  <si>
    <t>Harvest 5 (kgDM/ha)</t>
  </si>
  <si>
    <t>for more notes see previous spreadsheets</t>
  </si>
  <si>
    <t>Kirsty Martin - PhD Student  Kirsty.Martin@lincolnuni.ac.nz</t>
  </si>
  <si>
    <t xml:space="preserve">1FW (g) </t>
  </si>
  <si>
    <t xml:space="preserve">1DW (g) </t>
  </si>
  <si>
    <t>1DM %</t>
  </si>
  <si>
    <t xml:space="preserve">2FW (g) </t>
  </si>
  <si>
    <t xml:space="preserve">2DW (g) </t>
  </si>
  <si>
    <t>2DM %</t>
  </si>
  <si>
    <t xml:space="preserve">3FW (g) </t>
  </si>
  <si>
    <t xml:space="preserve">3DW (g) </t>
  </si>
  <si>
    <t>4DM %</t>
  </si>
  <si>
    <t>3DM %</t>
  </si>
  <si>
    <t xml:space="preserve">4FW (g) </t>
  </si>
  <si>
    <t xml:space="preserve">4DW (g) </t>
  </si>
  <si>
    <t xml:space="preserve">5FW (g) </t>
  </si>
  <si>
    <t xml:space="preserve">5DW (g) </t>
  </si>
  <si>
    <t>5DM %</t>
  </si>
  <si>
    <t xml:space="preserve">6FW (g) </t>
  </si>
  <si>
    <t xml:space="preserve">6DW (g) </t>
  </si>
  <si>
    <t>6DM %</t>
  </si>
  <si>
    <t>SimulationName</t>
  </si>
  <si>
    <t>Date</t>
  </si>
  <si>
    <t>LURFNRate200</t>
  </si>
  <si>
    <t>LURFNRate500</t>
  </si>
  <si>
    <t>LURFNRate0</t>
  </si>
  <si>
    <t>LURFNRate100</t>
  </si>
  <si>
    <t>LURFNRate350</t>
  </si>
  <si>
    <t>LURFNRate50</t>
  </si>
  <si>
    <t>DW (g/m2)</t>
  </si>
  <si>
    <t>1. N applications are after every harvest, I harvest around every 25 days but this is extended coming into and out of winter. I harvested the chicory 10 times last season but can give you specific dates if you want.</t>
  </si>
  <si>
    <t>2. Sowing date was 20th March 2014</t>
  </si>
  <si>
    <t>3. Irrigation is applied from October to March at between 30-40mm per week</t>
  </si>
  <si>
    <t>4.  Plots are mowed using a push mower which is 0.45m wide. Therefore, a mow strip is 0.45 x 3 = 1.35m2.</t>
  </si>
  <si>
    <r>
      <t xml:space="preserve">5. I have in my proposal that the soil is a </t>
    </r>
    <r>
      <rPr>
        <sz val="12"/>
        <color rgb="FF000000"/>
        <rFont val="Calibri"/>
        <family val="2"/>
      </rPr>
      <t xml:space="preserve">Templeton Sandy Loam, however other papers in the same farm state the soil is Wakanui  silt loam so I will investigate this and let you know. Attached is the latest soil analysis if this helps. </t>
    </r>
  </si>
  <si>
    <t xml:space="preserve">DW (g/1.35m2) </t>
  </si>
  <si>
    <t>DW (kg/ha)</t>
  </si>
  <si>
    <t>Column Labels</t>
  </si>
  <si>
    <t>Average of DW (kg/ha)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</si>
</sst>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i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2" fillId="0" borderId="13" xfId="0" applyFont="1" applyFill="1" applyBorder="1" applyAlignment="1">
      <alignment horizontal="center" wrapText="1"/>
    </xf>
    <xf numFmtId="0" fontId="2" fillId="0" borderId="14" xfId="0" applyFont="1" applyFill="1" applyBorder="1" applyAlignment="1">
      <alignment horizontal="center" wrapText="1"/>
    </xf>
    <xf numFmtId="0" fontId="2" fillId="0" borderId="15" xfId="0" applyFon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4" fillId="0" borderId="19" xfId="0" applyFont="1" applyBorder="1"/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0" fillId="0" borderId="13" xfId="0" applyBorder="1"/>
    <xf numFmtId="0" fontId="0" fillId="0" borderId="14" xfId="0" applyBorder="1"/>
    <xf numFmtId="9" fontId="0" fillId="0" borderId="15" xfId="1" applyFont="1" applyBorder="1"/>
    <xf numFmtId="2" fontId="0" fillId="0" borderId="13" xfId="0" applyNumberFormat="1" applyBorder="1"/>
    <xf numFmtId="2" fontId="0" fillId="0" borderId="14" xfId="0" applyNumberFormat="1" applyBorder="1"/>
    <xf numFmtId="9" fontId="0" fillId="0" borderId="1" xfId="1" applyFont="1" applyBorder="1"/>
    <xf numFmtId="0" fontId="4" fillId="0" borderId="2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21" xfId="0" applyFont="1" applyBorder="1"/>
    <xf numFmtId="0" fontId="3" fillId="0" borderId="22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22" xfId="0" applyFont="1" applyBorder="1"/>
    <xf numFmtId="0" fontId="5" fillId="0" borderId="13" xfId="0" applyFont="1" applyBorder="1"/>
    <xf numFmtId="0" fontId="5" fillId="0" borderId="14" xfId="0" applyFont="1" applyBorder="1"/>
    <xf numFmtId="0" fontId="4" fillId="2" borderId="19" xfId="0" applyFont="1" applyFill="1" applyBorder="1"/>
    <xf numFmtId="0" fontId="3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left"/>
    </xf>
    <xf numFmtId="0" fontId="4" fillId="2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4" fillId="2" borderId="20" xfId="0" applyFont="1" applyFill="1" applyBorder="1"/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/>
    <xf numFmtId="0" fontId="4" fillId="2" borderId="21" xfId="0" applyFont="1" applyFill="1" applyBorder="1"/>
    <xf numFmtId="0" fontId="3" fillId="2" borderId="22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left"/>
    </xf>
    <xf numFmtId="0" fontId="4" fillId="2" borderId="22" xfId="0" applyFont="1" applyFill="1" applyBorder="1"/>
    <xf numFmtId="0" fontId="5" fillId="2" borderId="13" xfId="0" applyFont="1" applyFill="1" applyBorder="1"/>
    <xf numFmtId="0" fontId="5" fillId="2" borderId="14" xfId="0" applyFont="1" applyFill="1" applyBorder="1"/>
    <xf numFmtId="0" fontId="0" fillId="0" borderId="15" xfId="0" applyBorder="1"/>
    <xf numFmtId="2" fontId="5" fillId="0" borderId="13" xfId="0" applyNumberFormat="1" applyFont="1" applyBorder="1"/>
    <xf numFmtId="2" fontId="5" fillId="0" borderId="14" xfId="0" applyNumberFormat="1" applyFont="1" applyBorder="1"/>
    <xf numFmtId="0" fontId="4" fillId="0" borderId="21" xfId="0" applyFont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9" fontId="0" fillId="0" borderId="14" xfId="1" applyFont="1" applyBorder="1"/>
    <xf numFmtId="0" fontId="6" fillId="0" borderId="19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2" xfId="0" applyFont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0" fontId="6" fillId="0" borderId="21" xfId="0" applyFont="1" applyBorder="1" applyAlignment="1">
      <alignment horizontal="right"/>
    </xf>
    <xf numFmtId="0" fontId="7" fillId="0" borderId="22" xfId="0" applyFont="1" applyBorder="1" applyAlignment="1">
      <alignment horizontal="center"/>
    </xf>
    <xf numFmtId="0" fontId="6" fillId="0" borderId="22" xfId="0" applyFont="1" applyBorder="1" applyAlignment="1">
      <alignment horizontal="left"/>
    </xf>
    <xf numFmtId="0" fontId="6" fillId="0" borderId="22" xfId="0" applyFont="1" applyBorder="1"/>
    <xf numFmtId="0" fontId="0" fillId="0" borderId="24" xfId="0" applyBorder="1"/>
    <xf numFmtId="0" fontId="0" fillId="0" borderId="25" xfId="0" applyBorder="1"/>
    <xf numFmtId="0" fontId="2" fillId="0" borderId="26" xfId="0" applyFont="1" applyBorder="1"/>
    <xf numFmtId="0" fontId="0" fillId="0" borderId="27" xfId="0" applyBorder="1"/>
    <xf numFmtId="0" fontId="0" fillId="0" borderId="9" xfId="0" applyBorder="1"/>
    <xf numFmtId="0" fontId="0" fillId="0" borderId="10" xfId="0" applyBorder="1"/>
    <xf numFmtId="9" fontId="0" fillId="0" borderId="28" xfId="1" applyFont="1" applyBorder="1"/>
    <xf numFmtId="0" fontId="0" fillId="0" borderId="0" xfId="0" applyBorder="1"/>
    <xf numFmtId="9" fontId="0" fillId="0" borderId="0" xfId="1" applyFont="1" applyBorder="1"/>
    <xf numFmtId="164" fontId="0" fillId="0" borderId="0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2" borderId="0" xfId="0" applyFill="1"/>
    <xf numFmtId="0" fontId="8" fillId="0" borderId="0" xfId="0" applyFont="1"/>
    <xf numFmtId="0" fontId="3" fillId="4" borderId="0" xfId="0" applyFont="1" applyFill="1"/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/>
    <xf numFmtId="0" fontId="3" fillId="4" borderId="0" xfId="0" applyFont="1" applyFill="1" applyAlignment="1">
      <alignment horizontal="left"/>
    </xf>
    <xf numFmtId="0" fontId="4" fillId="0" borderId="0" xfId="0" applyFont="1"/>
    <xf numFmtId="0" fontId="3" fillId="0" borderId="0" xfId="0" applyFont="1"/>
    <xf numFmtId="0" fontId="9" fillId="0" borderId="0" xfId="0" applyFont="1" applyFill="1"/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 applyAlignment="1">
      <alignment horizontal="left"/>
    </xf>
    <xf numFmtId="0" fontId="0" fillId="0" borderId="0" xfId="0" applyFill="1"/>
    <xf numFmtId="0" fontId="3" fillId="0" borderId="12" xfId="0" applyFont="1" applyBorder="1" applyAlignment="1">
      <alignment horizontal="right" wrapText="1"/>
    </xf>
    <xf numFmtId="0" fontId="3" fillId="0" borderId="12" xfId="0" applyFont="1" applyBorder="1" applyAlignment="1">
      <alignment horizontal="left" wrapText="1"/>
    </xf>
    <xf numFmtId="0" fontId="9" fillId="5" borderId="14" xfId="0" applyFont="1" applyFill="1" applyBorder="1" applyAlignment="1">
      <alignment horizontal="left"/>
    </xf>
    <xf numFmtId="0" fontId="10" fillId="5" borderId="14" xfId="0" applyFont="1" applyFill="1" applyBorder="1" applyAlignment="1">
      <alignment horizontal="center" wrapText="1"/>
    </xf>
    <xf numFmtId="0" fontId="11" fillId="5" borderId="14" xfId="0" applyFont="1" applyFill="1" applyBorder="1" applyAlignment="1">
      <alignment horizontal="center" wrapText="1"/>
    </xf>
    <xf numFmtId="0" fontId="4" fillId="0" borderId="32" xfId="0" applyFont="1" applyBorder="1"/>
    <xf numFmtId="0" fontId="12" fillId="0" borderId="0" xfId="0" applyFont="1"/>
    <xf numFmtId="0" fontId="13" fillId="0" borderId="14" xfId="0" applyFont="1" applyBorder="1" applyAlignment="1">
      <alignment horizontal="center" wrapText="1"/>
    </xf>
    <xf numFmtId="0" fontId="9" fillId="5" borderId="14" xfId="0" applyFont="1" applyFill="1" applyBorder="1" applyAlignment="1">
      <alignment horizontal="center" wrapText="1"/>
    </xf>
    <xf numFmtId="0" fontId="4" fillId="0" borderId="31" xfId="0" applyFont="1" applyBorder="1"/>
    <xf numFmtId="0" fontId="4" fillId="0" borderId="25" xfId="0" applyFont="1" applyBorder="1"/>
    <xf numFmtId="0" fontId="4" fillId="0" borderId="33" xfId="0" applyFont="1" applyBorder="1"/>
    <xf numFmtId="0" fontId="9" fillId="5" borderId="0" xfId="0" applyFont="1" applyFill="1"/>
    <xf numFmtId="0" fontId="0" fillId="0" borderId="0" xfId="0" applyAlignment="1">
      <alignment horizontal="center"/>
    </xf>
    <xf numFmtId="0" fontId="9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2" fillId="0" borderId="0" xfId="0" applyFont="1" applyBorder="1" applyAlignment="1">
      <alignment horizontal="left"/>
    </xf>
    <xf numFmtId="0" fontId="4" fillId="0" borderId="30" xfId="0" applyFont="1" applyBorder="1"/>
    <xf numFmtId="0" fontId="4" fillId="0" borderId="33" xfId="0" applyFont="1" applyFill="1" applyBorder="1"/>
    <xf numFmtId="0" fontId="4" fillId="0" borderId="31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7" xfId="0" applyFont="1" applyBorder="1"/>
    <xf numFmtId="0" fontId="9" fillId="0" borderId="0" xfId="0" applyFont="1" applyFill="1" applyBorder="1" applyAlignment="1">
      <alignment horizontal="left"/>
    </xf>
    <xf numFmtId="0" fontId="4" fillId="0" borderId="14" xfId="0" applyFont="1" applyBorder="1"/>
    <xf numFmtId="0" fontId="14" fillId="0" borderId="0" xfId="0" applyFont="1" applyAlignment="1">
      <alignment vertical="center"/>
    </xf>
    <xf numFmtId="0" fontId="4" fillId="0" borderId="2" xfId="0" applyFont="1" applyBorder="1"/>
    <xf numFmtId="0" fontId="4" fillId="0" borderId="23" xfId="0" applyFont="1" applyBorder="1"/>
    <xf numFmtId="0" fontId="9" fillId="0" borderId="0" xfId="0" applyFont="1" applyFill="1" applyAlignment="1">
      <alignment horizontal="left"/>
    </xf>
    <xf numFmtId="0" fontId="15" fillId="0" borderId="0" xfId="0" applyFont="1"/>
    <xf numFmtId="0" fontId="9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2" xfId="0" applyFont="1" applyBorder="1" applyAlignment="1">
      <alignment horizontal="right"/>
    </xf>
    <xf numFmtId="0" fontId="3" fillId="0" borderId="12" xfId="0" applyFont="1" applyBorder="1"/>
    <xf numFmtId="0" fontId="4" fillId="0" borderId="0" xfId="0" applyFont="1" applyBorder="1" applyAlignment="1">
      <alignment horizontal="right"/>
    </xf>
    <xf numFmtId="0" fontId="3" fillId="0" borderId="0" xfId="0" applyFont="1" applyBorder="1"/>
    <xf numFmtId="0" fontId="4" fillId="0" borderId="22" xfId="0" applyFont="1" applyBorder="1" applyAlignment="1">
      <alignment horizontal="right"/>
    </xf>
    <xf numFmtId="0" fontId="3" fillId="0" borderId="22" xfId="0" applyFont="1" applyBorder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9" fontId="5" fillId="3" borderId="14" xfId="1" applyFont="1" applyFill="1" applyBorder="1"/>
    <xf numFmtId="9" fontId="0" fillId="3" borderId="14" xfId="1" applyFont="1" applyFill="1" applyBorder="1"/>
    <xf numFmtId="0" fontId="0" fillId="3" borderId="14" xfId="0" applyFill="1" applyBorder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 wrapText="1"/>
    </xf>
    <xf numFmtId="0" fontId="2" fillId="3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/>
    </xf>
    <xf numFmtId="0" fontId="2" fillId="3" borderId="14" xfId="1" applyNumberFormat="1" applyFont="1" applyFill="1" applyBorder="1" applyAlignment="1">
      <alignment horizontal="center"/>
    </xf>
    <xf numFmtId="9" fontId="2" fillId="3" borderId="14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3" borderId="0" xfId="0" applyFill="1"/>
    <xf numFmtId="0" fontId="4" fillId="3" borderId="19" xfId="0" applyFont="1" applyFill="1" applyBorder="1"/>
    <xf numFmtId="0" fontId="3" fillId="3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left"/>
    </xf>
    <xf numFmtId="0" fontId="4" fillId="3" borderId="12" xfId="0" applyFont="1" applyFill="1" applyBorder="1"/>
    <xf numFmtId="0" fontId="0" fillId="3" borderId="14" xfId="0" applyFont="1" applyFill="1" applyBorder="1"/>
    <xf numFmtId="9" fontId="5" fillId="3" borderId="14" xfId="0" applyNumberFormat="1" applyFont="1" applyFill="1" applyBorder="1"/>
    <xf numFmtId="0" fontId="4" fillId="3" borderId="14" xfId="0" applyFont="1" applyFill="1" applyBorder="1"/>
    <xf numFmtId="1" fontId="0" fillId="3" borderId="14" xfId="0" applyNumberFormat="1" applyFill="1" applyBorder="1"/>
    <xf numFmtId="1" fontId="0" fillId="3" borderId="1" xfId="0" applyNumberFormat="1" applyFill="1" applyBorder="1"/>
    <xf numFmtId="9" fontId="0" fillId="3" borderId="14" xfId="0" applyNumberFormat="1" applyFill="1" applyBorder="1"/>
    <xf numFmtId="0" fontId="4" fillId="3" borderId="20" xfId="0" applyFont="1" applyFill="1" applyBorder="1"/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4" fillId="3" borderId="21" xfId="0" applyFont="1" applyFill="1" applyBorder="1"/>
    <xf numFmtId="0" fontId="3" fillId="3" borderId="22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left"/>
    </xf>
    <xf numFmtId="0" fontId="4" fillId="3" borderId="22" xfId="0" applyFont="1" applyFill="1" applyBorder="1"/>
    <xf numFmtId="1" fontId="0" fillId="3" borderId="14" xfId="0" applyNumberFormat="1" applyFont="1" applyFill="1" applyBorder="1"/>
    <xf numFmtId="0" fontId="0" fillId="0" borderId="14" xfId="0" applyNumberFormat="1" applyBorder="1"/>
    <xf numFmtId="0" fontId="5" fillId="3" borderId="14" xfId="0" applyFont="1" applyFill="1" applyBorder="1"/>
    <xf numFmtId="0" fontId="4" fillId="3" borderId="21" xfId="0" applyFont="1" applyFill="1" applyBorder="1" applyAlignment="1">
      <alignment horizontal="right"/>
    </xf>
    <xf numFmtId="0" fontId="4" fillId="3" borderId="19" xfId="0" applyFont="1" applyFill="1" applyBorder="1" applyAlignment="1">
      <alignment horizontal="right"/>
    </xf>
    <xf numFmtId="0" fontId="4" fillId="3" borderId="20" xfId="0" applyFont="1" applyFill="1" applyBorder="1" applyAlignment="1">
      <alignment horizontal="right"/>
    </xf>
    <xf numFmtId="0" fontId="6" fillId="3" borderId="19" xfId="0" applyFont="1" applyFill="1" applyBorder="1" applyAlignment="1">
      <alignment horizontal="right"/>
    </xf>
    <xf numFmtId="0" fontId="7" fillId="3" borderId="1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left"/>
    </xf>
    <xf numFmtId="0" fontId="6" fillId="3" borderId="12" xfId="0" applyFont="1" applyFill="1" applyBorder="1"/>
    <xf numFmtId="0" fontId="6" fillId="3" borderId="21" xfId="0" applyFont="1" applyFill="1" applyBorder="1" applyAlignment="1">
      <alignment horizontal="right"/>
    </xf>
    <xf numFmtId="0" fontId="7" fillId="3" borderId="22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left"/>
    </xf>
    <xf numFmtId="0" fontId="6" fillId="3" borderId="22" xfId="0" applyFont="1" applyFill="1" applyBorder="1"/>
    <xf numFmtId="0" fontId="0" fillId="3" borderId="0" xfId="0" applyFont="1" applyFill="1"/>
    <xf numFmtId="1" fontId="0" fillId="3" borderId="0" xfId="0" applyNumberFormat="1" applyFill="1" applyBorder="1"/>
    <xf numFmtId="0" fontId="0" fillId="3" borderId="0" xfId="0" applyFill="1" applyBorder="1"/>
    <xf numFmtId="9" fontId="0" fillId="3" borderId="0" xfId="1" applyFont="1" applyFill="1"/>
    <xf numFmtId="9" fontId="5" fillId="0" borderId="14" xfId="1" applyFont="1" applyBorder="1"/>
    <xf numFmtId="0" fontId="16" fillId="0" borderId="0" xfId="0" applyFont="1"/>
    <xf numFmtId="0" fontId="5" fillId="0" borderId="0" xfId="0" applyFont="1"/>
    <xf numFmtId="0" fontId="0" fillId="3" borderId="25" xfId="0" applyFont="1" applyFill="1" applyBorder="1"/>
    <xf numFmtId="0" fontId="0" fillId="3" borderId="0" xfId="0" applyFont="1" applyFill="1" applyBorder="1"/>
    <xf numFmtId="0" fontId="0" fillId="3" borderId="12" xfId="0" applyFill="1" applyBorder="1"/>
    <xf numFmtId="0" fontId="2" fillId="3" borderId="12" xfId="0" applyFont="1" applyFill="1" applyBorder="1"/>
    <xf numFmtId="0" fontId="0" fillId="3" borderId="12" xfId="0" applyFont="1" applyFill="1" applyBorder="1"/>
    <xf numFmtId="0" fontId="0" fillId="0" borderId="0" xfId="0" applyNumberFormat="1"/>
    <xf numFmtId="0" fontId="0" fillId="0" borderId="2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0" fillId="0" borderId="22" xfId="0" applyFont="1" applyBorder="1" applyAlignment="1">
      <alignment horizontal="left" wrapText="1"/>
    </xf>
    <xf numFmtId="0" fontId="0" fillId="0" borderId="22" xfId="0" applyFont="1" applyFill="1" applyBorder="1" applyAlignment="1">
      <alignment horizontal="left" wrapText="1"/>
    </xf>
    <xf numFmtId="14" fontId="0" fillId="0" borderId="0" xfId="0" applyNumberFormat="1" applyFont="1" applyBorder="1" applyAlignment="1">
      <alignment horizontal="left"/>
    </xf>
    <xf numFmtId="9" fontId="0" fillId="0" borderId="0" xfId="1" applyFont="1" applyBorder="1" applyAlignment="1">
      <alignment horizontal="left"/>
    </xf>
    <xf numFmtId="14" fontId="0" fillId="0" borderId="0" xfId="1" applyNumberFormat="1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9" fontId="5" fillId="0" borderId="0" xfId="1" applyFont="1" applyBorder="1" applyAlignment="1">
      <alignment horizontal="left"/>
    </xf>
    <xf numFmtId="0" fontId="17" fillId="0" borderId="0" xfId="0" applyFont="1" applyAlignment="1">
      <alignment vertical="center"/>
    </xf>
    <xf numFmtId="0" fontId="2" fillId="3" borderId="3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2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29" xfId="0" applyFont="1" applyFill="1" applyBorder="1" applyAlignment="1">
      <alignment horizontal="center" wrapText="1"/>
    </xf>
    <xf numFmtId="0" fontId="2" fillId="3" borderId="22" xfId="0" applyFont="1" applyFill="1" applyBorder="1" applyAlignment="1">
      <alignment horizontal="center" wrapText="1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alignment wrapText="1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wrapText="1" readingOrder="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[LURF.xlsx]Graphs mucking around!!PivotTable1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mucking around!'!$L$3</c:f>
              <c:strCache>
                <c:ptCount val="1"/>
                <c:pt idx="0">
                  <c:v>Harvest 1 (kgDM/ha)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'Graphs mucking around!'!$K$4:$K$89</c:f>
              <c:multiLvlStrCache>
                <c:ptCount val="73"/>
                <c:lvl>
                  <c:pt idx="0">
                    <c:v>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350</c:v>
                  </c:pt>
                  <c:pt idx="5">
                    <c:v>500</c:v>
                  </c:pt>
                  <c:pt idx="6">
                    <c:v>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200</c:v>
                  </c:pt>
                  <c:pt idx="10">
                    <c:v>350</c:v>
                  </c:pt>
                  <c:pt idx="11">
                    <c:v>500</c:v>
                  </c:pt>
                  <c:pt idx="12">
                    <c:v>0</c:v>
                  </c:pt>
                  <c:pt idx="13">
                    <c:v>50</c:v>
                  </c:pt>
                  <c:pt idx="14">
                    <c:v>100</c:v>
                  </c:pt>
                  <c:pt idx="15">
                    <c:v>200</c:v>
                  </c:pt>
                  <c:pt idx="16">
                    <c:v>350</c:v>
                  </c:pt>
                  <c:pt idx="17">
                    <c:v>500</c:v>
                  </c:pt>
                  <c:pt idx="18">
                    <c:v>0</c:v>
                  </c:pt>
                  <c:pt idx="19">
                    <c:v>50</c:v>
                  </c:pt>
                  <c:pt idx="20">
                    <c:v>100</c:v>
                  </c:pt>
                  <c:pt idx="21">
                    <c:v>200</c:v>
                  </c:pt>
                  <c:pt idx="22">
                    <c:v>350</c:v>
                  </c:pt>
                  <c:pt idx="23">
                    <c:v>500</c:v>
                  </c:pt>
                  <c:pt idx="24">
                    <c:v>0</c:v>
                  </c:pt>
                  <c:pt idx="25">
                    <c:v>50</c:v>
                  </c:pt>
                  <c:pt idx="26">
                    <c:v>100</c:v>
                  </c:pt>
                  <c:pt idx="27">
                    <c:v>200</c:v>
                  </c:pt>
                  <c:pt idx="28">
                    <c:v>350</c:v>
                  </c:pt>
                  <c:pt idx="29">
                    <c:v>500</c:v>
                  </c:pt>
                  <c:pt idx="30">
                    <c:v>0</c:v>
                  </c:pt>
                  <c:pt idx="31">
                    <c:v>50</c:v>
                  </c:pt>
                  <c:pt idx="32">
                    <c:v>100</c:v>
                  </c:pt>
                  <c:pt idx="33">
                    <c:v>200</c:v>
                  </c:pt>
                  <c:pt idx="34">
                    <c:v>350</c:v>
                  </c:pt>
                  <c:pt idx="35">
                    <c:v>500</c:v>
                  </c:pt>
                  <c:pt idx="36">
                    <c:v>0</c:v>
                  </c:pt>
                  <c:pt idx="37">
                    <c:v>50</c:v>
                  </c:pt>
                  <c:pt idx="38">
                    <c:v>100</c:v>
                  </c:pt>
                  <c:pt idx="39">
                    <c:v>200</c:v>
                  </c:pt>
                  <c:pt idx="40">
                    <c:v>350</c:v>
                  </c:pt>
                  <c:pt idx="41">
                    <c:v>500</c:v>
                  </c:pt>
                  <c:pt idx="42">
                    <c:v>0</c:v>
                  </c:pt>
                  <c:pt idx="43">
                    <c:v>50</c:v>
                  </c:pt>
                  <c:pt idx="44">
                    <c:v>100</c:v>
                  </c:pt>
                  <c:pt idx="45">
                    <c:v>200</c:v>
                  </c:pt>
                  <c:pt idx="46">
                    <c:v>350</c:v>
                  </c:pt>
                  <c:pt idx="47">
                    <c:v>500</c:v>
                  </c:pt>
                  <c:pt idx="48">
                    <c:v>0</c:v>
                  </c:pt>
                  <c:pt idx="49">
                    <c:v>50</c:v>
                  </c:pt>
                  <c:pt idx="50">
                    <c:v>100</c:v>
                  </c:pt>
                  <c:pt idx="51">
                    <c:v>200</c:v>
                  </c:pt>
                  <c:pt idx="52">
                    <c:v>350</c:v>
                  </c:pt>
                  <c:pt idx="53">
                    <c:v>500</c:v>
                  </c:pt>
                  <c:pt idx="54">
                    <c:v>0</c:v>
                  </c:pt>
                  <c:pt idx="55">
                    <c:v>50</c:v>
                  </c:pt>
                  <c:pt idx="56">
                    <c:v>100</c:v>
                  </c:pt>
                  <c:pt idx="57">
                    <c:v>200</c:v>
                  </c:pt>
                  <c:pt idx="58">
                    <c:v>350</c:v>
                  </c:pt>
                  <c:pt idx="59">
                    <c:v>500</c:v>
                  </c:pt>
                  <c:pt idx="60">
                    <c:v>0</c:v>
                  </c:pt>
                  <c:pt idx="61">
                    <c:v>50</c:v>
                  </c:pt>
                  <c:pt idx="62">
                    <c:v>100</c:v>
                  </c:pt>
                  <c:pt idx="63">
                    <c:v>200</c:v>
                  </c:pt>
                  <c:pt idx="64">
                    <c:v>350</c:v>
                  </c:pt>
                  <c:pt idx="65">
                    <c:v>500</c:v>
                  </c:pt>
                  <c:pt idx="66">
                    <c:v>0</c:v>
                  </c:pt>
                  <c:pt idx="67">
                    <c:v>50</c:v>
                  </c:pt>
                  <c:pt idx="68">
                    <c:v>100</c:v>
                  </c:pt>
                  <c:pt idx="69">
                    <c:v>200</c:v>
                  </c:pt>
                  <c:pt idx="70">
                    <c:v>350</c:v>
                  </c:pt>
                  <c:pt idx="71">
                    <c:v>500</c:v>
                  </c:pt>
                </c:lvl>
                <c:lvl>
                  <c:pt idx="0">
                    <c:v>Chicory</c:v>
                  </c:pt>
                  <c:pt idx="6">
                    <c:v>Cocksfoot</c:v>
                  </c:pt>
                  <c:pt idx="12">
                    <c:v>High_Sugar_Gr</c:v>
                  </c:pt>
                  <c:pt idx="18">
                    <c:v>Ital_Ryegr</c:v>
                  </c:pt>
                  <c:pt idx="24">
                    <c:v>Lucerne</c:v>
                  </c:pt>
                  <c:pt idx="30">
                    <c:v>Plantain</c:v>
                  </c:pt>
                  <c:pt idx="36">
                    <c:v>Prairie_Gr</c:v>
                  </c:pt>
                  <c:pt idx="42">
                    <c:v>RedClover</c:v>
                  </c:pt>
                  <c:pt idx="48">
                    <c:v>Ryegr_Dipl</c:v>
                  </c:pt>
                  <c:pt idx="54">
                    <c:v>Ryegr_Tetra</c:v>
                  </c:pt>
                  <c:pt idx="60">
                    <c:v>TallFescue</c:v>
                  </c:pt>
                  <c:pt idx="66">
                    <c:v>WhiteClover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'Graphs mucking around!'!$L$4:$L$89</c:f>
              <c:numCache>
                <c:formatCode>0</c:formatCode>
                <c:ptCount val="73"/>
                <c:pt idx="24">
                  <c:v>3126.914282198577</c:v>
                </c:pt>
                <c:pt idx="25">
                  <c:v>3127.0965039279081</c:v>
                </c:pt>
                <c:pt idx="26">
                  <c:v>3339.3773286489295</c:v>
                </c:pt>
                <c:pt idx="27">
                  <c:v>3996.1081461588128</c:v>
                </c:pt>
                <c:pt idx="28">
                  <c:v>3607.0607633410932</c:v>
                </c:pt>
                <c:pt idx="29">
                  <c:v>3470.2338332629924</c:v>
                </c:pt>
                <c:pt idx="42">
                  <c:v>4488.8052483369802</c:v>
                </c:pt>
                <c:pt idx="43">
                  <c:v>4084.4669795663735</c:v>
                </c:pt>
                <c:pt idx="44">
                  <c:v>4398.2261165420587</c:v>
                </c:pt>
                <c:pt idx="45">
                  <c:v>3867.5227759044387</c:v>
                </c:pt>
                <c:pt idx="46">
                  <c:v>4508.0446498984857</c:v>
                </c:pt>
                <c:pt idx="47">
                  <c:v>4612.6719492887441</c:v>
                </c:pt>
                <c:pt idx="66">
                  <c:v>4130.0983253498543</c:v>
                </c:pt>
                <c:pt idx="67">
                  <c:v>4386.9828555508502</c:v>
                </c:pt>
                <c:pt idx="68">
                  <c:v>4890.3891033893633</c:v>
                </c:pt>
                <c:pt idx="69">
                  <c:v>4660.4283782282073</c:v>
                </c:pt>
                <c:pt idx="70">
                  <c:v>4504.5979189188492</c:v>
                </c:pt>
                <c:pt idx="71">
                  <c:v>4191.3424143775947</c:v>
                </c:pt>
                <c:pt idx="72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'Graphs mucking around!'!$M$3</c:f>
              <c:strCache>
                <c:ptCount val="1"/>
                <c:pt idx="0">
                  <c:v>Harvest 2 (kgDM/ha)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'Graphs mucking around!'!$K$4:$K$89</c:f>
              <c:multiLvlStrCache>
                <c:ptCount val="73"/>
                <c:lvl>
                  <c:pt idx="0">
                    <c:v>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350</c:v>
                  </c:pt>
                  <c:pt idx="5">
                    <c:v>500</c:v>
                  </c:pt>
                  <c:pt idx="6">
                    <c:v>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200</c:v>
                  </c:pt>
                  <c:pt idx="10">
                    <c:v>350</c:v>
                  </c:pt>
                  <c:pt idx="11">
                    <c:v>500</c:v>
                  </c:pt>
                  <c:pt idx="12">
                    <c:v>0</c:v>
                  </c:pt>
                  <c:pt idx="13">
                    <c:v>50</c:v>
                  </c:pt>
                  <c:pt idx="14">
                    <c:v>100</c:v>
                  </c:pt>
                  <c:pt idx="15">
                    <c:v>200</c:v>
                  </c:pt>
                  <c:pt idx="16">
                    <c:v>350</c:v>
                  </c:pt>
                  <c:pt idx="17">
                    <c:v>500</c:v>
                  </c:pt>
                  <c:pt idx="18">
                    <c:v>0</c:v>
                  </c:pt>
                  <c:pt idx="19">
                    <c:v>50</c:v>
                  </c:pt>
                  <c:pt idx="20">
                    <c:v>100</c:v>
                  </c:pt>
                  <c:pt idx="21">
                    <c:v>200</c:v>
                  </c:pt>
                  <c:pt idx="22">
                    <c:v>350</c:v>
                  </c:pt>
                  <c:pt idx="23">
                    <c:v>500</c:v>
                  </c:pt>
                  <c:pt idx="24">
                    <c:v>0</c:v>
                  </c:pt>
                  <c:pt idx="25">
                    <c:v>50</c:v>
                  </c:pt>
                  <c:pt idx="26">
                    <c:v>100</c:v>
                  </c:pt>
                  <c:pt idx="27">
                    <c:v>200</c:v>
                  </c:pt>
                  <c:pt idx="28">
                    <c:v>350</c:v>
                  </c:pt>
                  <c:pt idx="29">
                    <c:v>500</c:v>
                  </c:pt>
                  <c:pt idx="30">
                    <c:v>0</c:v>
                  </c:pt>
                  <c:pt idx="31">
                    <c:v>50</c:v>
                  </c:pt>
                  <c:pt idx="32">
                    <c:v>100</c:v>
                  </c:pt>
                  <c:pt idx="33">
                    <c:v>200</c:v>
                  </c:pt>
                  <c:pt idx="34">
                    <c:v>350</c:v>
                  </c:pt>
                  <c:pt idx="35">
                    <c:v>500</c:v>
                  </c:pt>
                  <c:pt idx="36">
                    <c:v>0</c:v>
                  </c:pt>
                  <c:pt idx="37">
                    <c:v>50</c:v>
                  </c:pt>
                  <c:pt idx="38">
                    <c:v>100</c:v>
                  </c:pt>
                  <c:pt idx="39">
                    <c:v>200</c:v>
                  </c:pt>
                  <c:pt idx="40">
                    <c:v>350</c:v>
                  </c:pt>
                  <c:pt idx="41">
                    <c:v>500</c:v>
                  </c:pt>
                  <c:pt idx="42">
                    <c:v>0</c:v>
                  </c:pt>
                  <c:pt idx="43">
                    <c:v>50</c:v>
                  </c:pt>
                  <c:pt idx="44">
                    <c:v>100</c:v>
                  </c:pt>
                  <c:pt idx="45">
                    <c:v>200</c:v>
                  </c:pt>
                  <c:pt idx="46">
                    <c:v>350</c:v>
                  </c:pt>
                  <c:pt idx="47">
                    <c:v>500</c:v>
                  </c:pt>
                  <c:pt idx="48">
                    <c:v>0</c:v>
                  </c:pt>
                  <c:pt idx="49">
                    <c:v>50</c:v>
                  </c:pt>
                  <c:pt idx="50">
                    <c:v>100</c:v>
                  </c:pt>
                  <c:pt idx="51">
                    <c:v>200</c:v>
                  </c:pt>
                  <c:pt idx="52">
                    <c:v>350</c:v>
                  </c:pt>
                  <c:pt idx="53">
                    <c:v>500</c:v>
                  </c:pt>
                  <c:pt idx="54">
                    <c:v>0</c:v>
                  </c:pt>
                  <c:pt idx="55">
                    <c:v>50</c:v>
                  </c:pt>
                  <c:pt idx="56">
                    <c:v>100</c:v>
                  </c:pt>
                  <c:pt idx="57">
                    <c:v>200</c:v>
                  </c:pt>
                  <c:pt idx="58">
                    <c:v>350</c:v>
                  </c:pt>
                  <c:pt idx="59">
                    <c:v>500</c:v>
                  </c:pt>
                  <c:pt idx="60">
                    <c:v>0</c:v>
                  </c:pt>
                  <c:pt idx="61">
                    <c:v>50</c:v>
                  </c:pt>
                  <c:pt idx="62">
                    <c:v>100</c:v>
                  </c:pt>
                  <c:pt idx="63">
                    <c:v>200</c:v>
                  </c:pt>
                  <c:pt idx="64">
                    <c:v>350</c:v>
                  </c:pt>
                  <c:pt idx="65">
                    <c:v>500</c:v>
                  </c:pt>
                  <c:pt idx="66">
                    <c:v>0</c:v>
                  </c:pt>
                  <c:pt idx="67">
                    <c:v>50</c:v>
                  </c:pt>
                  <c:pt idx="68">
                    <c:v>100</c:v>
                  </c:pt>
                  <c:pt idx="69">
                    <c:v>200</c:v>
                  </c:pt>
                  <c:pt idx="70">
                    <c:v>350</c:v>
                  </c:pt>
                  <c:pt idx="71">
                    <c:v>500</c:v>
                  </c:pt>
                </c:lvl>
                <c:lvl>
                  <c:pt idx="0">
                    <c:v>Chicory</c:v>
                  </c:pt>
                  <c:pt idx="6">
                    <c:v>Cocksfoot</c:v>
                  </c:pt>
                  <c:pt idx="12">
                    <c:v>High_Sugar_Gr</c:v>
                  </c:pt>
                  <c:pt idx="18">
                    <c:v>Ital_Ryegr</c:v>
                  </c:pt>
                  <c:pt idx="24">
                    <c:v>Lucerne</c:v>
                  </c:pt>
                  <c:pt idx="30">
                    <c:v>Plantain</c:v>
                  </c:pt>
                  <c:pt idx="36">
                    <c:v>Prairie_Gr</c:v>
                  </c:pt>
                  <c:pt idx="42">
                    <c:v>RedClover</c:v>
                  </c:pt>
                  <c:pt idx="48">
                    <c:v>Ryegr_Dipl</c:v>
                  </c:pt>
                  <c:pt idx="54">
                    <c:v>Ryegr_Tetra</c:v>
                  </c:pt>
                  <c:pt idx="60">
                    <c:v>TallFescue</c:v>
                  </c:pt>
                  <c:pt idx="66">
                    <c:v>WhiteClover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'Graphs mucking around!'!$M$4:$M$89</c:f>
              <c:numCache>
                <c:formatCode>0</c:formatCode>
                <c:ptCount val="73"/>
                <c:pt idx="0">
                  <c:v>2195.0970920122504</c:v>
                </c:pt>
                <c:pt idx="1">
                  <c:v>2455.2661646003808</c:v>
                </c:pt>
                <c:pt idx="2">
                  <c:v>2490.948556760216</c:v>
                </c:pt>
                <c:pt idx="3">
                  <c:v>3034.3406398495072</c:v>
                </c:pt>
                <c:pt idx="4">
                  <c:v>2957.8033550711502</c:v>
                </c:pt>
                <c:pt idx="5">
                  <c:v>3004.0977387140256</c:v>
                </c:pt>
                <c:pt idx="6">
                  <c:v>2026.521361641667</c:v>
                </c:pt>
                <c:pt idx="7">
                  <c:v>2225.0240283636472</c:v>
                </c:pt>
                <c:pt idx="8">
                  <c:v>2342.5241642775163</c:v>
                </c:pt>
                <c:pt idx="9">
                  <c:v>2482.4576057279546</c:v>
                </c:pt>
                <c:pt idx="10">
                  <c:v>2846.4132583238788</c:v>
                </c:pt>
                <c:pt idx="11">
                  <c:v>3316.6916099236146</c:v>
                </c:pt>
                <c:pt idx="12">
                  <c:v>1981.3789484362987</c:v>
                </c:pt>
                <c:pt idx="13">
                  <c:v>2109.6331254316265</c:v>
                </c:pt>
                <c:pt idx="14">
                  <c:v>2394.823978980708</c:v>
                </c:pt>
                <c:pt idx="15">
                  <c:v>2688.9219374554345</c:v>
                </c:pt>
                <c:pt idx="16">
                  <c:v>3100.6505712153262</c:v>
                </c:pt>
                <c:pt idx="17">
                  <c:v>3297.1963856440802</c:v>
                </c:pt>
                <c:pt idx="18">
                  <c:v>1868.0024069902952</c:v>
                </c:pt>
                <c:pt idx="19">
                  <c:v>1984.7077173292705</c:v>
                </c:pt>
                <c:pt idx="20">
                  <c:v>2205.2480593376704</c:v>
                </c:pt>
                <c:pt idx="21">
                  <c:v>2341.9300192662877</c:v>
                </c:pt>
                <c:pt idx="22">
                  <c:v>2760.7817134987604</c:v>
                </c:pt>
                <c:pt idx="23">
                  <c:v>3142.0829179887578</c:v>
                </c:pt>
                <c:pt idx="24">
                  <c:v>2288.1243995518571</c:v>
                </c:pt>
                <c:pt idx="25">
                  <c:v>2231.3669425012577</c:v>
                </c:pt>
                <c:pt idx="26">
                  <c:v>2297.5733976772253</c:v>
                </c:pt>
                <c:pt idx="27">
                  <c:v>2719.5298415152256</c:v>
                </c:pt>
                <c:pt idx="28">
                  <c:v>2738.2452200925354</c:v>
                </c:pt>
                <c:pt idx="29">
                  <c:v>2495.7307017569824</c:v>
                </c:pt>
                <c:pt idx="30">
                  <c:v>1934.8788232300576</c:v>
                </c:pt>
                <c:pt idx="31">
                  <c:v>2058.4740953843607</c:v>
                </c:pt>
                <c:pt idx="32">
                  <c:v>2184.5031663698842</c:v>
                </c:pt>
                <c:pt idx="33">
                  <c:v>2394.4250591058644</c:v>
                </c:pt>
                <c:pt idx="34">
                  <c:v>2662.5974111940145</c:v>
                </c:pt>
                <c:pt idx="35">
                  <c:v>2815.4592268692995</c:v>
                </c:pt>
                <c:pt idx="36">
                  <c:v>2255.7904536768328</c:v>
                </c:pt>
                <c:pt idx="37">
                  <c:v>2452.5280150962267</c:v>
                </c:pt>
                <c:pt idx="38">
                  <c:v>2509.6921124060327</c:v>
                </c:pt>
                <c:pt idx="39">
                  <c:v>2682.69063864277</c:v>
                </c:pt>
                <c:pt idx="40">
                  <c:v>2990.3624336291377</c:v>
                </c:pt>
                <c:pt idx="41">
                  <c:v>3083.1830680549847</c:v>
                </c:pt>
                <c:pt idx="42">
                  <c:v>2778.3283807276857</c:v>
                </c:pt>
                <c:pt idx="43">
                  <c:v>2664.0042700240519</c:v>
                </c:pt>
                <c:pt idx="44">
                  <c:v>2778.7135976343066</c:v>
                </c:pt>
                <c:pt idx="45">
                  <c:v>2856.1280184951042</c:v>
                </c:pt>
                <c:pt idx="46">
                  <c:v>2984.2790218409741</c:v>
                </c:pt>
                <c:pt idx="47">
                  <c:v>3006.2230445684745</c:v>
                </c:pt>
                <c:pt idx="48">
                  <c:v>2036.2640868114386</c:v>
                </c:pt>
                <c:pt idx="49">
                  <c:v>2036.5168365648078</c:v>
                </c:pt>
                <c:pt idx="50">
                  <c:v>2201.0881715814539</c:v>
                </c:pt>
                <c:pt idx="51">
                  <c:v>2312.111414460488</c:v>
                </c:pt>
                <c:pt idx="52">
                  <c:v>2769.4443027548259</c:v>
                </c:pt>
                <c:pt idx="53">
                  <c:v>3190.7235547761356</c:v>
                </c:pt>
                <c:pt idx="54">
                  <c:v>2005.2690792872352</c:v>
                </c:pt>
                <c:pt idx="55">
                  <c:v>2073.2509087502849</c:v>
                </c:pt>
                <c:pt idx="56">
                  <c:v>2202.9378959082283</c:v>
                </c:pt>
                <c:pt idx="57">
                  <c:v>2588.566751711413</c:v>
                </c:pt>
                <c:pt idx="58">
                  <c:v>3077.0285097852438</c:v>
                </c:pt>
                <c:pt idx="59">
                  <c:v>3425.0337044706857</c:v>
                </c:pt>
                <c:pt idx="60">
                  <c:v>1997.5634936280421</c:v>
                </c:pt>
                <c:pt idx="61">
                  <c:v>2092.0110533650845</c:v>
                </c:pt>
                <c:pt idx="62">
                  <c:v>2156.0548767567029</c:v>
                </c:pt>
                <c:pt idx="63">
                  <c:v>2294.7518423997244</c:v>
                </c:pt>
                <c:pt idx="64">
                  <c:v>2434.770902063533</c:v>
                </c:pt>
                <c:pt idx="65">
                  <c:v>2716.0158953818782</c:v>
                </c:pt>
                <c:pt idx="66">
                  <c:v>2768.9108779286466</c:v>
                </c:pt>
                <c:pt idx="67">
                  <c:v>2740.6050274938652</c:v>
                </c:pt>
                <c:pt idx="68">
                  <c:v>3190.4012168429208</c:v>
                </c:pt>
                <c:pt idx="69">
                  <c:v>3229.0032954554008</c:v>
                </c:pt>
                <c:pt idx="70">
                  <c:v>3050.3161501504965</c:v>
                </c:pt>
                <c:pt idx="71">
                  <c:v>3062.4812997794552</c:v>
                </c:pt>
                <c:pt idx="72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'Graphs mucking around!'!$N$3</c:f>
              <c:strCache>
                <c:ptCount val="1"/>
                <c:pt idx="0">
                  <c:v>Harvest 3 (kgDM/ha)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'Graphs mucking around!'!$K$4:$K$89</c:f>
              <c:multiLvlStrCache>
                <c:ptCount val="73"/>
                <c:lvl>
                  <c:pt idx="0">
                    <c:v>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350</c:v>
                  </c:pt>
                  <c:pt idx="5">
                    <c:v>500</c:v>
                  </c:pt>
                  <c:pt idx="6">
                    <c:v>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200</c:v>
                  </c:pt>
                  <c:pt idx="10">
                    <c:v>350</c:v>
                  </c:pt>
                  <c:pt idx="11">
                    <c:v>500</c:v>
                  </c:pt>
                  <c:pt idx="12">
                    <c:v>0</c:v>
                  </c:pt>
                  <c:pt idx="13">
                    <c:v>50</c:v>
                  </c:pt>
                  <c:pt idx="14">
                    <c:v>100</c:v>
                  </c:pt>
                  <c:pt idx="15">
                    <c:v>200</c:v>
                  </c:pt>
                  <c:pt idx="16">
                    <c:v>350</c:v>
                  </c:pt>
                  <c:pt idx="17">
                    <c:v>500</c:v>
                  </c:pt>
                  <c:pt idx="18">
                    <c:v>0</c:v>
                  </c:pt>
                  <c:pt idx="19">
                    <c:v>50</c:v>
                  </c:pt>
                  <c:pt idx="20">
                    <c:v>100</c:v>
                  </c:pt>
                  <c:pt idx="21">
                    <c:v>200</c:v>
                  </c:pt>
                  <c:pt idx="22">
                    <c:v>350</c:v>
                  </c:pt>
                  <c:pt idx="23">
                    <c:v>500</c:v>
                  </c:pt>
                  <c:pt idx="24">
                    <c:v>0</c:v>
                  </c:pt>
                  <c:pt idx="25">
                    <c:v>50</c:v>
                  </c:pt>
                  <c:pt idx="26">
                    <c:v>100</c:v>
                  </c:pt>
                  <c:pt idx="27">
                    <c:v>200</c:v>
                  </c:pt>
                  <c:pt idx="28">
                    <c:v>350</c:v>
                  </c:pt>
                  <c:pt idx="29">
                    <c:v>500</c:v>
                  </c:pt>
                  <c:pt idx="30">
                    <c:v>0</c:v>
                  </c:pt>
                  <c:pt idx="31">
                    <c:v>50</c:v>
                  </c:pt>
                  <c:pt idx="32">
                    <c:v>100</c:v>
                  </c:pt>
                  <c:pt idx="33">
                    <c:v>200</c:v>
                  </c:pt>
                  <c:pt idx="34">
                    <c:v>350</c:v>
                  </c:pt>
                  <c:pt idx="35">
                    <c:v>500</c:v>
                  </c:pt>
                  <c:pt idx="36">
                    <c:v>0</c:v>
                  </c:pt>
                  <c:pt idx="37">
                    <c:v>50</c:v>
                  </c:pt>
                  <c:pt idx="38">
                    <c:v>100</c:v>
                  </c:pt>
                  <c:pt idx="39">
                    <c:v>200</c:v>
                  </c:pt>
                  <c:pt idx="40">
                    <c:v>350</c:v>
                  </c:pt>
                  <c:pt idx="41">
                    <c:v>500</c:v>
                  </c:pt>
                  <c:pt idx="42">
                    <c:v>0</c:v>
                  </c:pt>
                  <c:pt idx="43">
                    <c:v>50</c:v>
                  </c:pt>
                  <c:pt idx="44">
                    <c:v>100</c:v>
                  </c:pt>
                  <c:pt idx="45">
                    <c:v>200</c:v>
                  </c:pt>
                  <c:pt idx="46">
                    <c:v>350</c:v>
                  </c:pt>
                  <c:pt idx="47">
                    <c:v>500</c:v>
                  </c:pt>
                  <c:pt idx="48">
                    <c:v>0</c:v>
                  </c:pt>
                  <c:pt idx="49">
                    <c:v>50</c:v>
                  </c:pt>
                  <c:pt idx="50">
                    <c:v>100</c:v>
                  </c:pt>
                  <c:pt idx="51">
                    <c:v>200</c:v>
                  </c:pt>
                  <c:pt idx="52">
                    <c:v>350</c:v>
                  </c:pt>
                  <c:pt idx="53">
                    <c:v>500</c:v>
                  </c:pt>
                  <c:pt idx="54">
                    <c:v>0</c:v>
                  </c:pt>
                  <c:pt idx="55">
                    <c:v>50</c:v>
                  </c:pt>
                  <c:pt idx="56">
                    <c:v>100</c:v>
                  </c:pt>
                  <c:pt idx="57">
                    <c:v>200</c:v>
                  </c:pt>
                  <c:pt idx="58">
                    <c:v>350</c:v>
                  </c:pt>
                  <c:pt idx="59">
                    <c:v>500</c:v>
                  </c:pt>
                  <c:pt idx="60">
                    <c:v>0</c:v>
                  </c:pt>
                  <c:pt idx="61">
                    <c:v>50</c:v>
                  </c:pt>
                  <c:pt idx="62">
                    <c:v>100</c:v>
                  </c:pt>
                  <c:pt idx="63">
                    <c:v>200</c:v>
                  </c:pt>
                  <c:pt idx="64">
                    <c:v>350</c:v>
                  </c:pt>
                  <c:pt idx="65">
                    <c:v>500</c:v>
                  </c:pt>
                  <c:pt idx="66">
                    <c:v>0</c:v>
                  </c:pt>
                  <c:pt idx="67">
                    <c:v>50</c:v>
                  </c:pt>
                  <c:pt idx="68">
                    <c:v>100</c:v>
                  </c:pt>
                  <c:pt idx="69">
                    <c:v>200</c:v>
                  </c:pt>
                  <c:pt idx="70">
                    <c:v>350</c:v>
                  </c:pt>
                  <c:pt idx="71">
                    <c:v>500</c:v>
                  </c:pt>
                </c:lvl>
                <c:lvl>
                  <c:pt idx="0">
                    <c:v>Chicory</c:v>
                  </c:pt>
                  <c:pt idx="6">
                    <c:v>Cocksfoot</c:v>
                  </c:pt>
                  <c:pt idx="12">
                    <c:v>High_Sugar_Gr</c:v>
                  </c:pt>
                  <c:pt idx="18">
                    <c:v>Ital_Ryegr</c:v>
                  </c:pt>
                  <c:pt idx="24">
                    <c:v>Lucerne</c:v>
                  </c:pt>
                  <c:pt idx="30">
                    <c:v>Plantain</c:v>
                  </c:pt>
                  <c:pt idx="36">
                    <c:v>Prairie_Gr</c:v>
                  </c:pt>
                  <c:pt idx="42">
                    <c:v>RedClover</c:v>
                  </c:pt>
                  <c:pt idx="48">
                    <c:v>Ryegr_Dipl</c:v>
                  </c:pt>
                  <c:pt idx="54">
                    <c:v>Ryegr_Tetra</c:v>
                  </c:pt>
                  <c:pt idx="60">
                    <c:v>TallFescue</c:v>
                  </c:pt>
                  <c:pt idx="66">
                    <c:v>WhiteClover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'Graphs mucking around!'!$N$4:$N$89</c:f>
              <c:numCache>
                <c:formatCode>0</c:formatCode>
                <c:ptCount val="73"/>
                <c:pt idx="0">
                  <c:v>2344.2086121529046</c:v>
                </c:pt>
                <c:pt idx="1">
                  <c:v>2649.7431711792842</c:v>
                </c:pt>
                <c:pt idx="2">
                  <c:v>2818.2302946464233</c:v>
                </c:pt>
                <c:pt idx="3">
                  <c:v>2928.4802377934657</c:v>
                </c:pt>
                <c:pt idx="4">
                  <c:v>3256.1586851699394</c:v>
                </c:pt>
                <c:pt idx="5">
                  <c:v>3263.4972913179336</c:v>
                </c:pt>
                <c:pt idx="6">
                  <c:v>2114.9560421831411</c:v>
                </c:pt>
                <c:pt idx="7">
                  <c:v>2171.064464786255</c:v>
                </c:pt>
                <c:pt idx="8">
                  <c:v>2433.81523316018</c:v>
                </c:pt>
                <c:pt idx="9">
                  <c:v>2561.2102910806248</c:v>
                </c:pt>
                <c:pt idx="10">
                  <c:v>3092.5418266307843</c:v>
                </c:pt>
                <c:pt idx="11">
                  <c:v>3404.2372950940394</c:v>
                </c:pt>
                <c:pt idx="12">
                  <c:v>2195.9620448125852</c:v>
                </c:pt>
                <c:pt idx="13">
                  <c:v>2151.6192661138562</c:v>
                </c:pt>
                <c:pt idx="14">
                  <c:v>2223.1081893694168</c:v>
                </c:pt>
                <c:pt idx="15">
                  <c:v>2700.6870201197303</c:v>
                </c:pt>
                <c:pt idx="16">
                  <c:v>3277.3495012338208</c:v>
                </c:pt>
                <c:pt idx="17">
                  <c:v>3647.6204639050843</c:v>
                </c:pt>
                <c:pt idx="18">
                  <c:v>1901.4832218252232</c:v>
                </c:pt>
                <c:pt idx="19">
                  <c:v>2095.4746794397824</c:v>
                </c:pt>
                <c:pt idx="20">
                  <c:v>2194.5302445125517</c:v>
                </c:pt>
                <c:pt idx="21">
                  <c:v>2459.5765022274145</c:v>
                </c:pt>
                <c:pt idx="22">
                  <c:v>2790.8701882310206</c:v>
                </c:pt>
                <c:pt idx="23">
                  <c:v>3223.3923057986767</c:v>
                </c:pt>
                <c:pt idx="24">
                  <c:v>2306.4177425705047</c:v>
                </c:pt>
                <c:pt idx="25">
                  <c:v>2223.3401963133756</c:v>
                </c:pt>
                <c:pt idx="26">
                  <c:v>2163.7834554263382</c:v>
                </c:pt>
                <c:pt idx="27">
                  <c:v>2373.0391574552373</c:v>
                </c:pt>
                <c:pt idx="28">
                  <c:v>2540.6358243789459</c:v>
                </c:pt>
                <c:pt idx="29">
                  <c:v>2334.2381012411442</c:v>
                </c:pt>
                <c:pt idx="30">
                  <c:v>2160.802657726329</c:v>
                </c:pt>
                <c:pt idx="31">
                  <c:v>2056.022756547462</c:v>
                </c:pt>
                <c:pt idx="32">
                  <c:v>2561.6118583214347</c:v>
                </c:pt>
                <c:pt idx="33">
                  <c:v>2642.6987904799398</c:v>
                </c:pt>
                <c:pt idx="34">
                  <c:v>3259.5811424506046</c:v>
                </c:pt>
                <c:pt idx="35">
                  <c:v>3476.15147777641</c:v>
                </c:pt>
                <c:pt idx="36">
                  <c:v>2357.3530530021681</c:v>
                </c:pt>
                <c:pt idx="37">
                  <c:v>2519.3168679500918</c:v>
                </c:pt>
                <c:pt idx="38">
                  <c:v>2530.7809495191113</c:v>
                </c:pt>
                <c:pt idx="39">
                  <c:v>2876.6299525876393</c:v>
                </c:pt>
                <c:pt idx="40">
                  <c:v>3421.3010867869152</c:v>
                </c:pt>
                <c:pt idx="41">
                  <c:v>3781.0002689952976</c:v>
                </c:pt>
                <c:pt idx="42">
                  <c:v>4755.6861034661324</c:v>
                </c:pt>
                <c:pt idx="43">
                  <c:v>4619.2483149086474</c:v>
                </c:pt>
                <c:pt idx="44">
                  <c:v>4638.4675449686147</c:v>
                </c:pt>
                <c:pt idx="45">
                  <c:v>4293.2650366114622</c:v>
                </c:pt>
                <c:pt idx="46">
                  <c:v>4468.0325394450465</c:v>
                </c:pt>
                <c:pt idx="47">
                  <c:v>4733.976946884397</c:v>
                </c:pt>
                <c:pt idx="48">
                  <c:v>2046.9926695160568</c:v>
                </c:pt>
                <c:pt idx="49">
                  <c:v>2146.6100308329687</c:v>
                </c:pt>
                <c:pt idx="50">
                  <c:v>2305.2784378035421</c:v>
                </c:pt>
                <c:pt idx="51">
                  <c:v>2229.9814235782997</c:v>
                </c:pt>
                <c:pt idx="52">
                  <c:v>3125.9068195884947</c:v>
                </c:pt>
                <c:pt idx="53">
                  <c:v>3504.6854894975659</c:v>
                </c:pt>
                <c:pt idx="54">
                  <c:v>2116.7114473938686</c:v>
                </c:pt>
                <c:pt idx="55">
                  <c:v>2201.1408493896279</c:v>
                </c:pt>
                <c:pt idx="56">
                  <c:v>2335.0450535915306</c:v>
                </c:pt>
                <c:pt idx="57">
                  <c:v>2710.8614671395026</c:v>
                </c:pt>
                <c:pt idx="58">
                  <c:v>3236.1984097287482</c:v>
                </c:pt>
                <c:pt idx="59">
                  <c:v>3532.5583931551673</c:v>
                </c:pt>
                <c:pt idx="60">
                  <c:v>1981.4484814947305</c:v>
                </c:pt>
                <c:pt idx="61">
                  <c:v>2118.3157851115757</c:v>
                </c:pt>
                <c:pt idx="62">
                  <c:v>2524.9265483276508</c:v>
                </c:pt>
                <c:pt idx="63">
                  <c:v>2530.9896498057606</c:v>
                </c:pt>
                <c:pt idx="64">
                  <c:v>2674.5350885521975</c:v>
                </c:pt>
                <c:pt idx="65">
                  <c:v>3143.6132790823422</c:v>
                </c:pt>
                <c:pt idx="66">
                  <c:v>3727.1297416040452</c:v>
                </c:pt>
                <c:pt idx="67">
                  <c:v>3677.8272056254464</c:v>
                </c:pt>
                <c:pt idx="68">
                  <c:v>3964.8070659505784</c:v>
                </c:pt>
                <c:pt idx="69">
                  <c:v>4129.7590359861297</c:v>
                </c:pt>
                <c:pt idx="70">
                  <c:v>4081.152103151333</c:v>
                </c:pt>
                <c:pt idx="71">
                  <c:v>4060.5061341999231</c:v>
                </c:pt>
                <c:pt idx="72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'Graphs mucking around!'!$O$3</c:f>
              <c:strCache>
                <c:ptCount val="1"/>
                <c:pt idx="0">
                  <c:v>Harvest 4 (kgDM/ha)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'Graphs mucking around!'!$K$4:$K$89</c:f>
              <c:multiLvlStrCache>
                <c:ptCount val="73"/>
                <c:lvl>
                  <c:pt idx="0">
                    <c:v>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350</c:v>
                  </c:pt>
                  <c:pt idx="5">
                    <c:v>500</c:v>
                  </c:pt>
                  <c:pt idx="6">
                    <c:v>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200</c:v>
                  </c:pt>
                  <c:pt idx="10">
                    <c:v>350</c:v>
                  </c:pt>
                  <c:pt idx="11">
                    <c:v>500</c:v>
                  </c:pt>
                  <c:pt idx="12">
                    <c:v>0</c:v>
                  </c:pt>
                  <c:pt idx="13">
                    <c:v>50</c:v>
                  </c:pt>
                  <c:pt idx="14">
                    <c:v>100</c:v>
                  </c:pt>
                  <c:pt idx="15">
                    <c:v>200</c:v>
                  </c:pt>
                  <c:pt idx="16">
                    <c:v>350</c:v>
                  </c:pt>
                  <c:pt idx="17">
                    <c:v>500</c:v>
                  </c:pt>
                  <c:pt idx="18">
                    <c:v>0</c:v>
                  </c:pt>
                  <c:pt idx="19">
                    <c:v>50</c:v>
                  </c:pt>
                  <c:pt idx="20">
                    <c:v>100</c:v>
                  </c:pt>
                  <c:pt idx="21">
                    <c:v>200</c:v>
                  </c:pt>
                  <c:pt idx="22">
                    <c:v>350</c:v>
                  </c:pt>
                  <c:pt idx="23">
                    <c:v>500</c:v>
                  </c:pt>
                  <c:pt idx="24">
                    <c:v>0</c:v>
                  </c:pt>
                  <c:pt idx="25">
                    <c:v>50</c:v>
                  </c:pt>
                  <c:pt idx="26">
                    <c:v>100</c:v>
                  </c:pt>
                  <c:pt idx="27">
                    <c:v>200</c:v>
                  </c:pt>
                  <c:pt idx="28">
                    <c:v>350</c:v>
                  </c:pt>
                  <c:pt idx="29">
                    <c:v>500</c:v>
                  </c:pt>
                  <c:pt idx="30">
                    <c:v>0</c:v>
                  </c:pt>
                  <c:pt idx="31">
                    <c:v>50</c:v>
                  </c:pt>
                  <c:pt idx="32">
                    <c:v>100</c:v>
                  </c:pt>
                  <c:pt idx="33">
                    <c:v>200</c:v>
                  </c:pt>
                  <c:pt idx="34">
                    <c:v>350</c:v>
                  </c:pt>
                  <c:pt idx="35">
                    <c:v>500</c:v>
                  </c:pt>
                  <c:pt idx="36">
                    <c:v>0</c:v>
                  </c:pt>
                  <c:pt idx="37">
                    <c:v>50</c:v>
                  </c:pt>
                  <c:pt idx="38">
                    <c:v>100</c:v>
                  </c:pt>
                  <c:pt idx="39">
                    <c:v>200</c:v>
                  </c:pt>
                  <c:pt idx="40">
                    <c:v>350</c:v>
                  </c:pt>
                  <c:pt idx="41">
                    <c:v>500</c:v>
                  </c:pt>
                  <c:pt idx="42">
                    <c:v>0</c:v>
                  </c:pt>
                  <c:pt idx="43">
                    <c:v>50</c:v>
                  </c:pt>
                  <c:pt idx="44">
                    <c:v>100</c:v>
                  </c:pt>
                  <c:pt idx="45">
                    <c:v>200</c:v>
                  </c:pt>
                  <c:pt idx="46">
                    <c:v>350</c:v>
                  </c:pt>
                  <c:pt idx="47">
                    <c:v>500</c:v>
                  </c:pt>
                  <c:pt idx="48">
                    <c:v>0</c:v>
                  </c:pt>
                  <c:pt idx="49">
                    <c:v>50</c:v>
                  </c:pt>
                  <c:pt idx="50">
                    <c:v>100</c:v>
                  </c:pt>
                  <c:pt idx="51">
                    <c:v>200</c:v>
                  </c:pt>
                  <c:pt idx="52">
                    <c:v>350</c:v>
                  </c:pt>
                  <c:pt idx="53">
                    <c:v>500</c:v>
                  </c:pt>
                  <c:pt idx="54">
                    <c:v>0</c:v>
                  </c:pt>
                  <c:pt idx="55">
                    <c:v>50</c:v>
                  </c:pt>
                  <c:pt idx="56">
                    <c:v>100</c:v>
                  </c:pt>
                  <c:pt idx="57">
                    <c:v>200</c:v>
                  </c:pt>
                  <c:pt idx="58">
                    <c:v>350</c:v>
                  </c:pt>
                  <c:pt idx="59">
                    <c:v>500</c:v>
                  </c:pt>
                  <c:pt idx="60">
                    <c:v>0</c:v>
                  </c:pt>
                  <c:pt idx="61">
                    <c:v>50</c:v>
                  </c:pt>
                  <c:pt idx="62">
                    <c:v>100</c:v>
                  </c:pt>
                  <c:pt idx="63">
                    <c:v>200</c:v>
                  </c:pt>
                  <c:pt idx="64">
                    <c:v>350</c:v>
                  </c:pt>
                  <c:pt idx="65">
                    <c:v>500</c:v>
                  </c:pt>
                  <c:pt idx="66">
                    <c:v>0</c:v>
                  </c:pt>
                  <c:pt idx="67">
                    <c:v>50</c:v>
                  </c:pt>
                  <c:pt idx="68">
                    <c:v>100</c:v>
                  </c:pt>
                  <c:pt idx="69">
                    <c:v>200</c:v>
                  </c:pt>
                  <c:pt idx="70">
                    <c:v>350</c:v>
                  </c:pt>
                  <c:pt idx="71">
                    <c:v>500</c:v>
                  </c:pt>
                </c:lvl>
                <c:lvl>
                  <c:pt idx="0">
                    <c:v>Chicory</c:v>
                  </c:pt>
                  <c:pt idx="6">
                    <c:v>Cocksfoot</c:v>
                  </c:pt>
                  <c:pt idx="12">
                    <c:v>High_Sugar_Gr</c:v>
                  </c:pt>
                  <c:pt idx="18">
                    <c:v>Ital_Ryegr</c:v>
                  </c:pt>
                  <c:pt idx="24">
                    <c:v>Lucerne</c:v>
                  </c:pt>
                  <c:pt idx="30">
                    <c:v>Plantain</c:v>
                  </c:pt>
                  <c:pt idx="36">
                    <c:v>Prairie_Gr</c:v>
                  </c:pt>
                  <c:pt idx="42">
                    <c:v>RedClover</c:v>
                  </c:pt>
                  <c:pt idx="48">
                    <c:v>Ryegr_Dipl</c:v>
                  </c:pt>
                  <c:pt idx="54">
                    <c:v>Ryegr_Tetra</c:v>
                  </c:pt>
                  <c:pt idx="60">
                    <c:v>TallFescue</c:v>
                  </c:pt>
                  <c:pt idx="66">
                    <c:v>WhiteClover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'Graphs mucking around!'!$O$4:$O$89</c:f>
              <c:numCache>
                <c:formatCode>0</c:formatCode>
                <c:ptCount val="73"/>
                <c:pt idx="0">
                  <c:v>2379.0582354250955</c:v>
                </c:pt>
                <c:pt idx="1">
                  <c:v>2344.4200970686002</c:v>
                </c:pt>
                <c:pt idx="2">
                  <c:v>2467.9432476403076</c:v>
                </c:pt>
                <c:pt idx="3">
                  <c:v>2768.943590837278</c:v>
                </c:pt>
                <c:pt idx="4">
                  <c:v>2865.7287723506388</c:v>
                </c:pt>
                <c:pt idx="5">
                  <c:v>2732.7320141372234</c:v>
                </c:pt>
                <c:pt idx="6">
                  <c:v>2036.4677368961225</c:v>
                </c:pt>
                <c:pt idx="7">
                  <c:v>2295.6600935195152</c:v>
                </c:pt>
                <c:pt idx="8">
                  <c:v>2247.2183152739126</c:v>
                </c:pt>
                <c:pt idx="9">
                  <c:v>2454.8471633807476</c:v>
                </c:pt>
                <c:pt idx="10">
                  <c:v>2779.1192646556174</c:v>
                </c:pt>
                <c:pt idx="11">
                  <c:v>3143.626110848234</c:v>
                </c:pt>
                <c:pt idx="12">
                  <c:v>1937.2830419957681</c:v>
                </c:pt>
                <c:pt idx="13">
                  <c:v>1994.7097533209028</c:v>
                </c:pt>
                <c:pt idx="14">
                  <c:v>2322.5713547586483</c:v>
                </c:pt>
                <c:pt idx="15">
                  <c:v>2316.0491123587744</c:v>
                </c:pt>
                <c:pt idx="16">
                  <c:v>2669.2783356923251</c:v>
                </c:pt>
                <c:pt idx="17">
                  <c:v>2877.7172053179033</c:v>
                </c:pt>
                <c:pt idx="18">
                  <c:v>1963.8575535245534</c:v>
                </c:pt>
                <c:pt idx="19">
                  <c:v>1986.8412414764809</c:v>
                </c:pt>
                <c:pt idx="20">
                  <c:v>2267.611960709406</c:v>
                </c:pt>
                <c:pt idx="21">
                  <c:v>2191.083781973648</c:v>
                </c:pt>
                <c:pt idx="22">
                  <c:v>2591.9557578039544</c:v>
                </c:pt>
                <c:pt idx="23">
                  <c:v>2777.1003893359866</c:v>
                </c:pt>
                <c:pt idx="24">
                  <c:v>4660.9177421295963</c:v>
                </c:pt>
                <c:pt idx="25">
                  <c:v>4665.696490682556</c:v>
                </c:pt>
                <c:pt idx="26">
                  <c:v>4377.8713974893344</c:v>
                </c:pt>
                <c:pt idx="27">
                  <c:v>4927.129395514753</c:v>
                </c:pt>
                <c:pt idx="28">
                  <c:v>4697.9679933977986</c:v>
                </c:pt>
                <c:pt idx="29">
                  <c:v>4593.3306548070068</c:v>
                </c:pt>
                <c:pt idx="30">
                  <c:v>2134.9925942816226</c:v>
                </c:pt>
                <c:pt idx="31">
                  <c:v>2185.7378277868729</c:v>
                </c:pt>
                <c:pt idx="32">
                  <c:v>2403.8375589789084</c:v>
                </c:pt>
                <c:pt idx="33">
                  <c:v>2457.6990744745308</c:v>
                </c:pt>
                <c:pt idx="34">
                  <c:v>2737.8529518779287</c:v>
                </c:pt>
                <c:pt idx="35">
                  <c:v>3251.4108026916633</c:v>
                </c:pt>
                <c:pt idx="36">
                  <c:v>2296.6543151747646</c:v>
                </c:pt>
                <c:pt idx="37">
                  <c:v>2429.3049106691974</c:v>
                </c:pt>
                <c:pt idx="38">
                  <c:v>2438.9982619803509</c:v>
                </c:pt>
                <c:pt idx="39">
                  <c:v>2925.1517008401779</c:v>
                </c:pt>
                <c:pt idx="40">
                  <c:v>2741.6172433971497</c:v>
                </c:pt>
                <c:pt idx="41">
                  <c:v>3053.239607264798</c:v>
                </c:pt>
                <c:pt idx="42">
                  <c:v>3674.2175324213167</c:v>
                </c:pt>
                <c:pt idx="43">
                  <c:v>3757.0716337111144</c:v>
                </c:pt>
                <c:pt idx="44">
                  <c:v>4443.768931755616</c:v>
                </c:pt>
                <c:pt idx="45">
                  <c:v>3866.7484101133782</c:v>
                </c:pt>
                <c:pt idx="46">
                  <c:v>3690.2877965782209</c:v>
                </c:pt>
                <c:pt idx="47">
                  <c:v>3667.1320698511827</c:v>
                </c:pt>
                <c:pt idx="48">
                  <c:v>1960.5373689890548</c:v>
                </c:pt>
                <c:pt idx="49">
                  <c:v>2017.0731177746484</c:v>
                </c:pt>
                <c:pt idx="50">
                  <c:v>2171.7880496550206</c:v>
                </c:pt>
                <c:pt idx="51">
                  <c:v>2267.9832421203137</c:v>
                </c:pt>
                <c:pt idx="52">
                  <c:v>2666.3427997976723</c:v>
                </c:pt>
                <c:pt idx="53">
                  <c:v>2878.2646073760366</c:v>
                </c:pt>
                <c:pt idx="54">
                  <c:v>1968.2728550786119</c:v>
                </c:pt>
                <c:pt idx="55">
                  <c:v>1987.2870088029654</c:v>
                </c:pt>
                <c:pt idx="56">
                  <c:v>2038.9731134935334</c:v>
                </c:pt>
                <c:pt idx="57">
                  <c:v>2202.7408089667656</c:v>
                </c:pt>
                <c:pt idx="58">
                  <c:v>2804.5398132701403</c:v>
                </c:pt>
                <c:pt idx="59">
                  <c:v>2798.1165729689174</c:v>
                </c:pt>
                <c:pt idx="60">
                  <c:v>1857.6812852610917</c:v>
                </c:pt>
                <c:pt idx="61">
                  <c:v>1984.6158552035147</c:v>
                </c:pt>
                <c:pt idx="62">
                  <c:v>2269.4577876524004</c:v>
                </c:pt>
                <c:pt idx="63">
                  <c:v>2157.9925374544491</c:v>
                </c:pt>
                <c:pt idx="64">
                  <c:v>2469.9493300391573</c:v>
                </c:pt>
                <c:pt idx="65">
                  <c:v>2884.5412587607962</c:v>
                </c:pt>
                <c:pt idx="66">
                  <c:v>3451.9916094141022</c:v>
                </c:pt>
                <c:pt idx="67">
                  <c:v>3323.3552318696911</c:v>
                </c:pt>
                <c:pt idx="68">
                  <c:v>3493.3430329550761</c:v>
                </c:pt>
                <c:pt idx="69">
                  <c:v>3508.9662958669678</c:v>
                </c:pt>
                <c:pt idx="70">
                  <c:v>3568.275572473819</c:v>
                </c:pt>
                <c:pt idx="71">
                  <c:v>3511.8334026987886</c:v>
                </c:pt>
                <c:pt idx="72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'Graphs mucking around!'!$P$3</c:f>
              <c:strCache>
                <c:ptCount val="1"/>
                <c:pt idx="0">
                  <c:v>Harvest 5 (kgDM/ha)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'Graphs mucking around!'!$K$4:$K$89</c:f>
              <c:multiLvlStrCache>
                <c:ptCount val="73"/>
                <c:lvl>
                  <c:pt idx="0">
                    <c:v>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350</c:v>
                  </c:pt>
                  <c:pt idx="5">
                    <c:v>500</c:v>
                  </c:pt>
                  <c:pt idx="6">
                    <c:v>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200</c:v>
                  </c:pt>
                  <c:pt idx="10">
                    <c:v>350</c:v>
                  </c:pt>
                  <c:pt idx="11">
                    <c:v>500</c:v>
                  </c:pt>
                  <c:pt idx="12">
                    <c:v>0</c:v>
                  </c:pt>
                  <c:pt idx="13">
                    <c:v>50</c:v>
                  </c:pt>
                  <c:pt idx="14">
                    <c:v>100</c:v>
                  </c:pt>
                  <c:pt idx="15">
                    <c:v>200</c:v>
                  </c:pt>
                  <c:pt idx="16">
                    <c:v>350</c:v>
                  </c:pt>
                  <c:pt idx="17">
                    <c:v>500</c:v>
                  </c:pt>
                  <c:pt idx="18">
                    <c:v>0</c:v>
                  </c:pt>
                  <c:pt idx="19">
                    <c:v>50</c:v>
                  </c:pt>
                  <c:pt idx="20">
                    <c:v>100</c:v>
                  </c:pt>
                  <c:pt idx="21">
                    <c:v>200</c:v>
                  </c:pt>
                  <c:pt idx="22">
                    <c:v>350</c:v>
                  </c:pt>
                  <c:pt idx="23">
                    <c:v>500</c:v>
                  </c:pt>
                  <c:pt idx="24">
                    <c:v>0</c:v>
                  </c:pt>
                  <c:pt idx="25">
                    <c:v>50</c:v>
                  </c:pt>
                  <c:pt idx="26">
                    <c:v>100</c:v>
                  </c:pt>
                  <c:pt idx="27">
                    <c:v>200</c:v>
                  </c:pt>
                  <c:pt idx="28">
                    <c:v>350</c:v>
                  </c:pt>
                  <c:pt idx="29">
                    <c:v>500</c:v>
                  </c:pt>
                  <c:pt idx="30">
                    <c:v>0</c:v>
                  </c:pt>
                  <c:pt idx="31">
                    <c:v>50</c:v>
                  </c:pt>
                  <c:pt idx="32">
                    <c:v>100</c:v>
                  </c:pt>
                  <c:pt idx="33">
                    <c:v>200</c:v>
                  </c:pt>
                  <c:pt idx="34">
                    <c:v>350</c:v>
                  </c:pt>
                  <c:pt idx="35">
                    <c:v>500</c:v>
                  </c:pt>
                  <c:pt idx="36">
                    <c:v>0</c:v>
                  </c:pt>
                  <c:pt idx="37">
                    <c:v>50</c:v>
                  </c:pt>
                  <c:pt idx="38">
                    <c:v>100</c:v>
                  </c:pt>
                  <c:pt idx="39">
                    <c:v>200</c:v>
                  </c:pt>
                  <c:pt idx="40">
                    <c:v>350</c:v>
                  </c:pt>
                  <c:pt idx="41">
                    <c:v>500</c:v>
                  </c:pt>
                  <c:pt idx="42">
                    <c:v>0</c:v>
                  </c:pt>
                  <c:pt idx="43">
                    <c:v>50</c:v>
                  </c:pt>
                  <c:pt idx="44">
                    <c:v>100</c:v>
                  </c:pt>
                  <c:pt idx="45">
                    <c:v>200</c:v>
                  </c:pt>
                  <c:pt idx="46">
                    <c:v>350</c:v>
                  </c:pt>
                  <c:pt idx="47">
                    <c:v>500</c:v>
                  </c:pt>
                  <c:pt idx="48">
                    <c:v>0</c:v>
                  </c:pt>
                  <c:pt idx="49">
                    <c:v>50</c:v>
                  </c:pt>
                  <c:pt idx="50">
                    <c:v>100</c:v>
                  </c:pt>
                  <c:pt idx="51">
                    <c:v>200</c:v>
                  </c:pt>
                  <c:pt idx="52">
                    <c:v>350</c:v>
                  </c:pt>
                  <c:pt idx="53">
                    <c:v>500</c:v>
                  </c:pt>
                  <c:pt idx="54">
                    <c:v>0</c:v>
                  </c:pt>
                  <c:pt idx="55">
                    <c:v>50</c:v>
                  </c:pt>
                  <c:pt idx="56">
                    <c:v>100</c:v>
                  </c:pt>
                  <c:pt idx="57">
                    <c:v>200</c:v>
                  </c:pt>
                  <c:pt idx="58">
                    <c:v>350</c:v>
                  </c:pt>
                  <c:pt idx="59">
                    <c:v>500</c:v>
                  </c:pt>
                  <c:pt idx="60">
                    <c:v>0</c:v>
                  </c:pt>
                  <c:pt idx="61">
                    <c:v>50</c:v>
                  </c:pt>
                  <c:pt idx="62">
                    <c:v>100</c:v>
                  </c:pt>
                  <c:pt idx="63">
                    <c:v>200</c:v>
                  </c:pt>
                  <c:pt idx="64">
                    <c:v>350</c:v>
                  </c:pt>
                  <c:pt idx="65">
                    <c:v>500</c:v>
                  </c:pt>
                  <c:pt idx="66">
                    <c:v>0</c:v>
                  </c:pt>
                  <c:pt idx="67">
                    <c:v>50</c:v>
                  </c:pt>
                  <c:pt idx="68">
                    <c:v>100</c:v>
                  </c:pt>
                  <c:pt idx="69">
                    <c:v>200</c:v>
                  </c:pt>
                  <c:pt idx="70">
                    <c:v>350</c:v>
                  </c:pt>
                  <c:pt idx="71">
                    <c:v>500</c:v>
                  </c:pt>
                </c:lvl>
                <c:lvl>
                  <c:pt idx="0">
                    <c:v>Chicory</c:v>
                  </c:pt>
                  <c:pt idx="6">
                    <c:v>Cocksfoot</c:v>
                  </c:pt>
                  <c:pt idx="12">
                    <c:v>High_Sugar_Gr</c:v>
                  </c:pt>
                  <c:pt idx="18">
                    <c:v>Ital_Ryegr</c:v>
                  </c:pt>
                  <c:pt idx="24">
                    <c:v>Lucerne</c:v>
                  </c:pt>
                  <c:pt idx="30">
                    <c:v>Plantain</c:v>
                  </c:pt>
                  <c:pt idx="36">
                    <c:v>Prairie_Gr</c:v>
                  </c:pt>
                  <c:pt idx="42">
                    <c:v>RedClover</c:v>
                  </c:pt>
                  <c:pt idx="48">
                    <c:v>Ryegr_Dipl</c:v>
                  </c:pt>
                  <c:pt idx="54">
                    <c:v>Ryegr_Tetra</c:v>
                  </c:pt>
                  <c:pt idx="60">
                    <c:v>TallFescue</c:v>
                  </c:pt>
                  <c:pt idx="66">
                    <c:v>WhiteClover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'Graphs mucking around!'!$P$4:$P$89</c:f>
              <c:numCache>
                <c:formatCode>0</c:formatCode>
                <c:ptCount val="73"/>
                <c:pt idx="0">
                  <c:v>3045.1557524049963</c:v>
                </c:pt>
                <c:pt idx="1">
                  <c:v>3159.0063341861123</c:v>
                </c:pt>
                <c:pt idx="2">
                  <c:v>3353.2334361598923</c:v>
                </c:pt>
                <c:pt idx="3">
                  <c:v>3725.6965038817079</c:v>
                </c:pt>
                <c:pt idx="4">
                  <c:v>3961.0351800402932</c:v>
                </c:pt>
                <c:pt idx="5">
                  <c:v>3855.4918116958779</c:v>
                </c:pt>
                <c:pt idx="6">
                  <c:v>2692.9810651529715</c:v>
                </c:pt>
                <c:pt idx="7">
                  <c:v>2739.2532665721028</c:v>
                </c:pt>
                <c:pt idx="8">
                  <c:v>2973.9548976926117</c:v>
                </c:pt>
                <c:pt idx="9">
                  <c:v>3387.2518040855134</c:v>
                </c:pt>
                <c:pt idx="10">
                  <c:v>3563.0878528187627</c:v>
                </c:pt>
                <c:pt idx="11">
                  <c:v>3973.2505106674516</c:v>
                </c:pt>
                <c:pt idx="12">
                  <c:v>2223.8631199676965</c:v>
                </c:pt>
                <c:pt idx="13">
                  <c:v>2254.7188128981816</c:v>
                </c:pt>
                <c:pt idx="14">
                  <c:v>2617.2596870273619</c:v>
                </c:pt>
                <c:pt idx="15">
                  <c:v>2818.6327423270404</c:v>
                </c:pt>
                <c:pt idx="16">
                  <c:v>3024.192920566315</c:v>
                </c:pt>
                <c:pt idx="17">
                  <c:v>3705.0847397735115</c:v>
                </c:pt>
                <c:pt idx="18">
                  <c:v>2601.1910645054309</c:v>
                </c:pt>
                <c:pt idx="19">
                  <c:v>2689.0793794896508</c:v>
                </c:pt>
                <c:pt idx="20">
                  <c:v>2959.7934849223611</c:v>
                </c:pt>
                <c:pt idx="21">
                  <c:v>3044.9075548901219</c:v>
                </c:pt>
                <c:pt idx="22">
                  <c:v>3424.3776257609447</c:v>
                </c:pt>
                <c:pt idx="23">
                  <c:v>3844.2436187957564</c:v>
                </c:pt>
                <c:pt idx="30">
                  <c:v>3025.6473401995372</c:v>
                </c:pt>
                <c:pt idx="31">
                  <c:v>2955.4122572877222</c:v>
                </c:pt>
                <c:pt idx="32">
                  <c:v>3209.6809894461508</c:v>
                </c:pt>
                <c:pt idx="33">
                  <c:v>3198.6421433767009</c:v>
                </c:pt>
                <c:pt idx="34">
                  <c:v>3694.8469039095294</c:v>
                </c:pt>
                <c:pt idx="35">
                  <c:v>4199.5783823034735</c:v>
                </c:pt>
                <c:pt idx="36">
                  <c:v>3240.9662377582381</c:v>
                </c:pt>
                <c:pt idx="37">
                  <c:v>3808.413941454899</c:v>
                </c:pt>
                <c:pt idx="38">
                  <c:v>3323.4382949466567</c:v>
                </c:pt>
                <c:pt idx="39">
                  <c:v>3867.299345575987</c:v>
                </c:pt>
                <c:pt idx="40">
                  <c:v>4298.8421741506627</c:v>
                </c:pt>
                <c:pt idx="41">
                  <c:v>5127.0988751529803</c:v>
                </c:pt>
                <c:pt idx="48">
                  <c:v>2362.9420804159117</c:v>
                </c:pt>
                <c:pt idx="49">
                  <c:v>2447.9145343587952</c:v>
                </c:pt>
                <c:pt idx="50">
                  <c:v>2461.5261097243329</c:v>
                </c:pt>
                <c:pt idx="51">
                  <c:v>2723.940643960254</c:v>
                </c:pt>
                <c:pt idx="52">
                  <c:v>3097.8673366079602</c:v>
                </c:pt>
                <c:pt idx="53">
                  <c:v>3618.5773162113296</c:v>
                </c:pt>
                <c:pt idx="54">
                  <c:v>2285.3890470107449</c:v>
                </c:pt>
                <c:pt idx="55">
                  <c:v>2354.4899824457825</c:v>
                </c:pt>
                <c:pt idx="56">
                  <c:v>2421.4114700032469</c:v>
                </c:pt>
                <c:pt idx="57">
                  <c:v>2940.7962996799292</c:v>
                </c:pt>
                <c:pt idx="58">
                  <c:v>3404.1310900918752</c:v>
                </c:pt>
                <c:pt idx="59">
                  <c:v>3712.8289143485545</c:v>
                </c:pt>
                <c:pt idx="60">
                  <c:v>2181.9389360092432</c:v>
                </c:pt>
                <c:pt idx="61">
                  <c:v>2498.8166522516221</c:v>
                </c:pt>
                <c:pt idx="62">
                  <c:v>2619.6290102189259</c:v>
                </c:pt>
                <c:pt idx="63">
                  <c:v>2965.0217252914676</c:v>
                </c:pt>
                <c:pt idx="64">
                  <c:v>3273.1993836280558</c:v>
                </c:pt>
                <c:pt idx="65">
                  <c:v>3544.8894875906158</c:v>
                </c:pt>
                <c:pt idx="7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58416"/>
        <c:axId val="274258808"/>
      </c:barChart>
      <c:catAx>
        <c:axId val="2742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58808"/>
        <c:crosses val="autoZero"/>
        <c:auto val="1"/>
        <c:lblAlgn val="ctr"/>
        <c:lblOffset val="100"/>
        <c:noMultiLvlLbl val="0"/>
      </c:catAx>
      <c:valAx>
        <c:axId val="27425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457199</xdr:colOff>
      <xdr:row>2</xdr:row>
      <xdr:rowOff>14287</xdr:rowOff>
    </xdr:from>
    <xdr:to>
      <xdr:col>37</xdr:col>
      <xdr:colOff>266700</xdr:colOff>
      <xdr:row>28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rsty Martin" refreshedDate="42048.698490509261" createdVersion="5" refreshedVersion="5" minRefreshableVersion="3" recordCount="289">
  <cacheSource type="worksheet">
    <worksheetSource ref="A1:I290" sheet="Graphs mucking around!"/>
  </cacheSource>
  <cacheFields count="9">
    <cacheField name="Plot no" numFmtId="0">
      <sharedItems containsString="0" containsBlank="1" containsNumber="1" containsInteger="1" minValue="1" maxValue="288"/>
    </cacheField>
    <cacheField name="Block" numFmtId="0">
      <sharedItems containsString="0" containsBlank="1" containsNumber="1" containsInteger="1" minValue="1" maxValue="4" count="5">
        <m/>
        <n v="1"/>
        <n v="2"/>
        <n v="3"/>
        <n v="4"/>
      </sharedItems>
    </cacheField>
    <cacheField name="Forage" numFmtId="0">
      <sharedItems containsBlank="1" count="13">
        <m/>
        <s v="Cocksfoot"/>
        <s v="Plantain"/>
        <s v="Ital_Ryegr"/>
        <s v="Ryegr_Tetra"/>
        <s v="Chicory"/>
        <s v="Ryegr_Dipl"/>
        <s v="Lucerne"/>
        <s v="WhiteClover"/>
        <s v="RedClover"/>
        <s v="Prairie_Gr"/>
        <s v="High_Sugar_Gr"/>
        <s v="TallFescue"/>
      </sharedItems>
    </cacheField>
    <cacheField name="N rate" numFmtId="0">
      <sharedItems containsString="0" containsBlank="1" containsNumber="1" containsInteger="1" minValue="0" maxValue="500" count="7">
        <m/>
        <n v="100"/>
        <n v="200"/>
        <n v="0"/>
        <n v="50"/>
        <n v="350"/>
        <n v="500"/>
      </sharedItems>
    </cacheField>
    <cacheField name="kgDM/ha " numFmtId="0">
      <sharedItems containsBlank="1" containsMixedTypes="1" containsNumber="1" minValue="2215.5961322627991" maxValue="5686.1521171253262"/>
    </cacheField>
    <cacheField name="kgDM/ha 2" numFmtId="0">
      <sharedItems containsBlank="1" containsMixedTypes="1" containsNumber="1" minValue="1633.6888888888889" maxValue="3902.9108401242129"/>
    </cacheField>
    <cacheField name="kgDM/ha 3" numFmtId="0">
      <sharedItems containsMixedTypes="1" containsNumber="1" minValue="1500" maxValue="5387.9104593706115"/>
    </cacheField>
    <cacheField name="kgDM/ha 4" numFmtId="0">
      <sharedItems containsMixedTypes="1" containsNumber="1" minValue="1500" maxValue="6040.3959743453233"/>
    </cacheField>
    <cacheField name="kgDM/ha 5" numFmtId="0">
      <sharedItems containsBlank="1" containsMixedTypes="1" containsNumber="1" minValue="1750.3789228612834" maxValue="5430.1971139369507" count="216">
        <s v="5th Harvest"/>
        <n v="2701.6575835741487"/>
        <n v="2782.301778684639"/>
        <n v="2569.4730705972979"/>
        <n v="2186.3984037246428"/>
        <n v="3527.4414458221891"/>
        <n v="3791.9119796233667"/>
        <n v="2903.2169964373352"/>
        <n v="2794.2514920267749"/>
        <n v="4659.5429923983793"/>
        <n v="3627.8265665436338"/>
        <n v="2543.8618109664008"/>
        <n v="2911.0379582215719"/>
        <n v="2955.8642480699136"/>
        <n v="2904.652235391216"/>
        <n v="2780.553062784591"/>
        <n v="2980.2640820339939"/>
        <n v="4107.3307034845493"/>
        <n v="3274.545454545454"/>
        <n v="2234.9624814413546"/>
        <n v="2212.1472876555163"/>
        <n v="3253.6746508274691"/>
        <n v="2882.5635747673568"/>
        <n v="3614.6716439167358"/>
        <n v="1976.9274863857841"/>
        <n v="4249.7689997689995"/>
        <n v="4108.7353311708275"/>
        <n v="2821.6255769447262"/>
        <n v="3144.6497079881728"/>
        <n v="3586.9007259284795"/>
        <n v="2912.0075377326921"/>
        <n v="2536.8992431176857"/>
        <n v="1979.3630840142469"/>
        <n v="2779.341391397943"/>
        <n v="2531.0502397645414"/>
        <n v="3528.7595673444539"/>
        <n v="3554.7701177346999"/>
        <m/>
        <n v="3903.2751307092826"/>
        <n v="3425.2503180107565"/>
        <n v="4078.6161473010902"/>
        <n v="3419.2466672141472"/>
        <n v="5314.9445092916831"/>
        <n v="3369.9784972166963"/>
        <n v="3010.786964682924"/>
        <n v="2106.199026492051"/>
        <n v="2170.2917136896822"/>
        <n v="2819.0219143603026"/>
        <n v="3914.1837530708958"/>
        <n v="2952.9401285850781"/>
        <n v="3126.8805618739771"/>
        <n v="2259.9117840984013"/>
        <n v="3215.0463260076913"/>
        <n v="4498.5273543921658"/>
        <n v="2902.4447108979484"/>
        <n v="2488.1684182695485"/>
        <n v="3016.4264202128884"/>
        <n v="2197.2080826777724"/>
        <n v="2495.0620247032102"/>
        <n v="2763.3402140128601"/>
        <n v="3750.9214007602282"/>
        <n v="3510.837947582133"/>
        <n v="3890.4035814063077"/>
        <n v="3339.5061728395062"/>
        <n v="3977.3297013481774"/>
        <n v="3381.7840357376053"/>
        <n v="3357.2907196857891"/>
        <n v="3007.6715562299778"/>
        <n v="3080.4612593936249"/>
        <n v="2533.7121017361651"/>
        <n v="4140.4441808356405"/>
        <n v="2695.5076030033438"/>
        <n v="2746.9175258138712"/>
        <n v="2431.265941737146"/>
        <n v="3071.6080761942185"/>
        <n v="2761.3053167780963"/>
        <n v="3556.2724534016402"/>
        <n v="3871.9645571497422"/>
        <n v="3598.7417359778206"/>
        <n v="3943.2221615745993"/>
        <n v="3594.0095454748202"/>
        <n v="2938.5184048295087"/>
        <n v="3828.8618487300278"/>
        <n v="3164.8640504517298"/>
        <n v="3061.6992153305"/>
        <n v="3808.0088106817143"/>
        <n v="2585.3895242483909"/>
        <n v="3443.0620240999478"/>
        <n v="2676.6493055555557"/>
        <n v="2805.5291055671933"/>
        <n v="2677.0258379329653"/>
        <n v="3128.4317055444162"/>
        <n v="2774.6213779217369"/>
        <n v="3892.6421857036585"/>
        <n v="2298.5691929353898"/>
        <n v="2576.7732994307571"/>
        <n v="2810.5326217187667"/>
        <n v="3491.4967923167442"/>
        <n v="3171.2708714705723"/>
        <n v="3082.2492812447149"/>
        <n v="4501.5030639380275"/>
        <n v="3237.4233917283145"/>
        <n v="4365.9719606612252"/>
        <n v="4074.9762635790826"/>
        <n v="5097.5308641975298"/>
        <n v="3478.6030192968146"/>
        <n v="4405.6880320198434"/>
        <n v="3404.1852998509339"/>
        <n v="5145.0103789075802"/>
        <n v="4970.7743561342722"/>
        <n v="3452.1667863786215"/>
        <n v="3583.8960507468792"/>
        <n v="3191.4240443652207"/>
        <n v="3739.8236914600552"/>
        <n v="3828.3961876453131"/>
        <n v="3563.0927281485165"/>
        <n v="2622.2573815989285"/>
        <n v="3129.2887029288704"/>
        <n v="3440.0891422882869"/>
        <n v="3635.6053074254451"/>
        <n v="3001.2868320207131"/>
        <n v="4067.0269342940469"/>
        <n v="2352.1951052071536"/>
        <n v="2888.2792814760624"/>
        <n v="3597.6783268298859"/>
        <n v="2502.1718356354791"/>
        <n v="2132.0755128288974"/>
        <n v="3018.5282064696139"/>
        <n v="4150.9874498094632"/>
        <n v="2397.3089343379979"/>
        <n v="2656.7239108607491"/>
        <n v="3302.3240840648823"/>
        <n v="3401.1524103229995"/>
        <n v="3558.2638484907243"/>
        <n v="2295.5824784119136"/>
        <n v="2289.8780026668255"/>
        <n v="2606.5968551242681"/>
        <n v="2709.2409240924089"/>
        <n v="3726.1641246449758"/>
        <n v="4792.479521249018"/>
        <n v="3550.7458753072779"/>
        <n v="4119.9060622155557"/>
        <n v="3674.1560706325281"/>
        <n v="3777.251760135955"/>
        <n v="2804.5059829059828"/>
        <n v="2195.7057577508185"/>
        <n v="2576.7372723894464"/>
        <n v="2664.6414490062307"/>
        <n v="3764.6792033900606"/>
        <n v="3483.6415831333234"/>
        <n v="3363.7888280421093"/>
        <n v="2218.2754933411102"/>
        <n v="2125.6613756613756"/>
        <n v="2546.4977999762159"/>
        <n v="2834.1108715208552"/>
        <n v="2655.122448329671"/>
        <n v="3022.8645214890057"/>
        <n v="3407.8875264568219"/>
        <n v="3543.25772801225"/>
        <n v="3487.1894635015665"/>
        <n v="3978.3244783244777"/>
        <n v="2932.2407973315758"/>
        <n v="2012.9497410051799"/>
        <n v="2658.3706326955553"/>
        <n v="3246.8416681745002"/>
        <n v="2648.8151332464104"/>
        <n v="2660.2627345367928"/>
        <n v="2527.9104741684359"/>
        <n v="2629.5970662939417"/>
        <n v="3209.8445595854919"/>
        <n v="2342.7704166873436"/>
        <n v="3668.0911680911681"/>
        <n v="2893.6024327968557"/>
        <n v="2687.0785492983414"/>
        <n v="3207.6414428470598"/>
        <n v="2663.735717834079"/>
        <n v="4074.6566394802812"/>
        <n v="2589.6871086605943"/>
        <n v="3044.5108190627902"/>
        <n v="5430.1971139369507"/>
        <n v="3695.732155997056"/>
        <n v="2045.1634937767558"/>
        <n v="2298.8974630076746"/>
        <n v="2561.8711196745876"/>
        <n v="2682.0315719686787"/>
        <n v="3089.8623585456326"/>
        <n v="2086.8187782866016"/>
        <n v="2939.3654769359218"/>
        <n v="3649.7241922773837"/>
        <n v="2331.7388516265441"/>
        <n v="2712.8585912804915"/>
        <n v="2292.9864120541633"/>
        <n v="2786.3212879585226"/>
        <n v="2198.2644294528054"/>
        <n v="3842.7800269905529"/>
        <n v="2508.7396019795724"/>
        <n v="2759.042695930963"/>
        <n v="2862.9875351829514"/>
        <n v="3630.9736197340567"/>
        <n v="2915.4165238559763"/>
        <n v="4270.0424770847303"/>
        <n v="3613.6611664938505"/>
        <n v="3155.8368982926731"/>
        <n v="2783.8132816740153"/>
        <n v="2925.1766217084132"/>
        <n v="1750.3789228612834"/>
        <n v="2396.8736564093115"/>
        <n v="3534.0706839562677"/>
        <n v="3080.1119881265604"/>
        <n v="2349.3739799625932"/>
        <n v="4599.9819578573524"/>
        <n v="3105.1845136160637"/>
        <n v="3540.3272580511521"/>
        <n v="4135.3263193909843"/>
        <n v="3229.0549834805297"/>
        <n v="3210.15179730263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cAuliffe, Russel" refreshedDate="42531.68236875" createdVersion="5" refreshedVersion="5" minRefreshableVersion="3" recordCount="120">
  <cacheSource type="worksheet">
    <worksheetSource ref="A1:K121" sheet="LURFDM"/>
  </cacheSource>
  <cacheFields count="11">
    <cacheField name="SimulationName" numFmtId="0">
      <sharedItems count="6">
        <s v="LURFNRate200"/>
        <s v="LURFNRate500"/>
        <s v="LURFNRate0"/>
        <s v="LURFNRate100"/>
        <s v="LURFNRate350"/>
        <s v="LURFNRate50"/>
      </sharedItems>
    </cacheField>
    <cacheField name="Date" numFmtId="14">
      <sharedItems containsSemiMixedTypes="0" containsNonDate="0" containsDate="1" containsString="0" minDate="2014-10-08T00:00:00" maxDate="2015-01-16T00:00:00" count="5">
        <d v="2014-10-08T00:00:00"/>
        <d v="2014-10-30T00:00:00"/>
        <d v="2014-11-25T00:00:00"/>
        <d v="2014-12-17T00:00:00"/>
        <d v="2015-01-15T00:00:00"/>
      </sharedItems>
    </cacheField>
    <cacheField name="Plot no" numFmtId="0">
      <sharedItems containsSemiMixedTypes="0" containsString="0" containsNumber="1" containsInteger="1" minValue="25" maxValue="282"/>
    </cacheField>
    <cacheField name="Block" numFmtId="0">
      <sharedItems containsSemiMixedTypes="0" containsString="0" containsNumber="1" containsInteger="1" minValue="1" maxValue="4"/>
    </cacheField>
    <cacheField name="Forage" numFmtId="0">
      <sharedItems/>
    </cacheField>
    <cacheField name="N rate" numFmtId="0">
      <sharedItems containsSemiMixedTypes="0" containsString="0" containsNumber="1" containsInteger="1" minValue="0" maxValue="500"/>
    </cacheField>
    <cacheField name="FW (g) " numFmtId="0">
      <sharedItems containsSemiMixedTypes="0" containsString="0" containsNumber="1" minValue="21.85" maxValue="188.66"/>
    </cacheField>
    <cacheField name="DW (kg/ha)" numFmtId="0">
      <sharedItems containsSemiMixedTypes="0" containsString="0" containsNumber="1" minValue="43.25925925925926" maxValue="155.03703703703704"/>
    </cacheField>
    <cacheField name="DW (g/m2)" numFmtId="0">
      <sharedItems containsSemiMixedTypes="0" containsString="0" containsNumber="1" minValue="4.325925925925926" maxValue="15.503703703703703"/>
    </cacheField>
    <cacheField name="DW (g/1.35m2) " numFmtId="0">
      <sharedItems containsSemiMixedTypes="0" containsString="0" containsNumber="1" minValue="5.84" maxValue="20.93"/>
    </cacheField>
    <cacheField name="DM %" numFmtId="9">
      <sharedItems containsSemiMixedTypes="0" containsString="0" containsNumber="1" minValue="0.10428389695748966" maxValue="0.27513242009132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">
  <r>
    <m/>
    <x v="0"/>
    <x v="0"/>
    <x v="0"/>
    <s v="1st Harvest"/>
    <s v="2nd Harvest"/>
    <s v="3rd Harvest"/>
    <s v="4th Harvest"/>
    <x v="0"/>
  </r>
  <r>
    <n v="1"/>
    <x v="1"/>
    <x v="1"/>
    <x v="1"/>
    <m/>
    <n v="2035.446842525979"/>
    <n v="2276.0597150997146"/>
    <n v="2085.6237449394885"/>
    <x v="1"/>
  </r>
  <r>
    <n v="2"/>
    <x v="1"/>
    <x v="1"/>
    <x v="2"/>
    <m/>
    <n v="2321.1273831208255"/>
    <n v="2238.4857338148208"/>
    <n v="2120.9880799776038"/>
    <x v="2"/>
  </r>
  <r>
    <n v="3"/>
    <x v="1"/>
    <x v="1"/>
    <x v="3"/>
    <m/>
    <n v="1887.639086642409"/>
    <n v="1914.6058462414117"/>
    <n v="1873.7513789699819"/>
    <x v="3"/>
  </r>
  <r>
    <n v="4"/>
    <x v="1"/>
    <x v="1"/>
    <x v="4"/>
    <m/>
    <n v="2011.7532297955358"/>
    <n v="1913.3471962292922"/>
    <n v="1986.4798867759039"/>
    <x v="4"/>
  </r>
  <r>
    <n v="5"/>
    <x v="1"/>
    <x v="1"/>
    <x v="5"/>
    <m/>
    <n v="2479.2829354913047"/>
    <n v="2850.0380476784967"/>
    <n v="2456.885943677883"/>
    <x v="5"/>
  </r>
  <r>
    <n v="6"/>
    <x v="1"/>
    <x v="1"/>
    <x v="6"/>
    <m/>
    <n v="3286.2323091189073"/>
    <n v="3106.1499860607755"/>
    <n v="2719.7461212976023"/>
    <x v="6"/>
  </r>
  <r>
    <n v="7"/>
    <x v="1"/>
    <x v="2"/>
    <x v="3"/>
    <m/>
    <n v="1976.1636706043485"/>
    <n v="1974.9605252223053"/>
    <n v="2049.4560596099059"/>
    <x v="7"/>
  </r>
  <r>
    <n v="8"/>
    <x v="1"/>
    <x v="2"/>
    <x v="2"/>
    <m/>
    <n v="2336.6099636730364"/>
    <n v="2312.7926840420669"/>
    <n v="2352.9987071260171"/>
    <x v="8"/>
  </r>
  <r>
    <n v="9"/>
    <x v="1"/>
    <x v="2"/>
    <x v="6"/>
    <m/>
    <n v="2895.7753519526609"/>
    <n v="2958.7545015371102"/>
    <n v="3543.8400411223774"/>
    <x v="9"/>
  </r>
  <r>
    <n v="10"/>
    <x v="1"/>
    <x v="2"/>
    <x v="5"/>
    <m/>
    <n v="2812.3078950836957"/>
    <n v="2988.4144548779591"/>
    <n v="2662.4153225231394"/>
    <x v="10"/>
  </r>
  <r>
    <n v="11"/>
    <x v="1"/>
    <x v="2"/>
    <x v="4"/>
    <m/>
    <n v="2010.5080610021787"/>
    <n v="1902.761087267525"/>
    <n v="2018.4342171085541"/>
    <x v="11"/>
  </r>
  <r>
    <n v="12"/>
    <x v="1"/>
    <x v="2"/>
    <x v="1"/>
    <m/>
    <n v="2356.7795603089721"/>
    <n v="3076.7458846465393"/>
    <n v="2191.2989544568491"/>
    <x v="12"/>
  </r>
  <r>
    <n v="13"/>
    <x v="1"/>
    <x v="3"/>
    <x v="2"/>
    <m/>
    <n v="2245.1192338690562"/>
    <n v="2332.644877188307"/>
    <n v="2174.7448633552763"/>
    <x v="13"/>
  </r>
  <r>
    <n v="14"/>
    <x v="1"/>
    <x v="3"/>
    <x v="1"/>
    <m/>
    <n v="2614.082509939064"/>
    <n v="1937.0348805865544"/>
    <n v="1957.8789132533443"/>
    <x v="14"/>
  </r>
  <r>
    <n v="15"/>
    <x v="1"/>
    <x v="3"/>
    <x v="3"/>
    <m/>
    <n v="1805.2058330107111"/>
    <n v="1826.8404562362057"/>
    <n v="1928.4247098881244"/>
    <x v="15"/>
  </r>
  <r>
    <n v="16"/>
    <x v="1"/>
    <x v="3"/>
    <x v="4"/>
    <m/>
    <n v="1945.6296296296296"/>
    <n v="2111.6276140085665"/>
    <n v="2061.2636439380185"/>
    <x v="16"/>
  </r>
  <r>
    <n v="17"/>
    <x v="1"/>
    <x v="3"/>
    <x v="6"/>
    <m/>
    <n v="3753.4441653709682"/>
    <n v="3144.5588936576059"/>
    <n v="2851.3248824790262"/>
    <x v="17"/>
  </r>
  <r>
    <n v="18"/>
    <x v="1"/>
    <x v="3"/>
    <x v="5"/>
    <m/>
    <n v="3108.6885810421154"/>
    <n v="2805.5555555555552"/>
    <n v="2376.7540449294465"/>
    <x v="18"/>
  </r>
  <r>
    <n v="19"/>
    <x v="1"/>
    <x v="4"/>
    <x v="1"/>
    <m/>
    <n v="2147.4984460801497"/>
    <n v="2214.6555809739339"/>
    <n v="2008.0424641940008"/>
    <x v="19"/>
  </r>
  <r>
    <n v="20"/>
    <x v="1"/>
    <x v="4"/>
    <x v="4"/>
    <m/>
    <n v="2106.5514403292182"/>
    <n v="2107.1485827418028"/>
    <n v="1982.7869538620046"/>
    <x v="20"/>
  </r>
  <r>
    <n v="21"/>
    <x v="1"/>
    <x v="4"/>
    <x v="6"/>
    <m/>
    <n v="3505.8858265013246"/>
    <n v="3381.5376910133209"/>
    <n v="2458.9356650917898"/>
    <x v="21"/>
  </r>
  <r>
    <n v="22"/>
    <x v="1"/>
    <x v="4"/>
    <x v="2"/>
    <m/>
    <n v="2369.713019039702"/>
    <n v="2535.3713237319234"/>
    <n v="2287.8553572252204"/>
    <x v="22"/>
  </r>
  <r>
    <n v="23"/>
    <x v="1"/>
    <x v="4"/>
    <x v="5"/>
    <m/>
    <n v="3170.3641159784993"/>
    <n v="2772.7193172152297"/>
    <n v="2609.8629249256865"/>
    <x v="23"/>
  </r>
  <r>
    <n v="24"/>
    <x v="1"/>
    <x v="4"/>
    <x v="3"/>
    <m/>
    <n v="2054.012809158934"/>
    <n v="2171.9715348536311"/>
    <n v="1950.1040943789035"/>
    <x v="24"/>
  </r>
  <r>
    <n v="25"/>
    <x v="1"/>
    <x v="5"/>
    <x v="2"/>
    <m/>
    <n v="2676.1053203810061"/>
    <n v="2741.0564150648543"/>
    <n v="2233.4839446630281"/>
    <x v="25"/>
  </r>
  <r>
    <n v="26"/>
    <x v="1"/>
    <x v="5"/>
    <x v="6"/>
    <m/>
    <n v="3439.9616096566961"/>
    <n v="3005.6117163779245"/>
    <n v="2477.3700305810398"/>
    <x v="26"/>
  </r>
  <r>
    <n v="27"/>
    <x v="1"/>
    <x v="5"/>
    <x v="3"/>
    <m/>
    <n v="2207.4723384839467"/>
    <n v="2244.6229307173512"/>
    <n v="2099.4733226471262"/>
    <x v="27"/>
  </r>
  <r>
    <n v="28"/>
    <x v="1"/>
    <x v="5"/>
    <x v="1"/>
    <m/>
    <n v="2450.2066937238983"/>
    <n v="2469.6926012295949"/>
    <n v="2176.7678428344275"/>
    <x v="28"/>
  </r>
  <r>
    <n v="29"/>
    <x v="1"/>
    <x v="5"/>
    <x v="5"/>
    <m/>
    <n v="2891.3603365686913"/>
    <n v="2867.2777601093089"/>
    <n v="2526.13762456943"/>
    <x v="29"/>
  </r>
  <r>
    <n v="30"/>
    <x v="1"/>
    <x v="5"/>
    <x v="4"/>
    <m/>
    <n v="2589.3577872744536"/>
    <n v="2418.7978489737179"/>
    <n v="2177.7040915260814"/>
    <x v="30"/>
  </r>
  <r>
    <n v="31"/>
    <x v="1"/>
    <x v="6"/>
    <x v="4"/>
    <m/>
    <n v="1976.3253573943996"/>
    <n v="2094.8908367827289"/>
    <n v="2065.0771479196574"/>
    <x v="31"/>
  </r>
  <r>
    <n v="32"/>
    <x v="1"/>
    <x v="6"/>
    <x v="3"/>
    <m/>
    <n v="1876.884586946293"/>
    <n v="1944.3574406380278"/>
    <n v="1800.6902791317034"/>
    <x v="32"/>
  </r>
  <r>
    <n v="33"/>
    <x v="1"/>
    <x v="6"/>
    <x v="2"/>
    <m/>
    <n v="2064.1338335738333"/>
    <n v="1500"/>
    <n v="2036.0661516493101"/>
    <x v="33"/>
  </r>
  <r>
    <n v="34"/>
    <x v="1"/>
    <x v="6"/>
    <x v="1"/>
    <m/>
    <n v="2248.8188380073361"/>
    <n v="2397.8292329956585"/>
    <n v="2214.2673009053242"/>
    <x v="34"/>
  </r>
  <r>
    <n v="35"/>
    <x v="1"/>
    <x v="6"/>
    <x v="6"/>
    <m/>
    <n v="3199.2520825323591"/>
    <n v="3278.5917312661495"/>
    <n v="2864.3828250459601"/>
    <x v="35"/>
  </r>
  <r>
    <n v="36"/>
    <x v="1"/>
    <x v="6"/>
    <x v="5"/>
    <m/>
    <n v="2668.0146869664864"/>
    <n v="2553.5020918659443"/>
    <n v="2648.1982433289913"/>
    <x v="36"/>
  </r>
  <r>
    <n v="37"/>
    <x v="1"/>
    <x v="7"/>
    <x v="2"/>
    <n v="3355.9740178627198"/>
    <n v="2690.1077677964595"/>
    <n v="2167.3888260042272"/>
    <n v="5172.9454891336281"/>
    <x v="37"/>
  </r>
  <r>
    <n v="38"/>
    <x v="1"/>
    <x v="7"/>
    <x v="6"/>
    <n v="3500.3007971123479"/>
    <n v="2498.3043284248101"/>
    <n v="2135.9426025800039"/>
    <n v="5018.2360200425237"/>
    <x v="37"/>
  </r>
  <r>
    <n v="39"/>
    <x v="1"/>
    <x v="7"/>
    <x v="3"/>
    <n v="3379.9960270162896"/>
    <n v="2288.0691895158243"/>
    <n v="2120.2752289267573"/>
    <n v="4425.5131964809379"/>
    <x v="37"/>
  </r>
  <r>
    <n v="40"/>
    <x v="1"/>
    <x v="7"/>
    <x v="5"/>
    <n v="4004.1555921191407"/>
    <n v="2681.5445792648879"/>
    <n v="2244.7440968476567"/>
    <n v="4600.8465877522576"/>
    <x v="37"/>
  </r>
  <r>
    <n v="41"/>
    <x v="1"/>
    <x v="7"/>
    <x v="1"/>
    <n v="3767.9000447793155"/>
    <n v="2164.8960413251875"/>
    <n v="2228.4478037024865"/>
    <n v="4710.8822781591662"/>
    <x v="37"/>
  </r>
  <r>
    <n v="42"/>
    <x v="1"/>
    <x v="7"/>
    <x v="4"/>
    <n v="3540.0597371565118"/>
    <n v="2155.1058907278875"/>
    <n v="2253.1215354593387"/>
    <n v="4406.1863207180304"/>
    <x v="37"/>
  </r>
  <r>
    <n v="43"/>
    <x v="1"/>
    <x v="8"/>
    <x v="1"/>
    <n v="5162.4226110363397"/>
    <n v="3476.9117706636848"/>
    <n v="4382.3279452008219"/>
    <n v="3459.836544074723"/>
    <x v="37"/>
  </r>
  <r>
    <n v="44"/>
    <x v="1"/>
    <x v="8"/>
    <x v="2"/>
    <n v="4502.1268349784868"/>
    <n v="3254.6295215779246"/>
    <n v="3639.3120123090448"/>
    <n v="3450.4231644971424"/>
    <x v="37"/>
  </r>
  <r>
    <n v="45"/>
    <x v="1"/>
    <x v="8"/>
    <x v="4"/>
    <n v="4387.8086230192848"/>
    <n v="2724.5991146464298"/>
    <n v="3733.312006824483"/>
    <n v="3460.6034463689248"/>
    <x v="37"/>
  </r>
  <r>
    <n v="46"/>
    <x v="1"/>
    <x v="8"/>
    <x v="5"/>
    <n v="5129.0904535204209"/>
    <n v="3254.1452764501091"/>
    <n v="4240.194632851666"/>
    <n v="3549.0437919418578"/>
    <x v="37"/>
  </r>
  <r>
    <n v="47"/>
    <x v="1"/>
    <x v="8"/>
    <x v="3"/>
    <n v="4359.7829887546668"/>
    <n v="2767.8004360651535"/>
    <n v="3856.7895793545858"/>
    <n v="3347.5833990018386"/>
    <x v="37"/>
  </r>
  <r>
    <n v="48"/>
    <x v="1"/>
    <x v="8"/>
    <x v="6"/>
    <n v="4234.8598598598601"/>
    <n v="2545.7933579335795"/>
    <n v="4122.6025376217167"/>
    <n v="3395.9925375811717"/>
    <x v="37"/>
  </r>
  <r>
    <n v="49"/>
    <x v="1"/>
    <x v="9"/>
    <x v="5"/>
    <n v="3770.8508182962655"/>
    <n v="3056.1945600538111"/>
    <n v="4639.8029965365204"/>
    <n v="3278.1672535118605"/>
    <x v="37"/>
  </r>
  <r>
    <n v="50"/>
    <x v="1"/>
    <x v="9"/>
    <x v="2"/>
    <n v="4337.9579788157662"/>
    <n v="3096.3732129420614"/>
    <n v="4509.612366603893"/>
    <n v="3326.8764339560798"/>
    <x v="37"/>
  </r>
  <r>
    <n v="51"/>
    <x v="1"/>
    <x v="9"/>
    <x v="6"/>
    <n v="5264.5383315757845"/>
    <n v="2988.7201283413542"/>
    <n v="4937.5423243215082"/>
    <n v="3275.2409469448858"/>
    <x v="37"/>
  </r>
  <r>
    <n v="52"/>
    <x v="1"/>
    <x v="9"/>
    <x v="4"/>
    <n v="5306.3838428592526"/>
    <n v="2791.581114589294"/>
    <n v="4681.6331146799366"/>
    <n v="3567.2456023157424"/>
    <x v="37"/>
  </r>
  <r>
    <n v="53"/>
    <x v="1"/>
    <x v="9"/>
    <x v="1"/>
    <n v="5274.8452896910112"/>
    <n v="2905.7772359925957"/>
    <n v="4878.613723441309"/>
    <n v="3727.2944779404729"/>
    <x v="37"/>
  </r>
  <r>
    <n v="54"/>
    <x v="1"/>
    <x v="9"/>
    <x v="3"/>
    <n v="4969.9547963663226"/>
    <n v="2717.595498322692"/>
    <n v="4356.8014044884403"/>
    <n v="2834.7953216374272"/>
    <x v="37"/>
  </r>
  <r>
    <n v="55"/>
    <x v="1"/>
    <x v="10"/>
    <x v="5"/>
    <m/>
    <n v="3093.2232550234667"/>
    <n v="3039.6146146146139"/>
    <n v="2756.8556175127346"/>
    <x v="38"/>
  </r>
  <r>
    <n v="56"/>
    <x v="1"/>
    <x v="10"/>
    <x v="1"/>
    <m/>
    <n v="2466.792494118934"/>
    <n v="2421.8727842164672"/>
    <n v="2291.7123228106793"/>
    <x v="39"/>
  </r>
  <r>
    <n v="57"/>
    <x v="1"/>
    <x v="10"/>
    <x v="2"/>
    <m/>
    <n v="2588.3641684958711"/>
    <n v="2823.4534594546585"/>
    <n v="3596.363659385881"/>
    <x v="40"/>
  </r>
  <r>
    <n v="58"/>
    <x v="1"/>
    <x v="10"/>
    <x v="3"/>
    <m/>
    <n v="2345.8501900208412"/>
    <n v="2263.6822938275018"/>
    <n v="2432.3239828424771"/>
    <x v="41"/>
  </r>
  <r>
    <n v="59"/>
    <x v="1"/>
    <x v="10"/>
    <x v="6"/>
    <m/>
    <n v="3251.9429839934573"/>
    <n v="3597.4907061482404"/>
    <n v="3205.937507700648"/>
    <x v="42"/>
  </r>
  <r>
    <n v="60"/>
    <x v="1"/>
    <x v="10"/>
    <x v="4"/>
    <m/>
    <n v="2276.7191151269667"/>
    <n v="2494.7152774122615"/>
    <n v="2381.1606376875666"/>
    <x v="43"/>
  </r>
  <r>
    <n v="61"/>
    <x v="1"/>
    <x v="11"/>
    <x v="5"/>
    <m/>
    <n v="3399.0895472852362"/>
    <n v="3432.8034961214898"/>
    <n v="2518.2185398113702"/>
    <x v="44"/>
  </r>
  <r>
    <n v="62"/>
    <x v="1"/>
    <x v="11"/>
    <x v="3"/>
    <m/>
    <n v="2055.4730524101233"/>
    <n v="1965.2973595383023"/>
    <n v="2025.6373124393428"/>
    <x v="45"/>
  </r>
  <r>
    <n v="63"/>
    <x v="1"/>
    <x v="11"/>
    <x v="4"/>
    <m/>
    <n v="2169.8442841636488"/>
    <n v="2201.9092873444561"/>
    <n v="1913.8801726745305"/>
    <x v="46"/>
  </r>
  <r>
    <n v="64"/>
    <x v="1"/>
    <x v="11"/>
    <x v="1"/>
    <m/>
    <n v="2425.0942386147572"/>
    <n v="2235.512448903753"/>
    <n v="2519.9348148148147"/>
    <x v="47"/>
  </r>
  <r>
    <n v="65"/>
    <x v="1"/>
    <x v="11"/>
    <x v="6"/>
    <m/>
    <n v="3472.3814490829636"/>
    <n v="3698.323639298701"/>
    <n v="2753.6693476318142"/>
    <x v="48"/>
  </r>
  <r>
    <n v="66"/>
    <x v="1"/>
    <x v="11"/>
    <x v="2"/>
    <m/>
    <n v="2784.4385616589452"/>
    <n v="2819.1701459688643"/>
    <n v="2375.5126783470096"/>
    <x v="49"/>
  </r>
  <r>
    <n v="67"/>
    <x v="1"/>
    <x v="12"/>
    <x v="5"/>
    <m/>
    <n v="2636.5741492507395"/>
    <n v="2564.2608390380901"/>
    <n v="2580.2727286532127"/>
    <x v="50"/>
  </r>
  <r>
    <n v="68"/>
    <x v="1"/>
    <x v="12"/>
    <x v="3"/>
    <m/>
    <n v="1979.7879462266369"/>
    <n v="1984.5367460268551"/>
    <n v="1832.923357248605"/>
    <x v="51"/>
  </r>
  <r>
    <n v="69"/>
    <x v="1"/>
    <x v="12"/>
    <x v="2"/>
    <m/>
    <n v="2517.4418671994904"/>
    <n v="2500.0436136149469"/>
    <n v="2231.2180143295805"/>
    <x v="52"/>
  </r>
  <r>
    <n v="70"/>
    <x v="1"/>
    <x v="12"/>
    <x v="6"/>
    <m/>
    <n v="2884.9669001510779"/>
    <n v="2173.070652173913"/>
    <n v="3260.7180439492413"/>
    <x v="53"/>
  </r>
  <r>
    <n v="71"/>
    <x v="1"/>
    <x v="12"/>
    <x v="1"/>
    <m/>
    <n v="2251.8608401406404"/>
    <n v="3451.0944152266466"/>
    <n v="2361.1575363664501"/>
    <x v="54"/>
  </r>
  <r>
    <n v="72"/>
    <x v="1"/>
    <x v="12"/>
    <x v="4"/>
    <m/>
    <n v="2087.763469793068"/>
    <n v="2206.0856848472763"/>
    <n v="2016.4460302212462"/>
    <x v="55"/>
  </r>
  <r>
    <n v="73"/>
    <x v="2"/>
    <x v="7"/>
    <x v="1"/>
    <n v="3375.6647812235879"/>
    <n v="2357.5629450048054"/>
    <n v="2257.8722180179939"/>
    <n v="5047.9295526243886"/>
    <x v="37"/>
  </r>
  <r>
    <n v="74"/>
    <x v="2"/>
    <x v="7"/>
    <x v="4"/>
    <n v="3774.8929257125978"/>
    <n v="2383.4461187954494"/>
    <n v="2176.2049941927989"/>
    <n v="5417.5982964483992"/>
    <x v="37"/>
  </r>
  <r>
    <n v="75"/>
    <x v="2"/>
    <x v="7"/>
    <x v="2"/>
    <n v="5301.3934726806019"/>
    <n v="2853.776947299214"/>
    <n v="2332.0174495745878"/>
    <n v="5436.8415708374578"/>
    <x v="37"/>
  </r>
  <r>
    <n v="76"/>
    <x v="2"/>
    <x v="7"/>
    <x v="3"/>
    <n v="3441.9025674786044"/>
    <n v="2323.7638227663165"/>
    <n v="2575.1617131534822"/>
    <n v="4592.3266096329426"/>
    <x v="37"/>
  </r>
  <r>
    <n v="77"/>
    <x v="2"/>
    <x v="7"/>
    <x v="6"/>
    <n v="4438.4333531392349"/>
    <n v="2649.0057171265225"/>
    <n v="2623.3070203428551"/>
    <n v="4674.026703159816"/>
    <x v="37"/>
  </r>
  <r>
    <n v="78"/>
    <x v="2"/>
    <x v="7"/>
    <x v="5"/>
    <n v="3939.9417640479769"/>
    <n v="2820.309966769265"/>
    <n v="2851.8150194393284"/>
    <n v="4169.1948658109686"/>
    <x v="37"/>
  </r>
  <r>
    <n v="79"/>
    <x v="2"/>
    <x v="4"/>
    <x v="2"/>
    <m/>
    <n v="2608.3006488534234"/>
    <n v="3125.6126990690491"/>
    <n v="1500"/>
    <x v="56"/>
  </r>
  <r>
    <n v="80"/>
    <x v="2"/>
    <x v="4"/>
    <x v="3"/>
    <m/>
    <n v="1943.9480083857443"/>
    <n v="2095.2716014635516"/>
    <n v="1958.8662055160351"/>
    <x v="57"/>
  </r>
  <r>
    <n v="81"/>
    <x v="2"/>
    <x v="4"/>
    <x v="1"/>
    <m/>
    <n v="2266.0772946859902"/>
    <n v="2291.4031789623964"/>
    <n v="2219.2227990343736"/>
    <x v="58"/>
  </r>
  <r>
    <n v="82"/>
    <x v="2"/>
    <x v="4"/>
    <x v="4"/>
    <m/>
    <n v="2197.878787878788"/>
    <n v="2367.1296047190585"/>
    <n v="2168.3929118495944"/>
    <x v="59"/>
  </r>
  <r>
    <n v="83"/>
    <x v="2"/>
    <x v="4"/>
    <x v="6"/>
    <m/>
    <n v="3194.0161862616114"/>
    <n v="3474.6817830918653"/>
    <n v="3250.1414141414139"/>
    <x v="60"/>
  </r>
  <r>
    <n v="84"/>
    <x v="2"/>
    <x v="4"/>
    <x v="5"/>
    <m/>
    <n v="2875.3743961352657"/>
    <n v="3759.7273853779425"/>
    <n v="2739.9497487437184"/>
    <x v="61"/>
  </r>
  <r>
    <n v="85"/>
    <x v="2"/>
    <x v="9"/>
    <x v="6"/>
    <n v="3963.5953437227467"/>
    <n v="2939.3107239009496"/>
    <n v="4078.2556750298691"/>
    <n v="4317.0256104528416"/>
    <x v="37"/>
  </r>
  <r>
    <n v="86"/>
    <x v="2"/>
    <x v="9"/>
    <x v="1"/>
    <n v="5395.0871217083713"/>
    <n v="2666.7996625170035"/>
    <n v="4266.5848921598699"/>
    <n v="6040.3959743453233"/>
    <x v="37"/>
  </r>
  <r>
    <n v="87"/>
    <x v="2"/>
    <x v="9"/>
    <x v="5"/>
    <n v="5263.4903922084759"/>
    <n v="2979.5824740161052"/>
    <n v="4303.7045636302655"/>
    <n v="4833.3841037747816"/>
    <x v="37"/>
  </r>
  <r>
    <n v="88"/>
    <x v="2"/>
    <x v="9"/>
    <x v="2"/>
    <n v="5626.79792179382"/>
    <n v="2783.4869911233545"/>
    <n v="4634.3780228283995"/>
    <n v="4647.0580540512256"/>
    <x v="37"/>
  </r>
  <r>
    <n v="89"/>
    <x v="2"/>
    <x v="9"/>
    <x v="3"/>
    <n v="5230.2485659655831"/>
    <n v="2703.0942334739802"/>
    <n v="4847.4413729017615"/>
    <n v="4369.0983735986101"/>
    <x v="37"/>
  </r>
  <r>
    <n v="90"/>
    <x v="2"/>
    <x v="9"/>
    <x v="4"/>
    <n v="4900.8384353741494"/>
    <n v="2726.0196815172658"/>
    <n v="5117.1604613299787"/>
    <n v="3889.0941700159906"/>
    <x v="37"/>
  </r>
  <r>
    <n v="91"/>
    <x v="2"/>
    <x v="2"/>
    <x v="6"/>
    <m/>
    <n v="2528.1293576620678"/>
    <n v="3200.1991758241752"/>
    <n v="3074.9040488075425"/>
    <x v="62"/>
  </r>
  <r>
    <n v="92"/>
    <x v="2"/>
    <x v="2"/>
    <x v="4"/>
    <m/>
    <n v="2100.2435786435785"/>
    <n v="2026.6398120174556"/>
    <n v="2276.2638029690333"/>
    <x v="63"/>
  </r>
  <r>
    <n v="93"/>
    <x v="2"/>
    <x v="2"/>
    <x v="5"/>
    <m/>
    <n v="2818.0579096045194"/>
    <n v="3281.145956142419"/>
    <n v="2940.8562735264759"/>
    <x v="64"/>
  </r>
  <r>
    <n v="94"/>
    <x v="2"/>
    <x v="2"/>
    <x v="1"/>
    <m/>
    <n v="2198.531694384189"/>
    <n v="2328.1405707346694"/>
    <n v="2422.6293947224181"/>
    <x v="65"/>
  </r>
  <r>
    <n v="95"/>
    <x v="2"/>
    <x v="2"/>
    <x v="2"/>
    <m/>
    <n v="2650.7974118697007"/>
    <n v="2722.7550038076351"/>
    <n v="2752.5538971807628"/>
    <x v="66"/>
  </r>
  <r>
    <n v="96"/>
    <x v="2"/>
    <x v="2"/>
    <x v="3"/>
    <m/>
    <n v="2020.7002631046346"/>
    <n v="2305.5903258561802"/>
    <n v="2349.8387926347191"/>
    <x v="67"/>
  </r>
  <r>
    <n v="97"/>
    <x v="2"/>
    <x v="6"/>
    <x v="5"/>
    <m/>
    <n v="2920.6107241569925"/>
    <n v="3005.3690974874062"/>
    <n v="2813.6643026004726"/>
    <x v="68"/>
  </r>
  <r>
    <n v="98"/>
    <x v="2"/>
    <x v="6"/>
    <x v="3"/>
    <m/>
    <n v="1927.2821189141664"/>
    <n v="1970.5089885206844"/>
    <n v="2024.054580896686"/>
    <x v="69"/>
  </r>
  <r>
    <n v="99"/>
    <x v="2"/>
    <x v="6"/>
    <x v="6"/>
    <m/>
    <n v="3276.5996399708911"/>
    <n v="3228.2593603612709"/>
    <n v="2864.7022019010947"/>
    <x v="70"/>
  </r>
  <r>
    <n v="100"/>
    <x v="2"/>
    <x v="6"/>
    <x v="1"/>
    <m/>
    <n v="2345.1640211640211"/>
    <n v="2204.4611627135901"/>
    <n v="2241.2676535647438"/>
    <x v="71"/>
  </r>
  <r>
    <n v="101"/>
    <x v="2"/>
    <x v="6"/>
    <x v="2"/>
    <m/>
    <n v="2484.6608796296296"/>
    <n v="2361.9031047666394"/>
    <n v="2632.6263757756797"/>
    <x v="72"/>
  </r>
  <r>
    <n v="102"/>
    <x v="2"/>
    <x v="6"/>
    <x v="4"/>
    <m/>
    <n v="2077.7926634768737"/>
    <n v="2181.9177112102543"/>
    <n v="2128.4807469128555"/>
    <x v="73"/>
  </r>
  <r>
    <n v="103"/>
    <x v="2"/>
    <x v="3"/>
    <x v="4"/>
    <m/>
    <n v="2003.6022809057188"/>
    <n v="2243.0192662971758"/>
    <n v="2107.0648882407154"/>
    <x v="74"/>
  </r>
  <r>
    <n v="104"/>
    <x v="2"/>
    <x v="3"/>
    <x v="3"/>
    <m/>
    <n v="1995.0329144225016"/>
    <n v="1906.0333361159808"/>
    <n v="2002.7420676735744"/>
    <x v="75"/>
  </r>
  <r>
    <n v="105"/>
    <x v="2"/>
    <x v="3"/>
    <x v="2"/>
    <m/>
    <n v="2441.4337674527746"/>
    <n v="2411.6316175545053"/>
    <n v="2030.9966877446554"/>
    <x v="76"/>
  </r>
  <r>
    <n v="106"/>
    <x v="2"/>
    <x v="3"/>
    <x v="5"/>
    <m/>
    <n v="2439.2431561996777"/>
    <n v="2756.0698359851549"/>
    <n v="2858.038237738986"/>
    <x v="77"/>
  </r>
  <r>
    <n v="107"/>
    <x v="2"/>
    <x v="3"/>
    <x v="1"/>
    <m/>
    <n v="2055.9785017001204"/>
    <n v="2432.4182206444416"/>
    <n v="2774.8174837136512"/>
    <x v="78"/>
  </r>
  <r>
    <n v="108"/>
    <x v="2"/>
    <x v="3"/>
    <x v="6"/>
    <m/>
    <n v="3079.820325284707"/>
    <n v="3306.9167532993479"/>
    <n v="2910.2547938008929"/>
    <x v="79"/>
  </r>
  <r>
    <n v="109"/>
    <x v="2"/>
    <x v="8"/>
    <x v="4"/>
    <n v="4468.9383844152544"/>
    <n v="3246.1509941631975"/>
    <n v="4244.7250941557968"/>
    <n v="3427.7925351584618"/>
    <x v="37"/>
  </r>
  <r>
    <n v="110"/>
    <x v="2"/>
    <x v="8"/>
    <x v="5"/>
    <n v="5186.7612756959425"/>
    <n v="3049.3210263070414"/>
    <n v="4111.6779313214793"/>
    <n v="3884.9570142199395"/>
    <x v="37"/>
  </r>
  <r>
    <n v="111"/>
    <x v="2"/>
    <x v="8"/>
    <x v="2"/>
    <n v="5051.4767932489449"/>
    <n v="2862.3506518777967"/>
    <n v="4382.2100789313899"/>
    <n v="3656.0700139525352"/>
    <x v="37"/>
  </r>
  <r>
    <n v="112"/>
    <x v="2"/>
    <x v="8"/>
    <x v="6"/>
    <n v="5679.6596811749951"/>
    <n v="3148.2930596932579"/>
    <n v="4261.4934369473722"/>
    <n v="3989.6758988994834"/>
    <x v="37"/>
  </r>
  <r>
    <n v="113"/>
    <x v="2"/>
    <x v="8"/>
    <x v="3"/>
    <n v="5602.9621848739498"/>
    <n v="2974.4356792987883"/>
    <n v="3957.4296343089773"/>
    <n v="3218.9359104252721"/>
    <x v="37"/>
  </r>
  <r>
    <n v="114"/>
    <x v="2"/>
    <x v="8"/>
    <x v="1"/>
    <n v="5521.750663129973"/>
    <n v="3468.4710766614771"/>
    <n v="3884.6680355920598"/>
    <n v="3491.7695473251024"/>
    <x v="37"/>
  </r>
  <r>
    <n v="115"/>
    <x v="2"/>
    <x v="5"/>
    <x v="6"/>
    <m/>
    <n v="2692.2893910860012"/>
    <n v="3330.9995907509715"/>
    <n v="2827.2181857963078"/>
    <x v="80"/>
  </r>
  <r>
    <n v="116"/>
    <x v="2"/>
    <x v="5"/>
    <x v="3"/>
    <m/>
    <n v="2291.6729431721797"/>
    <n v="2317.0247220646488"/>
    <n v="2751.1987570216324"/>
    <x v="81"/>
  </r>
  <r>
    <n v="117"/>
    <x v="2"/>
    <x v="5"/>
    <x v="5"/>
    <m/>
    <n v="3120.5639788359786"/>
    <n v="3142.1425958206901"/>
    <n v="3069.4251683065768"/>
    <x v="82"/>
  </r>
  <r>
    <n v="118"/>
    <x v="2"/>
    <x v="5"/>
    <x v="1"/>
    <m/>
    <n v="2451.3045751633986"/>
    <n v="2624.2984635201028"/>
    <n v="2602.0807655303324"/>
    <x v="83"/>
  </r>
  <r>
    <n v="119"/>
    <x v="2"/>
    <x v="5"/>
    <x v="4"/>
    <m/>
    <n v="2680.5699410878201"/>
    <n v="2588.6473404778862"/>
    <n v="2367.3164392462636"/>
    <x v="84"/>
  </r>
  <r>
    <n v="120"/>
    <x v="2"/>
    <x v="5"/>
    <x v="2"/>
    <m/>
    <n v="3848.4175084175081"/>
    <n v="3152.2060433835368"/>
    <n v="3086.8825554178711"/>
    <x v="85"/>
  </r>
  <r>
    <n v="121"/>
    <x v="2"/>
    <x v="12"/>
    <x v="3"/>
    <m/>
    <n v="2259.5432098765432"/>
    <n v="2044.2705193500328"/>
    <n v="1996.9479791846336"/>
    <x v="86"/>
  </r>
  <r>
    <n v="122"/>
    <x v="2"/>
    <x v="12"/>
    <x v="5"/>
    <m/>
    <n v="2443.5663956639564"/>
    <n v="2632.8698023176548"/>
    <n v="2607.4252297410194"/>
    <x v="87"/>
  </r>
  <r>
    <n v="123"/>
    <x v="2"/>
    <x v="12"/>
    <x v="2"/>
    <m/>
    <n v="2339.291487532244"/>
    <n v="2435.4990791896871"/>
    <n v="2215.1518069195713"/>
    <x v="88"/>
  </r>
  <r>
    <n v="124"/>
    <x v="2"/>
    <x v="12"/>
    <x v="4"/>
    <m/>
    <n v="2287.6339869281046"/>
    <n v="2203.2862379815533"/>
    <n v="2202.4248747696543"/>
    <x v="89"/>
  </r>
  <r>
    <n v="125"/>
    <x v="2"/>
    <x v="12"/>
    <x v="1"/>
    <m/>
    <n v="2226.6204345815995"/>
    <n v="2185.3207607727254"/>
    <n v="2313.3535520632295"/>
    <x v="90"/>
  </r>
  <r>
    <n v="126"/>
    <x v="2"/>
    <x v="12"/>
    <x v="6"/>
    <m/>
    <n v="3004.3469091867669"/>
    <n v="5192.1047436567387"/>
    <n v="2947.1671671671666"/>
    <x v="91"/>
  </r>
  <r>
    <n v="127"/>
    <x v="2"/>
    <x v="11"/>
    <x v="2"/>
    <m/>
    <n v="2655.2419572857525"/>
    <n v="2511.5090724670345"/>
    <n v="2376.9970672142531"/>
    <x v="92"/>
  </r>
  <r>
    <n v="128"/>
    <x v="2"/>
    <x v="11"/>
    <x v="6"/>
    <m/>
    <n v="3474.2889767237593"/>
    <n v="3669.9628186175692"/>
    <n v="3144.532803180914"/>
    <x v="93"/>
  </r>
  <r>
    <n v="129"/>
    <x v="2"/>
    <x v="11"/>
    <x v="4"/>
    <m/>
    <n v="2051.9360363148662"/>
    <n v="2089.8045962285792"/>
    <n v="1968.8497307880566"/>
    <x v="94"/>
  </r>
  <r>
    <n v="130"/>
    <x v="2"/>
    <x v="11"/>
    <x v="3"/>
    <m/>
    <n v="2123.7171513419621"/>
    <n v="2120.040899795501"/>
    <n v="2119.5714194332504"/>
    <x v="95"/>
  </r>
  <r>
    <n v="131"/>
    <x v="2"/>
    <x v="11"/>
    <x v="1"/>
    <m/>
    <n v="2351.9126538483351"/>
    <n v="2230.1580485477425"/>
    <n v="2288.9834400410618"/>
    <x v="96"/>
  </r>
  <r>
    <n v="132"/>
    <x v="2"/>
    <x v="11"/>
    <x v="5"/>
    <m/>
    <n v="2964.9324894514766"/>
    <n v="3317.5553159813126"/>
    <n v="2794.6627469037412"/>
    <x v="97"/>
  </r>
  <r>
    <n v="133"/>
    <x v="2"/>
    <x v="1"/>
    <x v="1"/>
    <m/>
    <n v="2667.4143094841929"/>
    <n v="2763.9935525189067"/>
    <n v="2310.5667229576366"/>
    <x v="98"/>
  </r>
  <r>
    <n v="134"/>
    <x v="2"/>
    <x v="1"/>
    <x v="4"/>
    <m/>
    <n v="2474.6240487062405"/>
    <n v="2296.212754107491"/>
    <n v="2417.18449517311"/>
    <x v="99"/>
  </r>
  <r>
    <n v="135"/>
    <x v="2"/>
    <x v="1"/>
    <x v="2"/>
    <m/>
    <n v="2564.5858966310943"/>
    <n v="3079.1701091662762"/>
    <n v="2597.6925590453411"/>
    <x v="100"/>
  </r>
  <r>
    <n v="136"/>
    <x v="2"/>
    <x v="1"/>
    <x v="3"/>
    <m/>
    <n v="2314.1773773773775"/>
    <n v="2306.840837622658"/>
    <n v="2354.359242553006"/>
    <x v="101"/>
  </r>
  <r>
    <n v="137"/>
    <x v="2"/>
    <x v="1"/>
    <x v="6"/>
    <m/>
    <n v="3441.4042822754336"/>
    <n v="3584.7224852693598"/>
    <n v="3041.451319867479"/>
    <x v="102"/>
  </r>
  <r>
    <n v="138"/>
    <x v="2"/>
    <x v="1"/>
    <x v="5"/>
    <m/>
    <n v="3241.0300863866546"/>
    <n v="3453.0488038696881"/>
    <n v="3185.3909419351648"/>
    <x v="103"/>
  </r>
  <r>
    <n v="139"/>
    <x v="2"/>
    <x v="10"/>
    <x v="5"/>
    <m/>
    <n v="2903.8850226928898"/>
    <n v="3794.8625815420814"/>
    <n v="2825.8088040307603"/>
    <x v="104"/>
  </r>
  <r>
    <n v="140"/>
    <x v="2"/>
    <x v="10"/>
    <x v="1"/>
    <m/>
    <n v="2481.5304949809624"/>
    <n v="2782.8044334181113"/>
    <n v="2445.0573826181162"/>
    <x v="105"/>
  </r>
  <r>
    <n v="141"/>
    <x v="2"/>
    <x v="10"/>
    <x v="2"/>
    <m/>
    <n v="2816.1440613026816"/>
    <n v="3132.8712209787873"/>
    <n v="2969.3153259708524"/>
    <x v="106"/>
  </r>
  <r>
    <n v="142"/>
    <x v="2"/>
    <x v="10"/>
    <x v="3"/>
    <m/>
    <n v="2339.6874236874237"/>
    <n v="2638.213863904788"/>
    <n v="2296.6101694915251"/>
    <x v="107"/>
  </r>
  <r>
    <n v="143"/>
    <x v="2"/>
    <x v="10"/>
    <x v="4"/>
    <m/>
    <n v="2473.9113431104479"/>
    <n v="2980.4709366660154"/>
    <n v="2613.9732265255275"/>
    <x v="108"/>
  </r>
  <r>
    <n v="144"/>
    <x v="2"/>
    <x v="10"/>
    <x v="6"/>
    <m/>
    <n v="3040.9074573225512"/>
    <n v="4077.6474697403241"/>
    <n v="3281.592901769307"/>
    <x v="109"/>
  </r>
  <r>
    <n v="145"/>
    <x v="3"/>
    <x v="5"/>
    <x v="4"/>
    <m/>
    <n v="2288.7716101739284"/>
    <n v="2684.8470473757829"/>
    <n v="2555.7471457953752"/>
    <x v="110"/>
  </r>
  <r>
    <n v="146"/>
    <x v="3"/>
    <x v="5"/>
    <x v="6"/>
    <m/>
    <n v="2785"/>
    <n v="3275.8363488552359"/>
    <n v="2583.3694845864202"/>
    <x v="111"/>
  </r>
  <r>
    <n v="147"/>
    <x v="3"/>
    <x v="5"/>
    <x v="3"/>
    <m/>
    <n v="2332.8791425403469"/>
    <n v="2619.7909192894213"/>
    <n v="2532.6081871345032"/>
    <x v="112"/>
  </r>
  <r>
    <n v="148"/>
    <x v="3"/>
    <x v="5"/>
    <x v="2"/>
    <m/>
    <n v="3040.9284451964654"/>
    <n v="3014.0617190351836"/>
    <n v="3076.7452187232129"/>
    <x v="113"/>
  </r>
  <r>
    <n v="149"/>
    <x v="3"/>
    <x v="5"/>
    <x v="5"/>
    <m/>
    <n v="3293.7985464878411"/>
    <n v="3487.363884135133"/>
    <n v="3361.9004446746967"/>
    <x v="114"/>
  </r>
  <r>
    <n v="150"/>
    <x v="3"/>
    <x v="5"/>
    <x v="1"/>
    <m/>
    <n v="2749.8249732869804"/>
    <n v="3667.2618537977551"/>
    <n v="2817.5690729230018"/>
    <x v="115"/>
  </r>
  <r>
    <n v="151"/>
    <x v="3"/>
    <x v="1"/>
    <x v="3"/>
    <m/>
    <n v="2030.5198870926354"/>
    <n v="2157.7230945230945"/>
    <n v="2096.4339390439263"/>
    <x v="116"/>
  </r>
  <r>
    <n v="152"/>
    <x v="3"/>
    <x v="1"/>
    <x v="1"/>
    <m/>
    <n v="2333.9052263675526"/>
    <n v="2281.365823180256"/>
    <n v="2200.2487633866399"/>
    <x v="117"/>
  </r>
  <r>
    <n v="153"/>
    <x v="3"/>
    <x v="1"/>
    <x v="5"/>
    <m/>
    <n v="3280.8843537414969"/>
    <n v="3005.3320102009238"/>
    <n v="3047.9566641471401"/>
    <x v="118"/>
  </r>
  <r>
    <n v="154"/>
    <x v="3"/>
    <x v="1"/>
    <x v="2"/>
    <m/>
    <n v="2874.5075814069096"/>
    <n v="2506.6078583725644"/>
    <n v="2946.101459850237"/>
    <x v="119"/>
  </r>
  <r>
    <n v="155"/>
    <x v="3"/>
    <x v="1"/>
    <x v="4"/>
    <m/>
    <n v="2387.579302978364"/>
    <n v="2294.6697141274044"/>
    <n v="2439.8009967328671"/>
    <x v="120"/>
  </r>
  <r>
    <n v="156"/>
    <x v="3"/>
    <x v="1"/>
    <x v="6"/>
    <m/>
    <n v="3686.2016642192848"/>
    <n v="3672.9175353508749"/>
    <n v="3747.4622150421824"/>
    <x v="121"/>
  </r>
  <r>
    <n v="157"/>
    <x v="3"/>
    <x v="12"/>
    <x v="4"/>
    <m/>
    <n v="2091.1460352384447"/>
    <n v="2102.1876081689165"/>
    <n v="1916.0883963190388"/>
    <x v="122"/>
  </r>
  <r>
    <n v="158"/>
    <x v="3"/>
    <x v="12"/>
    <x v="2"/>
    <m/>
    <n v="2279.9413716649556"/>
    <n v="2693.3289040007294"/>
    <n v="2249.1095878279043"/>
    <x v="123"/>
  </r>
  <r>
    <n v="159"/>
    <x v="3"/>
    <x v="12"/>
    <x v="5"/>
    <m/>
    <n v="2689.7148203180886"/>
    <n v="3140.1963504710557"/>
    <n v="2057.1484246422033"/>
    <x v="124"/>
  </r>
  <r>
    <n v="160"/>
    <x v="3"/>
    <x v="12"/>
    <x v="1"/>
    <m/>
    <n v="2224.2443548902961"/>
    <n v="2338.6467010611973"/>
    <n v="2318.7145496906887"/>
    <x v="125"/>
  </r>
  <r>
    <n v="161"/>
    <x v="3"/>
    <x v="12"/>
    <x v="3"/>
    <m/>
    <n v="2117.2339295200991"/>
    <n v="2169.6839247624589"/>
    <n v="1969.7862664847657"/>
    <x v="126"/>
  </r>
  <r>
    <n v="162"/>
    <x v="3"/>
    <x v="12"/>
    <x v="6"/>
    <m/>
    <n v="2845.687590742164"/>
    <n v="2915.5364533588026"/>
    <n v="2763.7797238266771"/>
    <x v="127"/>
  </r>
  <r>
    <n v="163"/>
    <x v="3"/>
    <x v="7"/>
    <x v="5"/>
    <n v="3839.8061442418261"/>
    <n v="2853.6022269604355"/>
    <n v="2697.3478820944147"/>
    <n v="5342.2800814314796"/>
    <x v="37"/>
  </r>
  <r>
    <n v="164"/>
    <x v="3"/>
    <x v="7"/>
    <x v="6"/>
    <n v="3443.7350540392504"/>
    <n v="2993.7714529736963"/>
    <n v="2717.6326696053097"/>
    <n v="4106.4963456912083"/>
    <x v="37"/>
  </r>
  <r>
    <n v="165"/>
    <x v="3"/>
    <x v="7"/>
    <x v="2"/>
    <n v="4346.4536101247386"/>
    <n v="2899.4581095089998"/>
    <n v="2421.7990044514613"/>
    <n v="5285.1139808611415"/>
    <x v="37"/>
  </r>
  <r>
    <n v="166"/>
    <x v="3"/>
    <x v="7"/>
    <x v="3"/>
    <n v="3232.7380952380954"/>
    <n v="2241.8512245611205"/>
    <n v="2363.6079702973771"/>
    <n v="4617.3369131695163"/>
    <x v="37"/>
  </r>
  <r>
    <n v="167"/>
    <x v="3"/>
    <x v="7"/>
    <x v="4"/>
    <n v="2977.8372205797241"/>
    <n v="2520.0664383649491"/>
    <n v="2542.0182428707462"/>
    <n v="4845.6537913466746"/>
    <x v="37"/>
  </r>
  <r>
    <n v="168"/>
    <x v="3"/>
    <x v="7"/>
    <x v="1"/>
    <n v="3323.4111217670606"/>
    <n v="2676.3851891984086"/>
    <n v="2382.742861321341"/>
    <n v="4267.9247587638929"/>
    <x v="37"/>
  </r>
  <r>
    <n v="169"/>
    <x v="3"/>
    <x v="4"/>
    <x v="6"/>
    <m/>
    <n v="3902.9108401242129"/>
    <n v="3701.2670274648403"/>
    <n v="2991.2361589264979"/>
    <x v="128"/>
  </r>
  <r>
    <n v="170"/>
    <x v="3"/>
    <x v="4"/>
    <x v="4"/>
    <m/>
    <n v="2102.7587183845876"/>
    <n v="2151.5944101784808"/>
    <n v="1961.6261742792353"/>
    <x v="129"/>
  </r>
  <r>
    <n v="171"/>
    <x v="3"/>
    <x v="4"/>
    <x v="1"/>
    <m/>
    <n v="2316.3326516700745"/>
    <n v="2574.626865671642"/>
    <n v="2031.3460481908796"/>
    <x v="130"/>
  </r>
  <r>
    <n v="172"/>
    <x v="3"/>
    <x v="4"/>
    <x v="2"/>
    <m/>
    <n v="2930.9550310241157"/>
    <n v="2761.9536059211118"/>
    <n v="2380.9970952921203"/>
    <x v="131"/>
  </r>
  <r>
    <n v="173"/>
    <x v="3"/>
    <x v="4"/>
    <x v="5"/>
    <m/>
    <n v="3438.995815899581"/>
    <n v="3444.6043500801425"/>
    <n v="3116.2378878049776"/>
    <x v="132"/>
  </r>
  <r>
    <n v="174"/>
    <x v="3"/>
    <x v="4"/>
    <x v="3"/>
    <m/>
    <n v="2069.4877247245313"/>
    <n v="2062.5613712886438"/>
    <n v="2027.7754414071628"/>
    <x v="37"/>
  </r>
  <r>
    <n v="175"/>
    <x v="3"/>
    <x v="6"/>
    <x v="6"/>
    <m/>
    <n v="3687.4650831222402"/>
    <n v="3604.9209932279909"/>
    <n v="3092.7354583108227"/>
    <x v="133"/>
  </r>
  <r>
    <n v="176"/>
    <x v="3"/>
    <x v="6"/>
    <x v="4"/>
    <m/>
    <n v="2100.7978666666668"/>
    <n v="2136.6311730196403"/>
    <n v="2102.8428028727503"/>
    <x v="134"/>
  </r>
  <r>
    <n v="177"/>
    <x v="3"/>
    <x v="6"/>
    <x v="3"/>
    <m/>
    <n v="1986.1414141414141"/>
    <n v="1949.4792573252103"/>
    <n v="2067.6958780637528"/>
    <x v="135"/>
  </r>
  <r>
    <n v="178"/>
    <x v="3"/>
    <x v="6"/>
    <x v="1"/>
    <m/>
    <n v="2272.4131585001151"/>
    <n v="2205.2438250096789"/>
    <n v="2220.9400637438021"/>
    <x v="136"/>
  </r>
  <r>
    <n v="179"/>
    <x v="3"/>
    <x v="6"/>
    <x v="2"/>
    <m/>
    <n v="2451.0060357031516"/>
    <n v="2749.3340498902771"/>
    <n v="2170.9522101319303"/>
    <x v="137"/>
  </r>
  <r>
    <n v="180"/>
    <x v="3"/>
    <x v="6"/>
    <x v="5"/>
    <m/>
    <n v="2811.3059695493498"/>
    <n v="3124.6645164882702"/>
    <n v="2948.2160893795162"/>
    <x v="37"/>
  </r>
  <r>
    <n v="181"/>
    <x v="3"/>
    <x v="10"/>
    <x v="1"/>
    <m/>
    <n v="2337.4811888320473"/>
    <n v="2875.8064374939813"/>
    <n v="2772.2934611549595"/>
    <x v="138"/>
  </r>
  <r>
    <n v="182"/>
    <x v="3"/>
    <x v="10"/>
    <x v="6"/>
    <m/>
    <n v="2676.2901105698602"/>
    <n v="3447.5599392263821"/>
    <n v="2756.9774114774114"/>
    <x v="139"/>
  </r>
  <r>
    <n v="183"/>
    <x v="3"/>
    <x v="10"/>
    <x v="3"/>
    <m/>
    <n v="2155.0255367610584"/>
    <n v="2320.4876942270612"/>
    <n v="2458.831199620673"/>
    <x v="140"/>
  </r>
  <r>
    <n v="184"/>
    <x v="3"/>
    <x v="10"/>
    <x v="5"/>
    <m/>
    <n v="2979.8731579929117"/>
    <n v="3370.6904987373737"/>
    <n v="2439.7226807000752"/>
    <x v="141"/>
  </r>
  <r>
    <n v="185"/>
    <x v="3"/>
    <x v="10"/>
    <x v="4"/>
    <m/>
    <n v="2426.0398270390501"/>
    <n v="2435.9308412020864"/>
    <n v="2276.8412390524891"/>
    <x v="142"/>
  </r>
  <r>
    <n v="186"/>
    <x v="3"/>
    <x v="10"/>
    <x v="2"/>
    <m/>
    <n v="2689.9463601532566"/>
    <n v="3261.9029084225322"/>
    <n v="2719.1817075812874"/>
    <x v="143"/>
  </r>
  <r>
    <n v="187"/>
    <x v="3"/>
    <x v="9"/>
    <x v="2"/>
    <n v="3044.87676155185"/>
    <n v="2720.5859782626144"/>
    <n v="4230.8042969833905"/>
    <n v="3775.0191388822886"/>
    <x v="37"/>
  </r>
  <r>
    <n v="188"/>
    <x v="3"/>
    <x v="9"/>
    <x v="1"/>
    <n v="3420.7887459420463"/>
    <n v="2441.7439386722913"/>
    <n v="4406.0694898517795"/>
    <n v="3901.1528887724353"/>
    <x v="37"/>
  </r>
  <r>
    <n v="189"/>
    <x v="3"/>
    <x v="9"/>
    <x v="3"/>
    <n v="4146.060998586905"/>
    <n v="2871.9437668274877"/>
    <n v="4965.2931076772138"/>
    <n v="3763.4443462029672"/>
    <x v="37"/>
  </r>
  <r>
    <n v="190"/>
    <x v="3"/>
    <x v="9"/>
    <x v="4"/>
    <n v="3262.7200971463267"/>
    <n v="2415.9831810302294"/>
    <n v="4228.4924090855602"/>
    <n v="3642.6036401800757"/>
    <x v="37"/>
  </r>
  <r>
    <n v="191"/>
    <x v="3"/>
    <x v="9"/>
    <x v="5"/>
    <n v="5300.0761950593514"/>
    <n v="3037.8370234173499"/>
    <n v="5330.1892814963767"/>
    <n v="3702.3733134844242"/>
    <x v="37"/>
  </r>
  <r>
    <n v="192"/>
    <x v="3"/>
    <x v="9"/>
    <x v="6"/>
    <n v="4863.8565259266161"/>
    <n v="3098.0098069900882"/>
    <n v="5387.9104593706115"/>
    <n v="3035.6220007382799"/>
    <x v="37"/>
  </r>
  <r>
    <n v="193"/>
    <x v="3"/>
    <x v="8"/>
    <x v="2"/>
    <n v="4262.5450808804035"/>
    <n v="3621.2175115605683"/>
    <n v="4408.2825495381549"/>
    <n v="3436.2511893434821"/>
    <x v="37"/>
  </r>
  <r>
    <n v="194"/>
    <x v="3"/>
    <x v="8"/>
    <x v="6"/>
    <n v="2659.8297083122579"/>
    <n v="3028.2348436502871"/>
    <n v="3545.390289665098"/>
    <n v="3390.9155272357184"/>
    <x v="37"/>
  </r>
  <r>
    <n v="195"/>
    <x v="3"/>
    <x v="8"/>
    <x v="3"/>
    <n v="3855.6164717348929"/>
    <n v="3467.7412142807234"/>
    <n v="3967.6818145768893"/>
    <n v="3526.3950495591698"/>
    <x v="37"/>
  </r>
  <r>
    <n v="196"/>
    <x v="3"/>
    <x v="8"/>
    <x v="5"/>
    <n v="4399.5861003051859"/>
    <n v="3173.4259609061273"/>
    <n v="4140.1625585299062"/>
    <n v="3463.7776001791426"/>
    <x v="37"/>
  </r>
  <r>
    <n v="197"/>
    <x v="3"/>
    <x v="8"/>
    <x v="1"/>
    <n v="5248.0670353123787"/>
    <n v="2898.1225979602787"/>
    <n v="3913.3041124145934"/>
    <n v="3385.1152321536492"/>
    <x v="37"/>
  </r>
  <r>
    <n v="198"/>
    <x v="3"/>
    <x v="8"/>
    <x v="4"/>
    <n v="5686.1521171253262"/>
    <n v="3088.4668297089474"/>
    <n v="3827.3803379099136"/>
    <n v="3001.2583668005354"/>
    <x v="37"/>
  </r>
  <r>
    <n v="199"/>
    <x v="3"/>
    <x v="3"/>
    <x v="2"/>
    <m/>
    <n v="2296.2256486932683"/>
    <n v="2337.7744056651491"/>
    <n v="2302.1793694520966"/>
    <x v="144"/>
  </r>
  <r>
    <n v="200"/>
    <x v="3"/>
    <x v="3"/>
    <x v="4"/>
    <m/>
    <n v="2077.0597738287561"/>
    <n v="2019.8227233576069"/>
    <n v="1875.0300945829749"/>
    <x v="145"/>
  </r>
  <r>
    <n v="201"/>
    <x v="3"/>
    <x v="3"/>
    <x v="1"/>
    <m/>
    <n v="2095.1941584225046"/>
    <n v="2335.5555555555557"/>
    <n v="2143.8180827886708"/>
    <x v="146"/>
  </r>
  <r>
    <n v="202"/>
    <x v="3"/>
    <x v="3"/>
    <x v="3"/>
    <m/>
    <n v="1922.5521694621623"/>
    <n v="2004.6502286491161"/>
    <n v="1988.5251187795059"/>
    <x v="147"/>
  </r>
  <r>
    <n v="203"/>
    <x v="3"/>
    <x v="3"/>
    <x v="5"/>
    <m/>
    <n v="2803.5500938726746"/>
    <n v="3250.4670728169417"/>
    <n v="2561.4371365868001"/>
    <x v="148"/>
  </r>
  <r>
    <n v="204"/>
    <x v="3"/>
    <x v="3"/>
    <x v="6"/>
    <m/>
    <n v="3141.2009237875291"/>
    <n v="3561.5517529850176"/>
    <n v="2668.7979356684805"/>
    <x v="149"/>
  </r>
  <r>
    <n v="205"/>
    <x v="3"/>
    <x v="11"/>
    <x v="6"/>
    <m/>
    <n v="3065.1548678701165"/>
    <n v="3735.0118764845606"/>
    <n v="2922.7110945951522"/>
    <x v="150"/>
  </r>
  <r>
    <n v="206"/>
    <x v="3"/>
    <x v="11"/>
    <x v="4"/>
    <m/>
    <n v="2219.935364431175"/>
    <n v="2302.7877740874565"/>
    <n v="2055.4301322519059"/>
    <x v="151"/>
  </r>
  <r>
    <n v="207"/>
    <x v="3"/>
    <x v="11"/>
    <x v="3"/>
    <m/>
    <m/>
    <n v="2852.9761047687616"/>
    <n v="1934.6185147507629"/>
    <x v="152"/>
  </r>
  <r>
    <n v="208"/>
    <x v="3"/>
    <x v="11"/>
    <x v="1"/>
    <m/>
    <n v="2466.931216931217"/>
    <n v="2074.5583838383836"/>
    <n v="2274.6197116862918"/>
    <x v="153"/>
  </r>
  <r>
    <n v="209"/>
    <x v="3"/>
    <x v="11"/>
    <x v="2"/>
    <m/>
    <n v="2612.5498068291154"/>
    <n v="2700.7037999947479"/>
    <n v="2225.9047924346851"/>
    <x v="154"/>
  </r>
  <r>
    <n v="210"/>
    <x v="3"/>
    <x v="11"/>
    <x v="5"/>
    <m/>
    <n v="3109.8330836159084"/>
    <n v="3545.5303303303299"/>
    <n v="2848.1965004986332"/>
    <x v="155"/>
  </r>
  <r>
    <n v="211"/>
    <x v="3"/>
    <x v="2"/>
    <x v="4"/>
    <m/>
    <n v="2195.2551452887124"/>
    <n v="2255.9138223190512"/>
    <n v="2338.8799155449983"/>
    <x v="156"/>
  </r>
  <r>
    <n v="212"/>
    <x v="3"/>
    <x v="2"/>
    <x v="3"/>
    <m/>
    <n v="1807.7725359811893"/>
    <n v="2199.0083733182801"/>
    <n v="2039.6318599188553"/>
    <x v="157"/>
  </r>
  <r>
    <n v="213"/>
    <x v="3"/>
    <x v="2"/>
    <x v="5"/>
    <m/>
    <n v="2540.7387497162786"/>
    <n v="3470.722882211352"/>
    <n v="2590.5336342646642"/>
    <x v="158"/>
  </r>
  <r>
    <n v="214"/>
    <x v="3"/>
    <x v="2"/>
    <x v="2"/>
    <m/>
    <n v="2456.7623753020421"/>
    <n v="2819.6726739510905"/>
    <n v="2388.676626524275"/>
    <x v="159"/>
  </r>
  <r>
    <n v="215"/>
    <x v="3"/>
    <x v="2"/>
    <x v="6"/>
    <m/>
    <n v="2860.5244182235333"/>
    <n v="3582.3798649478208"/>
    <n v="3356.1654090227298"/>
    <x v="160"/>
  </r>
  <r>
    <n v="216"/>
    <x v="3"/>
    <x v="2"/>
    <x v="1"/>
    <m/>
    <n v="2192.1324418174067"/>
    <n v="2480.1702862672219"/>
    <n v="2620.8427414372209"/>
    <x v="161"/>
  </r>
  <r>
    <n v="217"/>
    <x v="4"/>
    <x v="6"/>
    <x v="1"/>
    <m/>
    <n v="1937.956668654343"/>
    <n v="2413.5795304952417"/>
    <n v="2010.6771804062125"/>
    <x v="162"/>
  </r>
  <r>
    <n v="218"/>
    <x v="4"/>
    <x v="6"/>
    <x v="5"/>
    <m/>
    <n v="2677.8458303464749"/>
    <n v="3820.0915725123587"/>
    <n v="2255.292563881711"/>
    <x v="163"/>
  </r>
  <r>
    <n v="219"/>
    <x v="4"/>
    <x v="6"/>
    <x v="6"/>
    <m/>
    <n v="2599.5774134790527"/>
    <n v="3906.9698731348512"/>
    <n v="2691.2379442462679"/>
    <x v="164"/>
  </r>
  <r>
    <n v="220"/>
    <x v="4"/>
    <x v="6"/>
    <x v="3"/>
    <m/>
    <n v="2354.7482272438815"/>
    <n v="2323.6249915803046"/>
    <n v="1949.7087378640776"/>
    <x v="165"/>
  </r>
  <r>
    <n v="221"/>
    <x v="4"/>
    <x v="6"/>
    <x v="2"/>
    <m/>
    <n v="2248.6449089353378"/>
    <n v="2308.6885396562811"/>
    <n v="2232.2882309243341"/>
    <x v="166"/>
  </r>
  <r>
    <n v="222"/>
    <x v="4"/>
    <x v="6"/>
    <x v="4"/>
    <m/>
    <n v="1991.151458721291"/>
    <n v="2173.0004023192519"/>
    <n v="1771.8917733933308"/>
    <x v="167"/>
  </r>
  <r>
    <n v="223"/>
    <x v="4"/>
    <x v="1"/>
    <x v="2"/>
    <m/>
    <n v="2169.6095617529882"/>
    <n v="2420.5774629688362"/>
    <n v="2154.6065546498085"/>
    <x v="168"/>
  </r>
  <r>
    <n v="224"/>
    <x v="4"/>
    <x v="1"/>
    <x v="5"/>
    <m/>
    <n v="2384.4556576760579"/>
    <n v="3061.748444774028"/>
    <n v="2426.2435088622806"/>
    <x v="169"/>
  </r>
  <r>
    <n v="225"/>
    <x v="4"/>
    <x v="1"/>
    <x v="3"/>
    <m/>
    <n v="1873.7490954542466"/>
    <n v="2080.6543903454012"/>
    <n v="1821.3263870175754"/>
    <x v="170"/>
  </r>
  <r>
    <n v="226"/>
    <x v="4"/>
    <x v="1"/>
    <x v="6"/>
    <m/>
    <n v="2852.9281840808321"/>
    <n v="3253.1591736951468"/>
    <n v="3065.8447871856742"/>
    <x v="171"/>
  </r>
  <r>
    <n v="227"/>
    <x v="4"/>
    <x v="1"/>
    <x v="1"/>
    <m/>
    <n v="2333.3302787323405"/>
    <n v="2413.8418418418419"/>
    <n v="2392.4340298118859"/>
    <x v="172"/>
  </r>
  <r>
    <n v="228"/>
    <x v="4"/>
    <x v="1"/>
    <x v="4"/>
    <m/>
    <n v="2026.1395319744483"/>
    <n v="2180.0281946808327"/>
    <n v="2339.1749953961794"/>
    <x v="173"/>
  </r>
  <r>
    <n v="229"/>
    <x v="4"/>
    <x v="8"/>
    <x v="4"/>
    <n v="3005.0322976435355"/>
    <n v="1903.203171456888"/>
    <n v="2905.8913836115908"/>
    <n v="3403.7665791508416"/>
    <x v="37"/>
  </r>
  <r>
    <n v="230"/>
    <x v="4"/>
    <x v="8"/>
    <x v="3"/>
    <n v="2702.0316560359083"/>
    <n v="1865.6661820699205"/>
    <n v="3126.6179381757274"/>
    <n v="3715.0520786701286"/>
    <x v="37"/>
  </r>
  <r>
    <n v="231"/>
    <x v="4"/>
    <x v="8"/>
    <x v="5"/>
    <n v="3302.9538461538459"/>
    <n v="2724.3723369387085"/>
    <n v="3832.5732899022801"/>
    <n v="3375.3238835543361"/>
    <x v="37"/>
  </r>
  <r>
    <n v="232"/>
    <x v="4"/>
    <x v="8"/>
    <x v="1"/>
    <n v="3629.3161040787622"/>
    <n v="2918.0994220862422"/>
    <n v="3678.928170594837"/>
    <n v="3636.6508082668302"/>
    <x v="37"/>
  </r>
  <r>
    <n v="233"/>
    <x v="4"/>
    <x v="8"/>
    <x v="2"/>
    <n v="4825.564803804994"/>
    <n v="3177.8154968053123"/>
    <n v="4089.2315031659291"/>
    <n v="3493.1208156747125"/>
    <x v="37"/>
  </r>
  <r>
    <n v="234"/>
    <x v="4"/>
    <x v="8"/>
    <x v="6"/>
    <n v="4191.0204081632655"/>
    <n v="3527.6039378406963"/>
    <n v="4312.5382725655054"/>
    <n v="3270.7496470787814"/>
    <x v="37"/>
  </r>
  <r>
    <n v="235"/>
    <x v="4"/>
    <x v="7"/>
    <x v="6"/>
    <n v="2498.4661287611361"/>
    <n v="1841.8413085029008"/>
    <n v="1860.0701124364073"/>
    <n v="4574.5635503344765"/>
    <x v="37"/>
  </r>
  <r>
    <n v="236"/>
    <x v="4"/>
    <x v="7"/>
    <x v="1"/>
    <n v="2890.5333668257558"/>
    <n v="1991.4494151804993"/>
    <n v="1786.0709386635313"/>
    <n v="3484.7490004098895"/>
    <x v="37"/>
  </r>
  <r>
    <n v="237"/>
    <x v="4"/>
    <x v="7"/>
    <x v="4"/>
    <n v="2215.5961322627991"/>
    <n v="1866.849322116745"/>
    <n v="1922.0160127306181"/>
    <n v="3993.34755421712"/>
    <x v="37"/>
  </r>
  <r>
    <n v="238"/>
    <x v="4"/>
    <x v="7"/>
    <x v="5"/>
    <n v="2644.3395529554286"/>
    <n v="2597.5241073755533"/>
    <n v="2368.6362991343835"/>
    <n v="4679.5504385964905"/>
    <x v="37"/>
  </r>
  <r>
    <n v="239"/>
    <x v="4"/>
    <x v="7"/>
    <x v="3"/>
    <n v="2453.0204390613171"/>
    <n v="2298.8133613641671"/>
    <n v="2166.6260579044033"/>
    <n v="5008.4942492349901"/>
    <x v="37"/>
  </r>
  <r>
    <n v="240"/>
    <x v="4"/>
    <x v="7"/>
    <x v="2"/>
    <n v="2980.6114839671891"/>
    <n v="2434.7765414562286"/>
    <n v="2570.9513497906737"/>
    <n v="3813.6165412267851"/>
    <x v="37"/>
  </r>
  <r>
    <n v="241"/>
    <x v="4"/>
    <x v="10"/>
    <x v="2"/>
    <m/>
    <n v="2636.3079646192714"/>
    <n v="2288.2922214945788"/>
    <n v="2415.7461104226904"/>
    <x v="174"/>
  </r>
  <r>
    <n v="242"/>
    <x v="4"/>
    <x v="10"/>
    <x v="1"/>
    <m/>
    <n v="2752.9642716921871"/>
    <n v="2042.6401429478847"/>
    <n v="2246.9298813376481"/>
    <x v="175"/>
  </r>
  <r>
    <n v="243"/>
    <x v="4"/>
    <x v="10"/>
    <x v="5"/>
    <m/>
    <n v="2984.4682988072818"/>
    <n v="3480.0366522535915"/>
    <n v="2944.081871345029"/>
    <x v="176"/>
  </r>
  <r>
    <n v="244"/>
    <x v="4"/>
    <x v="10"/>
    <x v="3"/>
    <m/>
    <n v="2182.5986642380085"/>
    <n v="2207.0283600493217"/>
    <n v="1998.8519087443819"/>
    <x v="177"/>
  </r>
  <r>
    <n v="245"/>
    <x v="4"/>
    <x v="10"/>
    <x v="4"/>
    <m/>
    <n v="2633.4417751084416"/>
    <n v="2166.1504165200045"/>
    <n v="2445.244539411206"/>
    <x v="178"/>
  </r>
  <r>
    <n v="246"/>
    <x v="4"/>
    <x v="10"/>
    <x v="6"/>
    <m/>
    <n v="3363.5917203340696"/>
    <n v="4001.3029608662432"/>
    <n v="2968.4506081118261"/>
    <x v="179"/>
  </r>
  <r>
    <n v="247"/>
    <x v="4"/>
    <x v="4"/>
    <x v="6"/>
    <m/>
    <n v="3097.3219649955927"/>
    <n v="3572.7470710506423"/>
    <n v="2492.1530537159674"/>
    <x v="180"/>
  </r>
  <r>
    <n v="248"/>
    <x v="4"/>
    <x v="4"/>
    <x v="4"/>
    <m/>
    <n v="1885.814688408545"/>
    <n v="2178.6907999191708"/>
    <n v="1836.3419952210274"/>
    <x v="181"/>
  </r>
  <r>
    <n v="249"/>
    <x v="4"/>
    <x v="4"/>
    <x v="1"/>
    <m/>
    <n v="2081.8431911966986"/>
    <n v="2259.4945887581503"/>
    <n v="1897.2811425548796"/>
    <x v="182"/>
  </r>
  <r>
    <n v="250"/>
    <x v="4"/>
    <x v="4"/>
    <x v="2"/>
    <m/>
    <n v="2445.2983079284113"/>
    <n v="2420.5082398359273"/>
    <n v="2642.1107833497217"/>
    <x v="183"/>
  </r>
  <r>
    <n v="251"/>
    <x v="4"/>
    <x v="4"/>
    <x v="3"/>
    <m/>
    <n v="1953.6277748797311"/>
    <n v="2137.0412819696485"/>
    <n v="1936.3456790123455"/>
    <x v="184"/>
  </r>
  <r>
    <n v="252"/>
    <x v="4"/>
    <x v="4"/>
    <x v="5"/>
    <m/>
    <n v="2823.3797111276281"/>
    <n v="2967.7425862416785"/>
    <n v="2752.108691606179"/>
    <x v="185"/>
  </r>
  <r>
    <n v="253"/>
    <x v="4"/>
    <x v="11"/>
    <x v="3"/>
    <m/>
    <n v="1764.9466415568111"/>
    <n v="1845.5338151477761"/>
    <n v="1669.304921359716"/>
    <x v="186"/>
  </r>
  <r>
    <n v="254"/>
    <x v="4"/>
    <x v="11"/>
    <x v="5"/>
    <m/>
    <n v="2928.7471645086821"/>
    <n v="2813.5088625021508"/>
    <n v="2516.0355555555552"/>
    <x v="187"/>
  </r>
  <r>
    <n v="255"/>
    <x v="4"/>
    <x v="11"/>
    <x v="6"/>
    <m/>
    <n v="3176.9602488994801"/>
    <n v="3487.1835212195056"/>
    <n v="2689.9555758637321"/>
    <x v="188"/>
  </r>
  <r>
    <n v="256"/>
    <x v="4"/>
    <x v="11"/>
    <x v="4"/>
    <m/>
    <n v="1996.8168168168168"/>
    <n v="2011.975406794933"/>
    <n v="2040.6789775691184"/>
    <x v="189"/>
  </r>
  <r>
    <n v="257"/>
    <x v="4"/>
    <x v="11"/>
    <x v="2"/>
    <m/>
    <n v="2703.4574240479246"/>
    <n v="2771.3650620482749"/>
    <n v="2285.7819114391496"/>
    <x v="190"/>
  </r>
  <r>
    <n v="258"/>
    <x v="4"/>
    <x v="11"/>
    <x v="1"/>
    <m/>
    <n v="2335.3578065285228"/>
    <n v="2352.203876187788"/>
    <n v="2206.7474524924264"/>
    <x v="191"/>
  </r>
  <r>
    <n v="259"/>
    <x v="4"/>
    <x v="3"/>
    <x v="5"/>
    <m/>
    <n v="2691.6450228805738"/>
    <n v="2351.3882885664298"/>
    <n v="2571.5936119605849"/>
    <x v="192"/>
  </r>
  <r>
    <n v="260"/>
    <x v="4"/>
    <x v="3"/>
    <x v="3"/>
    <m/>
    <n v="1749.2187110658058"/>
    <n v="1868.4088662995905"/>
    <n v="1935.7383177570093"/>
    <x v="193"/>
  </r>
  <r>
    <n v="261"/>
    <x v="4"/>
    <x v="3"/>
    <x v="6"/>
    <m/>
    <n v="2593.8662575118269"/>
    <n v="2880.5418232527363"/>
    <n v="2678.0239453955464"/>
    <x v="194"/>
  </r>
  <r>
    <n v="262"/>
    <x v="4"/>
    <x v="3"/>
    <x v="4"/>
    <m/>
    <n v="1912.5391849529781"/>
    <n v="2007.4291140957807"/>
    <n v="1904.0063391442154"/>
    <x v="195"/>
  </r>
  <r>
    <n v="263"/>
    <x v="4"/>
    <x v="3"/>
    <x v="1"/>
    <m/>
    <n v="2055.7370672889924"/>
    <n v="2073.1123212636539"/>
    <n v="2193.9333630819574"/>
    <x v="196"/>
  </r>
  <r>
    <n v="264"/>
    <x v="4"/>
    <x v="3"/>
    <x v="2"/>
    <m/>
    <n v="2384.9414270500529"/>
    <n v="2756.2551085016976"/>
    <n v="2256.4142073425646"/>
    <x v="197"/>
  </r>
  <r>
    <n v="265"/>
    <x v="4"/>
    <x v="2"/>
    <x v="5"/>
    <m/>
    <n v="2479.2850903715644"/>
    <n v="3298.0412765706878"/>
    <n v="2757.6065771974363"/>
    <x v="198"/>
  </r>
  <r>
    <n v="266"/>
    <x v="4"/>
    <x v="2"/>
    <x v="4"/>
    <m/>
    <n v="1927.8895966029722"/>
    <n v="2038.7763045858169"/>
    <n v="2109.3733755249068"/>
    <x v="199"/>
  </r>
  <r>
    <n v="267"/>
    <x v="4"/>
    <x v="2"/>
    <x v="6"/>
    <m/>
    <n v="2977.4077796389352"/>
    <n v="4163.2723687965336"/>
    <n v="3030.733711814004"/>
    <x v="200"/>
  </r>
  <r>
    <n v="268"/>
    <x v="4"/>
    <x v="2"/>
    <x v="1"/>
    <m/>
    <n v="1990.5689689689691"/>
    <n v="2361.3906916373071"/>
    <n v="2380.5791452991452"/>
    <x v="201"/>
  </r>
  <r>
    <n v="269"/>
    <x v="4"/>
    <x v="2"/>
    <x v="2"/>
    <m/>
    <n v="2133.5304855786781"/>
    <n v="2715.5748001189659"/>
    <n v="2336.567067067067"/>
    <x v="202"/>
  </r>
  <r>
    <n v="270"/>
    <x v="4"/>
    <x v="2"/>
    <x v="3"/>
    <m/>
    <m/>
    <n v="2163.6514065085494"/>
    <n v="2101.0436649630096"/>
    <x v="203"/>
  </r>
  <r>
    <n v="271"/>
    <x v="4"/>
    <x v="12"/>
    <x v="5"/>
    <m/>
    <n v="1969.2282430213465"/>
    <n v="2360.8133623819895"/>
    <n v="2634.9509371201939"/>
    <x v="204"/>
  </r>
  <r>
    <n v="272"/>
    <x v="4"/>
    <x v="12"/>
    <x v="3"/>
    <m/>
    <n v="1633.6888888888889"/>
    <n v="1727.3027358395757"/>
    <n v="1631.0675381263616"/>
    <x v="205"/>
  </r>
  <r>
    <n v="273"/>
    <x v="4"/>
    <x v="12"/>
    <x v="1"/>
    <m/>
    <n v="1921.4938774142756"/>
    <n v="2124.644316250035"/>
    <n v="2084.6055124892332"/>
    <x v="206"/>
  </r>
  <r>
    <n v="274"/>
    <x v="4"/>
    <x v="12"/>
    <x v="6"/>
    <m/>
    <n v="2129.0621814475026"/>
    <n v="2293.7412671399147"/>
    <n v="2566.5001001001001"/>
    <x v="207"/>
  </r>
  <r>
    <n v="275"/>
    <x v="4"/>
    <x v="12"/>
    <x v="2"/>
    <m/>
    <n v="2042.3326432022084"/>
    <n v="2495.0870024176793"/>
    <n v="1936.4907407407406"/>
    <x v="208"/>
  </r>
  <r>
    <n v="276"/>
    <x v="4"/>
    <x v="12"/>
    <x v="4"/>
    <m/>
    <n v="1901.5007215007215"/>
    <n v="1961.703609448555"/>
    <n v="1803.5041195041194"/>
    <x v="209"/>
  </r>
  <r>
    <n v="277"/>
    <x v="4"/>
    <x v="5"/>
    <x v="5"/>
    <m/>
    <n v="2525.49055839209"/>
    <n v="3527.8505006146252"/>
    <n v="2505.4518518518516"/>
    <x v="210"/>
  </r>
  <r>
    <n v="278"/>
    <x v="4"/>
    <x v="5"/>
    <x v="2"/>
    <m/>
    <n v="2571.91128540305"/>
    <n v="2806.5967736902871"/>
    <n v="2678.6626445449974"/>
    <x v="211"/>
  </r>
  <r>
    <n v="279"/>
    <x v="4"/>
    <x v="5"/>
    <x v="1"/>
    <m/>
    <n v="2312.4579848665871"/>
    <n v="2511.668260038241"/>
    <n v="2275.3553092734678"/>
    <x v="212"/>
  </r>
  <r>
    <n v="280"/>
    <x v="4"/>
    <x v="5"/>
    <x v="6"/>
    <m/>
    <n v="3099.1399541134051"/>
    <n v="3441.5415092876019"/>
    <n v="3042.9703555851256"/>
    <x v="213"/>
  </r>
  <r>
    <n v="281"/>
    <x v="4"/>
    <x v="5"/>
    <x v="3"/>
    <m/>
    <n v="1948.3639438525283"/>
    <n v="2195.3958765401976"/>
    <n v="2132.9526748971193"/>
    <x v="214"/>
  </r>
  <r>
    <n v="282"/>
    <x v="4"/>
    <x v="5"/>
    <x v="4"/>
    <m/>
    <n v="2262.3653198653201"/>
    <n v="2906.6804478897502"/>
    <n v="2276.9127117066814"/>
    <x v="215"/>
  </r>
  <r>
    <n v="283"/>
    <x v="4"/>
    <x v="9"/>
    <x v="4"/>
    <n v="2867.9255428857655"/>
    <n v="2722.4331029594186"/>
    <n v="4449.7072745391124"/>
    <n v="3929.343122332647"/>
    <x v="37"/>
  </r>
  <r>
    <n v="284"/>
    <x v="4"/>
    <x v="9"/>
    <x v="2"/>
    <n v="2460.4584414563183"/>
    <n v="2824.0658916523857"/>
    <n v="3798.2654600301653"/>
    <n v="3718.0400135639197"/>
    <x v="37"/>
  </r>
  <r>
    <n v="285"/>
    <x v="4"/>
    <x v="9"/>
    <x v="6"/>
    <n v="4358.6975959298297"/>
    <n v="2998.8515190415064"/>
    <n v="4532.1993288155991"/>
    <n v="4040.6397212687225"/>
    <x v="37"/>
  </r>
  <r>
    <n v="286"/>
    <x v="4"/>
    <x v="9"/>
    <x v="1"/>
    <n v="3502.1833088268058"/>
    <n v="3100.5335533553348"/>
    <n v="5002.6020744214993"/>
    <n v="4106.2323859642329"/>
    <x v="37"/>
  </r>
  <r>
    <n v="287"/>
    <x v="4"/>
    <x v="9"/>
    <x v="3"/>
    <n v="3608.9566324291109"/>
    <n v="2820.680024286582"/>
    <n v="4853.2085287971113"/>
    <n v="3729.5320882462629"/>
    <x v="37"/>
  </r>
  <r>
    <n v="288"/>
    <x v="4"/>
    <x v="9"/>
    <x v="5"/>
    <n v="3697.7611940298507"/>
    <n v="2863.5020298766303"/>
    <n v="3598.4333161170266"/>
    <n v="2947.2265155418168"/>
    <x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x v="0"/>
    <x v="0"/>
    <n v="25"/>
    <n v="1"/>
    <s v="Chicory"/>
    <n v="200"/>
    <n v="33.049999999999997"/>
    <n v="45.629629629629626"/>
    <n v="4.5629629629629624"/>
    <n v="6.16"/>
    <n v="0.17706505295007566"/>
  </r>
  <r>
    <x v="1"/>
    <x v="0"/>
    <n v="26"/>
    <n v="1"/>
    <s v="Chicory"/>
    <n v="500"/>
    <n v="46.86"/>
    <n v="72.518518518518505"/>
    <n v="7.2518518518518507"/>
    <n v="9.7899999999999991"/>
    <n v="0.19847417840375586"/>
  </r>
  <r>
    <x v="2"/>
    <x v="0"/>
    <n v="27"/>
    <n v="1"/>
    <s v="Chicory"/>
    <n v="0"/>
    <n v="57.63"/>
    <n v="73.925925925925924"/>
    <n v="7.3925925925925924"/>
    <n v="9.98"/>
    <n v="0.16451500954364046"/>
  </r>
  <r>
    <x v="3"/>
    <x v="0"/>
    <n v="28"/>
    <n v="1"/>
    <s v="Chicory"/>
    <n v="100"/>
    <n v="56.62"/>
    <n v="63.55555555555555"/>
    <n v="6.3555555555555552"/>
    <n v="8.58"/>
    <n v="0.14395973154362415"/>
  </r>
  <r>
    <x v="4"/>
    <x v="0"/>
    <n v="29"/>
    <n v="1"/>
    <s v="Chicory"/>
    <n v="350"/>
    <n v="54.05"/>
    <n v="79.185185185185176"/>
    <n v="7.9185185185185176"/>
    <n v="10.69"/>
    <n v="0.18789084181313598"/>
  </r>
  <r>
    <x v="5"/>
    <x v="0"/>
    <n v="30"/>
    <n v="1"/>
    <s v="Chicory"/>
    <n v="50"/>
    <n v="53.09"/>
    <n v="60.814814814814817"/>
    <n v="6.0814814814814815"/>
    <n v="8.2100000000000009"/>
    <n v="0.14691090600866455"/>
  </r>
  <r>
    <x v="1"/>
    <x v="0"/>
    <n v="115"/>
    <n v="2"/>
    <s v="Chicory"/>
    <n v="500"/>
    <n v="29.31"/>
    <n v="58.518518518518519"/>
    <n v="5.8518518518518521"/>
    <n v="7.9"/>
    <n v="0.2560559535994541"/>
  </r>
  <r>
    <x v="2"/>
    <x v="0"/>
    <n v="116"/>
    <n v="2"/>
    <s v="Chicory"/>
    <n v="0"/>
    <n v="62.2"/>
    <n v="71.037037037037024"/>
    <n v="7.1037037037037027"/>
    <n v="9.59"/>
    <n v="0.14647106109324759"/>
  </r>
  <r>
    <x v="4"/>
    <x v="0"/>
    <n v="117"/>
    <n v="2"/>
    <s v="Chicory"/>
    <n v="350"/>
    <n v="101.74"/>
    <n v="115.03703703703704"/>
    <n v="11.503703703703703"/>
    <n v="15.53"/>
    <n v="0.14501179477098486"/>
  </r>
  <r>
    <x v="3"/>
    <x v="0"/>
    <n v="118"/>
    <n v="2"/>
    <s v="Chicory"/>
    <n v="100"/>
    <n v="85.07"/>
    <n v="84.592592592592581"/>
    <n v="8.4592592592592588"/>
    <n v="11.42"/>
    <n v="0.12753026919007876"/>
  </r>
  <r>
    <x v="5"/>
    <x v="0"/>
    <n v="119"/>
    <n v="2"/>
    <s v="Chicory"/>
    <n v="50"/>
    <n v="75.680000000000007"/>
    <n v="76.296296296296305"/>
    <n v="7.6296296296296298"/>
    <n v="10.3"/>
    <n v="0.12929439746300209"/>
  </r>
  <r>
    <x v="0"/>
    <x v="0"/>
    <n v="120"/>
    <n v="2"/>
    <s v="Chicory"/>
    <n v="200"/>
    <n v="69.790000000000006"/>
    <n v="78.074074074074062"/>
    <n v="7.807407407407406"/>
    <n v="10.54"/>
    <n v="0.14347327697377843"/>
  </r>
  <r>
    <x v="5"/>
    <x v="0"/>
    <n v="145"/>
    <n v="3"/>
    <s v="Chicory"/>
    <n v="50"/>
    <n v="35.07"/>
    <n v="51.333333333333329"/>
    <n v="5.1333333333333329"/>
    <n v="6.93"/>
    <n v="0.18772455089820358"/>
  </r>
  <r>
    <x v="1"/>
    <x v="0"/>
    <n v="146"/>
    <n v="3"/>
    <s v="Chicory"/>
    <n v="500"/>
    <n v="21.85"/>
    <n v="43.25925925925926"/>
    <n v="4.325925925925926"/>
    <n v="5.84"/>
    <n v="0.25391304347826082"/>
  </r>
  <r>
    <x v="2"/>
    <x v="0"/>
    <n v="147"/>
    <n v="3"/>
    <s v="Chicory"/>
    <n v="0"/>
    <n v="64.5"/>
    <n v="76.81481481481481"/>
    <n v="7.6814814814814802"/>
    <n v="10.37"/>
    <n v="0.15273643410852711"/>
  </r>
  <r>
    <x v="0"/>
    <x v="0"/>
    <n v="148"/>
    <n v="3"/>
    <s v="Chicory"/>
    <n v="200"/>
    <n v="75.98"/>
    <n v="88.81481481481481"/>
    <n v="8.8814814814814813"/>
    <n v="11.99"/>
    <n v="0.14991445117136087"/>
  </r>
  <r>
    <x v="4"/>
    <x v="0"/>
    <n v="149"/>
    <n v="3"/>
    <s v="Chicory"/>
    <n v="350"/>
    <n v="73.19"/>
    <n v="76.666666666666657"/>
    <n v="7.6666666666666661"/>
    <n v="10.35"/>
    <n v="0.13434212324087991"/>
  </r>
  <r>
    <x v="3"/>
    <x v="0"/>
    <n v="150"/>
    <n v="3"/>
    <s v="Chicory"/>
    <n v="100"/>
    <n v="72.010000000000005"/>
    <n v="79.555555555555543"/>
    <n v="7.9555555555555548"/>
    <n v="10.74"/>
    <n v="0.14168865435356201"/>
  </r>
  <r>
    <x v="4"/>
    <x v="0"/>
    <n v="277"/>
    <n v="4"/>
    <s v="Chicory"/>
    <n v="350"/>
    <n v="38.85"/>
    <n v="64"/>
    <n v="6.4"/>
    <n v="8.64"/>
    <n v="0.21127413127413128"/>
  </r>
  <r>
    <x v="0"/>
    <x v="0"/>
    <n v="278"/>
    <n v="4"/>
    <s v="Chicory"/>
    <n v="200"/>
    <n v="51.44"/>
    <n v="68.740740740740733"/>
    <n v="6.8740740740740733"/>
    <n v="9.2799999999999994"/>
    <n v="0.17138413685847587"/>
  </r>
  <r>
    <x v="3"/>
    <x v="0"/>
    <n v="279"/>
    <n v="4"/>
    <s v="Chicory"/>
    <n v="100"/>
    <n v="41.41"/>
    <n v="74.962962962962948"/>
    <n v="7.4962962962962951"/>
    <n v="10.119999999999999"/>
    <n v="0.23216614344361264"/>
  </r>
  <r>
    <x v="1"/>
    <x v="0"/>
    <n v="280"/>
    <n v="4"/>
    <s v="Chicory"/>
    <n v="500"/>
    <n v="58.26"/>
    <n v="90.296296296296276"/>
    <n v="9.0296296296296283"/>
    <n v="12.19"/>
    <n v="0.19877274287675933"/>
  </r>
  <r>
    <x v="2"/>
    <x v="0"/>
    <n v="281"/>
    <n v="4"/>
    <s v="Chicory"/>
    <n v="0"/>
    <n v="58.31"/>
    <n v="90.81481481481481"/>
    <n v="9.0814814814814806"/>
    <n v="12.26"/>
    <n v="0.19974275424455495"/>
  </r>
  <r>
    <x v="5"/>
    <x v="0"/>
    <n v="282"/>
    <n v="4"/>
    <s v="Chicory"/>
    <n v="50"/>
    <n v="40.39"/>
    <n v="64.962962962962948"/>
    <n v="6.4962962962962951"/>
    <n v="8.77"/>
    <n v="0.20627630601634064"/>
  </r>
  <r>
    <x v="0"/>
    <x v="1"/>
    <n v="25"/>
    <n v="1"/>
    <s v="Chicory"/>
    <n v="200"/>
    <n v="109.69"/>
    <n v="150.81481481481481"/>
    <n v="15.081481481481481"/>
    <n v="20.36"/>
    <n v="0.17447716291366577"/>
  </r>
  <r>
    <x v="1"/>
    <x v="1"/>
    <n v="26"/>
    <n v="1"/>
    <s v="Chicory"/>
    <n v="500"/>
    <n v="119.05"/>
    <n v="137.25925925925927"/>
    <n v="13.725925925925926"/>
    <n v="18.53"/>
    <n v="0.14630995380092399"/>
  </r>
  <r>
    <x v="2"/>
    <x v="1"/>
    <n v="27"/>
    <n v="1"/>
    <s v="Chicory"/>
    <n v="0"/>
    <n v="84.42"/>
    <n v="135.18518518518516"/>
    <n v="13.518518518518517"/>
    <n v="18.25"/>
    <n v="0.20321013977730393"/>
  </r>
  <r>
    <x v="3"/>
    <x v="1"/>
    <n v="28"/>
    <n v="1"/>
    <s v="Chicory"/>
    <n v="100"/>
    <n v="94.45"/>
    <n v="138.37037037037035"/>
    <n v="13.837037037037035"/>
    <n v="18.68"/>
    <n v="0.18591000529380622"/>
  </r>
  <r>
    <x v="4"/>
    <x v="1"/>
    <n v="29"/>
    <n v="1"/>
    <s v="Chicory"/>
    <n v="350"/>
    <n v="97.19"/>
    <n v="141.03703703703704"/>
    <n v="14.103703703703703"/>
    <n v="19.04"/>
    <n v="0.18415063278115029"/>
  </r>
  <r>
    <x v="5"/>
    <x v="1"/>
    <n v="30"/>
    <n v="1"/>
    <s v="Chicory"/>
    <n v="50"/>
    <n v="74.88"/>
    <n v="115.7037037037037"/>
    <n v="11.57037037037037"/>
    <n v="15.62"/>
    <n v="0.1960844017094017"/>
  </r>
  <r>
    <x v="1"/>
    <x v="1"/>
    <n v="115"/>
    <n v="2"/>
    <s v="Chicory"/>
    <n v="500"/>
    <n v="118"/>
    <n v="130.14814814814815"/>
    <n v="13.014814814814814"/>
    <n v="17.57"/>
    <n v="0.13996440677966102"/>
  </r>
  <r>
    <x v="2"/>
    <x v="1"/>
    <n v="116"/>
    <n v="2"/>
    <s v="Chicory"/>
    <n v="0"/>
    <n v="65.5"/>
    <n v="95.111111111111114"/>
    <n v="9.5111111111111111"/>
    <n v="12.84"/>
    <n v="0.18426870229007633"/>
  </r>
  <r>
    <x v="4"/>
    <x v="1"/>
    <n v="117"/>
    <n v="2"/>
    <s v="Chicory"/>
    <n v="350"/>
    <n v="87.5"/>
    <n v="101.92592592592591"/>
    <n v="10.192592592592591"/>
    <n v="13.76"/>
    <n v="0.14782171428571428"/>
  </r>
  <r>
    <x v="3"/>
    <x v="1"/>
    <n v="118"/>
    <n v="2"/>
    <s v="Chicory"/>
    <n v="100"/>
    <n v="102"/>
    <n v="122.88888888888889"/>
    <n v="12.288888888888888"/>
    <n v="16.59"/>
    <n v="0.15288823529411766"/>
  </r>
  <r>
    <x v="5"/>
    <x v="1"/>
    <n v="119"/>
    <n v="2"/>
    <s v="Chicory"/>
    <n v="50"/>
    <n v="81.099999999999994"/>
    <n v="114.44444444444443"/>
    <n v="11.444444444444443"/>
    <n v="15.45"/>
    <n v="0.17907521578298397"/>
  </r>
  <r>
    <x v="0"/>
    <x v="1"/>
    <n v="120"/>
    <n v="2"/>
    <s v="Chicory"/>
    <n v="200"/>
    <n v="66"/>
    <n v="94.222222222222229"/>
    <n v="9.4222222222222225"/>
    <n v="12.72"/>
    <n v="0.18116363636363636"/>
  </r>
  <r>
    <x v="5"/>
    <x v="1"/>
    <n v="145"/>
    <n v="3"/>
    <s v="Chicory"/>
    <n v="50"/>
    <n v="70.739999999999995"/>
    <n v="126.2962962962963"/>
    <n v="12.62962962962963"/>
    <n v="17.05"/>
    <n v="0.22656205824144757"/>
  </r>
  <r>
    <x v="1"/>
    <x v="1"/>
    <n v="146"/>
    <n v="3"/>
    <s v="Chicory"/>
    <n v="500"/>
    <n v="67.680000000000007"/>
    <n v="114.2222222222222"/>
    <n v="11.422222222222221"/>
    <n v="15.42"/>
    <n v="0.21416666666666664"/>
  </r>
  <r>
    <x v="2"/>
    <x v="1"/>
    <n v="147"/>
    <n v="3"/>
    <s v="Chicory"/>
    <n v="0"/>
    <n v="81.17"/>
    <n v="123.99999999999999"/>
    <n v="12.399999999999999"/>
    <n v="16.739999999999998"/>
    <n v="0.19385980041887393"/>
  </r>
  <r>
    <x v="0"/>
    <x v="1"/>
    <n v="148"/>
    <n v="3"/>
    <s v="Chicory"/>
    <n v="200"/>
    <n v="98.5"/>
    <n v="126.14814814814815"/>
    <n v="12.614814814814816"/>
    <n v="17.03"/>
    <n v="0.1625197969543147"/>
  </r>
  <r>
    <x v="4"/>
    <x v="1"/>
    <n v="149"/>
    <n v="3"/>
    <s v="Chicory"/>
    <n v="350"/>
    <n v="99.58"/>
    <n v="121.03703703703702"/>
    <n v="12.103703703703703"/>
    <n v="16.34"/>
    <n v="0.15424382406105641"/>
  </r>
  <r>
    <x v="3"/>
    <x v="1"/>
    <n v="150"/>
    <n v="3"/>
    <s v="Chicory"/>
    <n v="100"/>
    <n v="98.44"/>
    <n v="125.85185185185183"/>
    <n v="12.585185185185184"/>
    <n v="16.989999999999998"/>
    <n v="0.16223689557090612"/>
  </r>
  <r>
    <x v="4"/>
    <x v="1"/>
    <n v="277"/>
    <n v="4"/>
    <s v="Chicory"/>
    <n v="350"/>
    <n v="91.4"/>
    <n v="136.59259259259261"/>
    <n v="13.65925925925926"/>
    <n v="18.440000000000001"/>
    <n v="0.18964551422319473"/>
  </r>
  <r>
    <x v="0"/>
    <x v="1"/>
    <n v="278"/>
    <n v="4"/>
    <s v="Chicory"/>
    <n v="200"/>
    <n v="85"/>
    <n v="136.5185185185185"/>
    <n v="13.65185185185185"/>
    <n v="18.43"/>
    <n v="0.20381411764705881"/>
  </r>
  <r>
    <x v="3"/>
    <x v="1"/>
    <n v="279"/>
    <n v="4"/>
    <s v="Chicory"/>
    <n v="100"/>
    <n v="93"/>
    <n v="146.14814814814815"/>
    <n v="14.614814814814814"/>
    <n v="19.73"/>
    <n v="0.19942150537634409"/>
  </r>
  <r>
    <x v="1"/>
    <x v="1"/>
    <n v="280"/>
    <n v="4"/>
    <s v="Chicory"/>
    <n v="500"/>
    <n v="90.4"/>
    <n v="120.14814814814812"/>
    <n v="12.014814814814812"/>
    <n v="16.22"/>
    <n v="0.1686592920353982"/>
  </r>
  <r>
    <x v="2"/>
    <x v="1"/>
    <n v="281"/>
    <n v="4"/>
    <s v="Chicory"/>
    <n v="0"/>
    <n v="65.7"/>
    <n v="142.44444444444443"/>
    <n v="14.244444444444444"/>
    <n v="19.23"/>
    <n v="0.27513242009132416"/>
  </r>
  <r>
    <x v="5"/>
    <x v="1"/>
    <n v="282"/>
    <n v="4"/>
    <s v="Chicory"/>
    <n v="50"/>
    <n v="80.959999999999994"/>
    <n v="142.74074074074073"/>
    <n v="14.274074074074074"/>
    <n v="19.27"/>
    <n v="0.22373764822134387"/>
  </r>
  <r>
    <x v="0"/>
    <x v="2"/>
    <n v="25"/>
    <n v="1"/>
    <s v="Chicory"/>
    <n v="200"/>
    <n v="111.39"/>
    <n v="138.74074074074073"/>
    <n v="13.874074074074073"/>
    <n v="18.73"/>
    <n v="0.15805907172995781"/>
  </r>
  <r>
    <x v="1"/>
    <x v="2"/>
    <n v="26"/>
    <n v="1"/>
    <s v="Chicory"/>
    <n v="500"/>
    <n v="111.98"/>
    <n v="117.99999999999999"/>
    <n v="11.799999999999999"/>
    <n v="15.93"/>
    <n v="0.13372209323093409"/>
  </r>
  <r>
    <x v="2"/>
    <x v="2"/>
    <n v="27"/>
    <n v="1"/>
    <s v="Chicory"/>
    <n v="0"/>
    <n v="81.55"/>
    <n v="119.62962962962962"/>
    <n v="11.962962962962962"/>
    <n v="16.149999999999999"/>
    <n v="0.18615573267933783"/>
  </r>
  <r>
    <x v="3"/>
    <x v="2"/>
    <n v="28"/>
    <n v="1"/>
    <s v="Chicory"/>
    <n v="100"/>
    <n v="94.34"/>
    <n v="120.14814814814812"/>
    <n v="12.014814814814812"/>
    <n v="16.22"/>
    <n v="0.16161543353826582"/>
  </r>
  <r>
    <x v="4"/>
    <x v="2"/>
    <n v="29"/>
    <n v="1"/>
    <s v="Chicory"/>
    <n v="350"/>
    <n v="188.66"/>
    <n v="155.03703703703704"/>
    <n v="15.503703703703703"/>
    <n v="20.93"/>
    <n v="0.10428389695748966"/>
  </r>
  <r>
    <x v="5"/>
    <x v="2"/>
    <n v="30"/>
    <n v="1"/>
    <s v="Chicory"/>
    <n v="50"/>
    <n v="97.8"/>
    <n v="124.14814814814815"/>
    <n v="12.414814814814815"/>
    <n v="16.760000000000002"/>
    <n v="0.16108793456032722"/>
  </r>
  <r>
    <x v="1"/>
    <x v="2"/>
    <n v="115"/>
    <n v="2"/>
    <s v="Chicory"/>
    <n v="500"/>
    <n v="72.400000000000006"/>
    <n v="97.259259259259267"/>
    <n v="9.7259259259259263"/>
    <n v="13.13"/>
    <n v="0.17047237569060772"/>
  </r>
  <r>
    <x v="2"/>
    <x v="2"/>
    <n v="116"/>
    <n v="2"/>
    <s v="Chicory"/>
    <n v="0"/>
    <n v="76.39"/>
    <n v="102.14814814814814"/>
    <n v="10.214814814814813"/>
    <n v="13.79"/>
    <n v="0.16968974996727318"/>
  </r>
  <r>
    <x v="4"/>
    <x v="2"/>
    <n v="117"/>
    <n v="2"/>
    <s v="Chicory"/>
    <n v="350"/>
    <n v="86.05"/>
    <n v="108.14814814814812"/>
    <n v="10.814814814814813"/>
    <n v="14.6"/>
    <n v="0.15948866937826844"/>
  </r>
  <r>
    <x v="3"/>
    <x v="2"/>
    <n v="118"/>
    <n v="2"/>
    <s v="Chicory"/>
    <n v="100"/>
    <n v="72.459999999999994"/>
    <n v="96.296296296296305"/>
    <n v="9.6296296296296298"/>
    <n v="13"/>
    <n v="0.16864476952801546"/>
  </r>
  <r>
    <x v="5"/>
    <x v="2"/>
    <n v="119"/>
    <n v="2"/>
    <s v="Chicory"/>
    <n v="50"/>
    <n v="63.97"/>
    <n v="97.481481481481481"/>
    <n v="9.7481481481481485"/>
    <n v="13.16"/>
    <n v="0.1933781460059403"/>
  </r>
  <r>
    <x v="0"/>
    <x v="2"/>
    <n v="120"/>
    <n v="2"/>
    <s v="Chicory"/>
    <n v="200"/>
    <n v="97.75"/>
    <n v="120.14814814814812"/>
    <n v="12.014814814814812"/>
    <n v="16.22"/>
    <n v="0.15597749360613811"/>
  </r>
  <r>
    <x v="5"/>
    <x v="2"/>
    <n v="145"/>
    <n v="3"/>
    <s v="Chicory"/>
    <n v="50"/>
    <n v="73.08"/>
    <n v="107.1111111111111"/>
    <n v="10.71111111111111"/>
    <n v="14.46"/>
    <n v="0.18599343185550082"/>
  </r>
  <r>
    <x v="1"/>
    <x v="2"/>
    <n v="146"/>
    <n v="3"/>
    <s v="Chicory"/>
    <n v="500"/>
    <n v="97.95"/>
    <n v="106.96296296296295"/>
    <n v="10.696296296296294"/>
    <n v="14.44"/>
    <n v="0.13857682491066869"/>
  </r>
  <r>
    <x v="2"/>
    <x v="2"/>
    <n v="147"/>
    <n v="3"/>
    <s v="Chicory"/>
    <n v="0"/>
    <n v="90.13"/>
    <n v="114.2222222222222"/>
    <n v="11.422222222222221"/>
    <n v="15.42"/>
    <n v="0.16082103628092756"/>
  </r>
  <r>
    <x v="0"/>
    <x v="2"/>
    <n v="148"/>
    <n v="3"/>
    <s v="Chicory"/>
    <n v="200"/>
    <n v="79.14"/>
    <n v="98.81481481481481"/>
    <n v="9.8814814814814813"/>
    <n v="13.34"/>
    <n v="0.15844831943391458"/>
  </r>
  <r>
    <x v="4"/>
    <x v="2"/>
    <n v="149"/>
    <n v="3"/>
    <s v="Chicory"/>
    <n v="350"/>
    <n v="87.65"/>
    <n v="99.629629629629619"/>
    <n v="9.9629629629629619"/>
    <n v="13.45"/>
    <n v="0.1442441528807758"/>
  </r>
  <r>
    <x v="3"/>
    <x v="2"/>
    <n v="150"/>
    <n v="3"/>
    <s v="Chicory"/>
    <n v="100"/>
    <n v="57.1"/>
    <n v="87.18518518518519"/>
    <n v="8.7185185185185183"/>
    <n v="11.77"/>
    <n v="0.19376182136602449"/>
  </r>
  <r>
    <x v="4"/>
    <x v="2"/>
    <n v="277"/>
    <n v="4"/>
    <s v="Chicory"/>
    <n v="350"/>
    <n v="118.41"/>
    <n v="122.22222222222221"/>
    <n v="12.222222222222221"/>
    <n v="16.5"/>
    <n v="0.13098555865214087"/>
  </r>
  <r>
    <x v="0"/>
    <x v="2"/>
    <n v="278"/>
    <n v="4"/>
    <s v="Chicory"/>
    <n v="200"/>
    <n v="94.96"/>
    <n v="117.85185185185185"/>
    <n v="11.785185185185185"/>
    <n v="15.91"/>
    <n v="0.1574915754001685"/>
  </r>
  <r>
    <x v="3"/>
    <x v="2"/>
    <n v="279"/>
    <n v="4"/>
    <s v="Chicory"/>
    <n v="100"/>
    <n v="83.68"/>
    <n v="114"/>
    <n v="11.4"/>
    <n v="15.39"/>
    <n v="0.17288001912045889"/>
  </r>
  <r>
    <x v="1"/>
    <x v="2"/>
    <n v="280"/>
    <n v="4"/>
    <s v="Chicory"/>
    <n v="500"/>
    <n v="124.14"/>
    <n v="119.25925925925925"/>
    <n v="11.925925925925926"/>
    <n v="16.100000000000001"/>
    <n v="0.12191074593201223"/>
  </r>
  <r>
    <x v="2"/>
    <x v="2"/>
    <n v="281"/>
    <n v="4"/>
    <s v="Chicory"/>
    <n v="0"/>
    <n v="81.97"/>
    <n v="112.29629629629629"/>
    <n v="11.229629629629629"/>
    <n v="15.16"/>
    <n v="0.17384896913504941"/>
  </r>
  <r>
    <x v="5"/>
    <x v="2"/>
    <n v="282"/>
    <n v="4"/>
    <s v="Chicory"/>
    <n v="50"/>
    <n v="77.400000000000006"/>
    <n v="97.333333333333329"/>
    <n v="9.7333333333333325"/>
    <n v="13.14"/>
    <n v="0.1595813953488372"/>
  </r>
  <r>
    <x v="0"/>
    <x v="3"/>
    <n v="25"/>
    <n v="1"/>
    <s v="Chicory"/>
    <n v="200"/>
    <n v="78.790000000000006"/>
    <n v="113.85185185185185"/>
    <n v="11.385185185185184"/>
    <n v="15.37"/>
    <n v="0.18337098616575703"/>
  </r>
  <r>
    <x v="1"/>
    <x v="3"/>
    <n v="26"/>
    <n v="1"/>
    <s v="Chicory"/>
    <n v="500"/>
    <n v="89.38"/>
    <n v="113.33333333333334"/>
    <n v="11.333333333333334"/>
    <n v="15.3"/>
    <n v="0.16090848064443949"/>
  </r>
  <r>
    <x v="2"/>
    <x v="3"/>
    <n v="27"/>
    <n v="1"/>
    <s v="Chicory"/>
    <n v="0"/>
    <n v="87.34"/>
    <n v="123.77777777777779"/>
    <n v="12.377777777777778"/>
    <n v="16.71"/>
    <n v="0.17984199679413784"/>
  </r>
  <r>
    <x v="3"/>
    <x v="3"/>
    <n v="28"/>
    <n v="1"/>
    <s v="Chicory"/>
    <n v="100"/>
    <n v="89.21"/>
    <n v="121.18518518518516"/>
    <n v="12.118518518518517"/>
    <n v="16.36"/>
    <n v="0.17238426185405226"/>
  </r>
  <r>
    <x v="4"/>
    <x v="3"/>
    <n v="29"/>
    <n v="1"/>
    <s v="Chicory"/>
    <n v="350"/>
    <n v="126.77"/>
    <n v="142.66666666666669"/>
    <n v="14.266666666666667"/>
    <n v="19.260000000000002"/>
    <n v="0.14281296836791041"/>
  </r>
  <r>
    <x v="5"/>
    <x v="3"/>
    <n v="30"/>
    <n v="1"/>
    <s v="Chicory"/>
    <n v="50"/>
    <n v="106.96"/>
    <n v="137.7037037037037"/>
    <n v="13.770370370370369"/>
    <n v="18.59"/>
    <n v="0.16337509349289453"/>
  </r>
  <r>
    <x v="1"/>
    <x v="3"/>
    <n v="115"/>
    <n v="2"/>
    <s v="Chicory"/>
    <n v="500"/>
    <n v="98.18"/>
    <n v="101.18518518518519"/>
    <n v="10.118518518518519"/>
    <n v="13.66"/>
    <n v="0.13078427378284782"/>
  </r>
  <r>
    <x v="2"/>
    <x v="3"/>
    <n v="116"/>
    <n v="2"/>
    <s v="Chicory"/>
    <n v="0"/>
    <n v="111.56"/>
    <n v="133.77777777777777"/>
    <n v="13.377777777777776"/>
    <n v="18.059999999999999"/>
    <n v="0.15217282179992828"/>
  </r>
  <r>
    <x v="4"/>
    <x v="3"/>
    <n v="117"/>
    <n v="2"/>
    <s v="Chicory"/>
    <n v="350"/>
    <n v="96.55"/>
    <n v="103.99999999999999"/>
    <n v="10.399999999999999"/>
    <n v="14.04"/>
    <n v="0.13669186949766959"/>
  </r>
  <r>
    <x v="3"/>
    <x v="3"/>
    <n v="118"/>
    <n v="2"/>
    <s v="Chicory"/>
    <n v="100"/>
    <n v="85.46"/>
    <n v="104.37037037037037"/>
    <n v="10.437037037037037"/>
    <n v="14.09"/>
    <n v="0.15498010765270304"/>
  </r>
  <r>
    <x v="5"/>
    <x v="3"/>
    <n v="119"/>
    <n v="2"/>
    <s v="Chicory"/>
    <n v="50"/>
    <n v="84.93"/>
    <n v="110.37037037037037"/>
    <n v="11.037037037037036"/>
    <n v="14.9"/>
    <n v="0.16491228070175437"/>
  </r>
  <r>
    <x v="0"/>
    <x v="3"/>
    <n v="120"/>
    <n v="2"/>
    <s v="Chicory"/>
    <n v="200"/>
    <n v="107.6"/>
    <n v="120.29629629629628"/>
    <n v="12.029629629629628"/>
    <n v="16.239999999999998"/>
    <n v="0.14187360594795537"/>
  </r>
  <r>
    <x v="5"/>
    <x v="3"/>
    <n v="145"/>
    <n v="3"/>
    <s v="Chicory"/>
    <n v="50"/>
    <n v="72.569999999999993"/>
    <n v="105.85185185185183"/>
    <n v="10.585185185185184"/>
    <n v="14.29"/>
    <n v="0.18509852556152681"/>
  </r>
  <r>
    <x v="1"/>
    <x v="3"/>
    <n v="146"/>
    <n v="3"/>
    <s v="Chicory"/>
    <n v="500"/>
    <n v="118.33"/>
    <n v="133.7037037037037"/>
    <n v="13.37037037037037"/>
    <n v="18.05"/>
    <n v="0.14338713766584976"/>
  </r>
  <r>
    <x v="2"/>
    <x v="3"/>
    <n v="147"/>
    <n v="3"/>
    <s v="Chicory"/>
    <n v="0"/>
    <n v="89.3"/>
    <n v="110.22222222222223"/>
    <n v="11.022222222222222"/>
    <n v="14.88"/>
    <n v="0.15663157894736843"/>
  </r>
  <r>
    <x v="0"/>
    <x v="3"/>
    <n v="148"/>
    <n v="3"/>
    <s v="Chicory"/>
    <n v="200"/>
    <n v="79.069999999999993"/>
    <n v="102.81481481481481"/>
    <n v="10.281481481481482"/>
    <n v="13.88"/>
    <n v="0.1650082205640572"/>
  </r>
  <r>
    <x v="4"/>
    <x v="3"/>
    <n v="149"/>
    <n v="3"/>
    <s v="Chicory"/>
    <n v="350"/>
    <n v="77.209999999999994"/>
    <n v="98.666666666666657"/>
    <n v="9.8666666666666654"/>
    <n v="13.32"/>
    <n v="0.16216552260069941"/>
  </r>
  <r>
    <x v="3"/>
    <x v="3"/>
    <n v="150"/>
    <n v="3"/>
    <s v="Chicory"/>
    <n v="100"/>
    <n v="107.79"/>
    <n v="126.96296296296296"/>
    <n v="12.696296296296296"/>
    <n v="17.14"/>
    <n v="0.14947212171815566"/>
  </r>
  <r>
    <x v="4"/>
    <x v="3"/>
    <n v="277"/>
    <n v="4"/>
    <s v="Chicory"/>
    <n v="350"/>
    <n v="96"/>
    <n v="135.11111111111109"/>
    <n v="13.511111111111109"/>
    <n v="18.239999999999998"/>
    <n v="0.17859999999999995"/>
  </r>
  <r>
    <x v="0"/>
    <x v="3"/>
    <n v="278"/>
    <n v="4"/>
    <s v="Chicory"/>
    <n v="200"/>
    <n v="88.4"/>
    <n v="128.88888888888889"/>
    <n v="12.888888888888888"/>
    <n v="17.399999999999999"/>
    <n v="0.1850226244343891"/>
  </r>
  <r>
    <x v="3"/>
    <x v="3"/>
    <n v="279"/>
    <n v="4"/>
    <s v="Chicory"/>
    <n v="100"/>
    <n v="78.2"/>
    <n v="121.7037037037037"/>
    <n v="12.170370370370369"/>
    <n v="16.43"/>
    <n v="0.19749616368286443"/>
  </r>
  <r>
    <x v="1"/>
    <x v="3"/>
    <n v="280"/>
    <n v="4"/>
    <s v="Chicory"/>
    <n v="500"/>
    <n v="100.2"/>
    <n v="117.48148148148147"/>
    <n v="11.748148148148147"/>
    <n v="15.86"/>
    <n v="0.14878642714570856"/>
  </r>
  <r>
    <x v="2"/>
    <x v="3"/>
    <n v="281"/>
    <n v="4"/>
    <s v="Chicory"/>
    <n v="0"/>
    <n v="86.4"/>
    <n v="138.5185185185185"/>
    <n v="13.851851851851851"/>
    <n v="18.7"/>
    <n v="0.20344907407407406"/>
  </r>
  <r>
    <x v="5"/>
    <x v="3"/>
    <n v="282"/>
    <n v="4"/>
    <s v="Chicory"/>
    <n v="50"/>
    <n v="79.599999999999994"/>
    <n v="126.5185185185185"/>
    <n v="12.65185185185185"/>
    <n v="17.079999999999998"/>
    <n v="0.20169849246231156"/>
  </r>
  <r>
    <x v="0"/>
    <x v="4"/>
    <n v="25"/>
    <n v="1"/>
    <s v="Chicory"/>
    <n v="200"/>
    <n v="115.44"/>
    <n v="118.88888888888889"/>
    <n v="11.888888888888889"/>
    <n v="16.05"/>
    <n v="0.13903326403326405"/>
  </r>
  <r>
    <x v="1"/>
    <x v="4"/>
    <n v="26"/>
    <n v="1"/>
    <s v="Chicory"/>
    <n v="500"/>
    <n v="112.01"/>
    <n v="102.88888888888889"/>
    <n v="10.288888888888888"/>
    <n v="13.89"/>
    <n v="0.12400678510847246"/>
  </r>
  <r>
    <x v="2"/>
    <x v="4"/>
    <n v="27"/>
    <n v="1"/>
    <s v="Chicory"/>
    <n v="0"/>
    <n v="88.83"/>
    <n v="86.962962962962962"/>
    <n v="8.6962962962962962"/>
    <n v="11.74"/>
    <n v="0.1321625576944726"/>
  </r>
  <r>
    <x v="3"/>
    <x v="4"/>
    <n v="28"/>
    <n v="1"/>
    <s v="Chicory"/>
    <n v="100"/>
    <n v="136.41"/>
    <n v="125.33333333333333"/>
    <n v="12.533333333333333"/>
    <n v="16.920000000000002"/>
    <n v="0.12403782713877283"/>
  </r>
  <r>
    <x v="4"/>
    <x v="4"/>
    <n v="29"/>
    <n v="1"/>
    <s v="Chicory"/>
    <n v="350"/>
    <n v="116.02"/>
    <n v="104.81481481481481"/>
    <n v="10.481481481481481"/>
    <n v="14.15"/>
    <n v="0.12196173073607999"/>
  </r>
  <r>
    <x v="5"/>
    <x v="4"/>
    <n v="30"/>
    <n v="1"/>
    <s v="Chicory"/>
    <n v="50"/>
    <n v="105.15"/>
    <n v="106.81481481481481"/>
    <n v="10.68148148148148"/>
    <n v="14.42"/>
    <n v="0.13713742272943413"/>
  </r>
  <r>
    <x v="1"/>
    <x v="4"/>
    <n v="115"/>
    <n v="2"/>
    <s v="Chicory"/>
    <n v="500"/>
    <n v="124.55"/>
    <n v="117.48148148148147"/>
    <n v="11.748148148148147"/>
    <n v="15.86"/>
    <n v="0.12733841830590123"/>
  </r>
  <r>
    <x v="2"/>
    <x v="4"/>
    <n v="116"/>
    <n v="2"/>
    <s v="Chicory"/>
    <n v="0"/>
    <n v="130.31"/>
    <n v="122.5185185185185"/>
    <n v="12.25185185185185"/>
    <n v="16.54"/>
    <n v="0.12692809454378021"/>
  </r>
  <r>
    <x v="4"/>
    <x v="4"/>
    <n v="117"/>
    <n v="2"/>
    <s v="Chicory"/>
    <n v="350"/>
    <n v="157.79"/>
    <n v="137.62962962962962"/>
    <n v="13.762962962962961"/>
    <n v="18.579999999999998"/>
    <n v="0.11775144178972051"/>
  </r>
  <r>
    <x v="3"/>
    <x v="4"/>
    <n v="118"/>
    <n v="2"/>
    <s v="Chicory"/>
    <n v="100"/>
    <n v="137.66"/>
    <n v="130.96296296296293"/>
    <n v="13.096296296296295"/>
    <n v="17.68"/>
    <n v="0.12843236960627633"/>
  </r>
  <r>
    <x v="5"/>
    <x v="4"/>
    <n v="119"/>
    <n v="2"/>
    <s v="Chicory"/>
    <n v="50"/>
    <n v="139.62"/>
    <n v="132.14814814814812"/>
    <n v="13.214814814814813"/>
    <n v="17.84"/>
    <n v="0.12777539034522276"/>
  </r>
  <r>
    <x v="0"/>
    <x v="4"/>
    <n v="120"/>
    <n v="2"/>
    <s v="Chicory"/>
    <n v="200"/>
    <n v="119.72"/>
    <n v="128.5185185185185"/>
    <n v="12.851851851851851"/>
    <n v="17.350000000000001"/>
    <n v="0.14492148346140998"/>
  </r>
  <r>
    <x v="5"/>
    <x v="4"/>
    <n v="145"/>
    <n v="3"/>
    <s v="Chicory"/>
    <n v="50"/>
    <n v="100.55"/>
    <n v="94.370370370370367"/>
    <n v="9.4370370370370367"/>
    <n v="12.74"/>
    <n v="0.1267031327697663"/>
  </r>
  <r>
    <x v="1"/>
    <x v="4"/>
    <n v="146"/>
    <n v="3"/>
    <s v="Chicory"/>
    <n v="500"/>
    <n v="112.22"/>
    <n v="94.296296296296291"/>
    <n v="9.4296296296296287"/>
    <n v="12.73"/>
    <n v="0.11343788985920514"/>
  </r>
  <r>
    <x v="2"/>
    <x v="4"/>
    <n v="147"/>
    <n v="3"/>
    <s v="Chicory"/>
    <n v="0"/>
    <n v="134.63999999999999"/>
    <n v="108.44444444444446"/>
    <n v="10.844444444444445"/>
    <n v="14.64"/>
    <n v="0.10873440285204992"/>
  </r>
  <r>
    <x v="0"/>
    <x v="4"/>
    <n v="148"/>
    <n v="3"/>
    <s v="Chicory"/>
    <n v="200"/>
    <n v="151.25"/>
    <n v="117.62962962962962"/>
    <n v="11.762962962962963"/>
    <n v="15.88"/>
    <n v="0.10499173553719009"/>
  </r>
  <r>
    <x v="4"/>
    <x v="4"/>
    <n v="149"/>
    <n v="3"/>
    <s v="Chicory"/>
    <n v="350"/>
    <n v="131.58000000000001"/>
    <n v="111.40740740740739"/>
    <n v="11.140740740740739"/>
    <n v="15.04"/>
    <n v="0.11430308557531538"/>
  </r>
  <r>
    <x v="3"/>
    <x v="4"/>
    <n v="150"/>
    <n v="3"/>
    <s v="Chicory"/>
    <n v="100"/>
    <n v="140.71"/>
    <n v="133.77777777777777"/>
    <n v="13.377777777777776"/>
    <n v="18.059999999999999"/>
    <n v="0.12834908677421647"/>
  </r>
  <r>
    <x v="4"/>
    <x v="4"/>
    <n v="277"/>
    <n v="4"/>
    <s v="Chicory"/>
    <n v="350"/>
    <n v="117.01"/>
    <n v="124.2222222222222"/>
    <n v="12.422222222222221"/>
    <n v="16.77"/>
    <n v="0.14332108366806254"/>
  </r>
  <r>
    <x v="0"/>
    <x v="4"/>
    <n v="278"/>
    <n v="4"/>
    <s v="Chicory"/>
    <n v="200"/>
    <n v="99.27"/>
    <n v="93.185185185185176"/>
    <n v="9.318518518518518"/>
    <n v="12.58"/>
    <n v="0.12672509318021558"/>
  </r>
  <r>
    <x v="3"/>
    <x v="4"/>
    <n v="279"/>
    <n v="4"/>
    <s v="Chicory"/>
    <n v="100"/>
    <n v="138.57"/>
    <n v="118.29629629629629"/>
    <n v="11.829629629629629"/>
    <n v="15.97"/>
    <n v="0.11524861081042073"/>
  </r>
  <r>
    <x v="1"/>
    <x v="4"/>
    <n v="280"/>
    <n v="4"/>
    <s v="Chicory"/>
    <n v="500"/>
    <n v="129.9"/>
    <n v="103.1111111111111"/>
    <n v="10.31111111111111"/>
    <n v="13.92"/>
    <n v="0.10715935334872978"/>
  </r>
  <r>
    <x v="2"/>
    <x v="4"/>
    <n v="281"/>
    <n v="4"/>
    <s v="Chicory"/>
    <n v="0"/>
    <n v="115.24"/>
    <n v="109.48148148148148"/>
    <n v="10.948148148148148"/>
    <n v="14.78"/>
    <n v="0.12825407844498438"/>
  </r>
  <r>
    <x v="5"/>
    <x v="4"/>
    <n v="282"/>
    <n v="4"/>
    <s v="Chicory"/>
    <n v="50"/>
    <n v="98.45"/>
    <n v="119.40740740740742"/>
    <n v="11.940740740740742"/>
    <n v="16.12"/>
    <n v="0.163737938039614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11" firstHeaderRow="1" firstDataRow="2" firstDataCol="1"/>
  <pivotFields count="11">
    <pivotField axis="axisRow" showAll="0">
      <items count="7">
        <item x="2"/>
        <item x="3"/>
        <item x="0"/>
        <item x="4"/>
        <item x="5"/>
        <item x="1"/>
        <item t="default"/>
      </items>
    </pivotField>
    <pivotField axis="axisCol" numFmtId="14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9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DW (kg/ha)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K3:P89" firstHeaderRow="0" firstDataRow="1" firstDataCol="1"/>
  <pivotFields count="9"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axis="axisRow" showAll="0">
      <items count="14">
        <item x="5"/>
        <item x="1"/>
        <item x="11"/>
        <item x="3"/>
        <item x="7"/>
        <item x="2"/>
        <item x="10"/>
        <item x="9"/>
        <item x="6"/>
        <item x="4"/>
        <item x="12"/>
        <item x="8"/>
        <item sd="0" x="0"/>
        <item t="default"/>
      </items>
    </pivotField>
    <pivotField axis="axisRow" showAll="0">
      <items count="8">
        <item sd="0" x="3"/>
        <item sd="0" x="4"/>
        <item sd="0" x="1"/>
        <item sd="0" x="2"/>
        <item sd="0" x="5"/>
        <item sd="0" x="6"/>
        <item sd="0"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 defaultSubtotal="0">
      <items count="216">
        <item x="205"/>
        <item x="24"/>
        <item x="32"/>
        <item x="162"/>
        <item x="181"/>
        <item x="186"/>
        <item x="45"/>
        <item x="152"/>
        <item x="126"/>
        <item x="46"/>
        <item x="4"/>
        <item x="145"/>
        <item x="57"/>
        <item x="193"/>
        <item x="20"/>
        <item x="151"/>
        <item x="19"/>
        <item x="51"/>
        <item x="135"/>
        <item x="191"/>
        <item x="134"/>
        <item x="94"/>
        <item x="182"/>
        <item x="189"/>
        <item x="170"/>
        <item x="209"/>
        <item x="122"/>
        <item x="206"/>
        <item x="129"/>
        <item x="73"/>
        <item x="55"/>
        <item x="58"/>
        <item x="125"/>
        <item x="195"/>
        <item x="167"/>
        <item x="34"/>
        <item x="69"/>
        <item x="31"/>
        <item x="11"/>
        <item x="153"/>
        <item x="183"/>
        <item x="3"/>
        <item x="146"/>
        <item x="95"/>
        <item x="86"/>
        <item x="177"/>
        <item x="136"/>
        <item x="116"/>
        <item x="168"/>
        <item x="165"/>
        <item x="155"/>
        <item x="130"/>
        <item x="163"/>
        <item x="166"/>
        <item x="175"/>
        <item x="147"/>
        <item x="88"/>
        <item x="90"/>
        <item x="184"/>
        <item x="173"/>
        <item x="71"/>
        <item x="1"/>
        <item x="137"/>
        <item x="190"/>
        <item x="72"/>
        <item x="196"/>
        <item x="75"/>
        <item x="59"/>
        <item x="92"/>
        <item x="33"/>
        <item x="15"/>
        <item x="2"/>
        <item x="203"/>
        <item x="192"/>
        <item x="8"/>
        <item x="144"/>
        <item x="89"/>
        <item x="96"/>
        <item x="47"/>
        <item x="27"/>
        <item x="154"/>
        <item x="197"/>
        <item x="22"/>
        <item x="123"/>
        <item x="172"/>
        <item x="54"/>
        <item x="7"/>
        <item x="14"/>
        <item x="12"/>
        <item x="30"/>
        <item x="199"/>
        <item x="204"/>
        <item x="161"/>
        <item x="81"/>
        <item x="187"/>
        <item x="49"/>
        <item x="13"/>
        <item x="16"/>
        <item x="120"/>
        <item x="67"/>
        <item x="44"/>
        <item x="56"/>
        <item x="127"/>
        <item x="156"/>
        <item x="178"/>
        <item x="84"/>
        <item x="74"/>
        <item x="208"/>
        <item x="68"/>
        <item x="99"/>
        <item x="185"/>
        <item x="211"/>
        <item x="50"/>
        <item x="91"/>
        <item x="117"/>
        <item x="28"/>
        <item x="202"/>
        <item x="83"/>
        <item x="98"/>
        <item x="112"/>
        <item x="174"/>
        <item x="169"/>
        <item x="215"/>
        <item x="52"/>
        <item x="214"/>
        <item x="101"/>
        <item x="164"/>
        <item x="21"/>
        <item x="18"/>
        <item x="131"/>
        <item x="63"/>
        <item x="66"/>
        <item x="150"/>
        <item x="43"/>
        <item x="65"/>
        <item x="132"/>
        <item x="107"/>
        <item x="157"/>
        <item x="41"/>
        <item x="39"/>
        <item x="118"/>
        <item x="87"/>
        <item x="110"/>
        <item x="105"/>
        <item x="149"/>
        <item x="159"/>
        <item x="97"/>
        <item x="61"/>
        <item x="5"/>
        <item x="35"/>
        <item x="207"/>
        <item x="212"/>
        <item x="158"/>
        <item x="140"/>
        <item x="36"/>
        <item x="76"/>
        <item x="133"/>
        <item x="115"/>
        <item x="111"/>
        <item x="29"/>
        <item x="80"/>
        <item x="124"/>
        <item x="78"/>
        <item x="201"/>
        <item x="23"/>
        <item x="10"/>
        <item x="198"/>
        <item x="119"/>
        <item x="188"/>
        <item x="171"/>
        <item x="142"/>
        <item x="180"/>
        <item x="138"/>
        <item x="113"/>
        <item x="60"/>
        <item x="148"/>
        <item x="143"/>
        <item x="6"/>
        <item x="85"/>
        <item x="114"/>
        <item x="82"/>
        <item x="194"/>
        <item x="77"/>
        <item x="62"/>
        <item x="93"/>
        <item x="38"/>
        <item x="48"/>
        <item x="79"/>
        <item x="64"/>
        <item x="160"/>
        <item x="121"/>
        <item x="176"/>
        <item x="103"/>
        <item x="40"/>
        <item x="17"/>
        <item x="26"/>
        <item x="141"/>
        <item x="213"/>
        <item x="70"/>
        <item x="128"/>
        <item x="25"/>
        <item x="200"/>
        <item x="102"/>
        <item x="106"/>
        <item x="53"/>
        <item x="100"/>
        <item x="210"/>
        <item x="9"/>
        <item x="139"/>
        <item x="109"/>
        <item x="104"/>
        <item x="108"/>
        <item x="42"/>
        <item x="179"/>
        <item x="0"/>
        <item x="37"/>
      </items>
    </pivotField>
  </pivotFields>
  <rowFields count="3">
    <field x="2"/>
    <field x="3"/>
    <field x="1"/>
  </rowFields>
  <rowItems count="8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Harvest 1 (kgDM/ha) " fld="4" subtotal="average" baseField="2" baseItem="0"/>
    <dataField name="Harvest 2 (kgDM/ha) " fld="5" subtotal="average" baseField="0" baseItem="0"/>
    <dataField name="Harvest 3 (kgDM/ha) " fld="6" subtotal="average" baseField="0" baseItem="0"/>
    <dataField name="Harvest 4 (kgDM/ha) " fld="7" subtotal="average" baseField="3" baseItem="0"/>
    <dataField name="Harvest 5 (kgDM/ha)" fld="8" subtotal="average" baseField="3" baseItem="0"/>
  </dataFields>
  <formats count="12">
    <format dxfId="11">
      <pivotArea collapsedLevelsAreSubtotals="1" fieldPosition="0">
        <references count="2">
          <reference field="4294967294" count="1" selected="0">
            <x v="3"/>
          </reference>
          <reference field="1" count="1">
            <x v="0"/>
          </reference>
        </references>
      </pivotArea>
    </format>
    <format dxfId="10">
      <pivotArea outline="0" collapsedLevelsAreSubtotals="1" fieldPosition="0"/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4"/>
          </reference>
        </references>
      </pivotArea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workbookViewId="0">
      <selection activeCell="H24" activeCellId="3" sqref="H4 H9 H16 H24"/>
    </sheetView>
  </sheetViews>
  <sheetFormatPr defaultRowHeight="15.75" x14ac:dyDescent="0.25"/>
  <cols>
    <col min="1" max="1" width="17.85546875" style="209" customWidth="1"/>
    <col min="2" max="2" width="14.85546875" style="209" bestFit="1" customWidth="1"/>
    <col min="3" max="7" width="9.140625" style="209"/>
    <col min="8" max="8" width="11" style="209" bestFit="1" customWidth="1"/>
    <col min="9" max="9" width="10.5703125" style="209" bestFit="1" customWidth="1"/>
    <col min="10" max="10" width="13.42578125" style="209" customWidth="1"/>
    <col min="11" max="16384" width="9.140625" style="209"/>
  </cols>
  <sheetData>
    <row r="1" spans="1:11" ht="25.5" customHeight="1" x14ac:dyDescent="0.25">
      <c r="A1" s="207" t="s">
        <v>133</v>
      </c>
      <c r="B1" s="210" t="s">
        <v>134</v>
      </c>
      <c r="C1" s="210" t="s">
        <v>3</v>
      </c>
      <c r="D1" s="210" t="s">
        <v>4</v>
      </c>
      <c r="E1" s="210" t="s">
        <v>5</v>
      </c>
      <c r="F1" s="210" t="s">
        <v>6</v>
      </c>
      <c r="G1" s="211" t="s">
        <v>7</v>
      </c>
      <c r="H1" s="211" t="s">
        <v>148</v>
      </c>
      <c r="I1" s="211" t="s">
        <v>141</v>
      </c>
      <c r="J1" s="211" t="s">
        <v>147</v>
      </c>
      <c r="K1" s="207" t="s">
        <v>8</v>
      </c>
    </row>
    <row r="2" spans="1:11" x14ac:dyDescent="0.25">
      <c r="A2" s="209" t="s">
        <v>135</v>
      </c>
      <c r="B2" s="212">
        <v>41920</v>
      </c>
      <c r="C2" s="208">
        <v>25</v>
      </c>
      <c r="D2" s="208">
        <v>1</v>
      </c>
      <c r="E2" s="208" t="s">
        <v>13</v>
      </c>
      <c r="F2" s="208">
        <v>200</v>
      </c>
      <c r="G2" s="208">
        <v>33.049999999999997</v>
      </c>
      <c r="H2" s="208">
        <f>I2*10</f>
        <v>45.629629629629626</v>
      </c>
      <c r="I2" s="208">
        <f>J2/1.35</f>
        <v>4.5629629629629624</v>
      </c>
      <c r="J2" s="208">
        <v>6.16</v>
      </c>
      <c r="K2" s="213">
        <v>0.17706505295007566</v>
      </c>
    </row>
    <row r="3" spans="1:11" x14ac:dyDescent="0.25">
      <c r="A3" s="209" t="s">
        <v>136</v>
      </c>
      <c r="B3" s="212">
        <v>41920</v>
      </c>
      <c r="C3" s="208">
        <v>26</v>
      </c>
      <c r="D3" s="208">
        <v>1</v>
      </c>
      <c r="E3" s="208" t="s">
        <v>13</v>
      </c>
      <c r="F3" s="208">
        <v>500</v>
      </c>
      <c r="G3" s="208">
        <v>46.86</v>
      </c>
      <c r="H3" s="208">
        <f t="shared" ref="H3:H66" si="0">I3*10</f>
        <v>72.518518518518505</v>
      </c>
      <c r="I3" s="208">
        <f t="shared" ref="I3:I66" si="1">J3/1.35</f>
        <v>7.2518518518518507</v>
      </c>
      <c r="J3" s="208">
        <v>9.7899999999999991</v>
      </c>
      <c r="K3" s="213">
        <v>0.19847417840375586</v>
      </c>
    </row>
    <row r="4" spans="1:11" x14ac:dyDescent="0.25">
      <c r="A4" s="209" t="s">
        <v>137</v>
      </c>
      <c r="B4" s="212">
        <v>41920</v>
      </c>
      <c r="C4" s="208">
        <v>27</v>
      </c>
      <c r="D4" s="208">
        <v>1</v>
      </c>
      <c r="E4" s="208" t="s">
        <v>13</v>
      </c>
      <c r="F4" s="208">
        <v>0</v>
      </c>
      <c r="G4" s="208">
        <v>57.63</v>
      </c>
      <c r="H4" s="208">
        <f t="shared" si="0"/>
        <v>73.925925925925924</v>
      </c>
      <c r="I4" s="208">
        <f t="shared" si="1"/>
        <v>7.3925925925925924</v>
      </c>
      <c r="J4" s="208">
        <v>9.98</v>
      </c>
      <c r="K4" s="213">
        <v>0.16451500954364046</v>
      </c>
    </row>
    <row r="5" spans="1:11" x14ac:dyDescent="0.25">
      <c r="A5" s="209" t="s">
        <v>138</v>
      </c>
      <c r="B5" s="212">
        <v>41920</v>
      </c>
      <c r="C5" s="208">
        <v>28</v>
      </c>
      <c r="D5" s="208">
        <v>1</v>
      </c>
      <c r="E5" s="208" t="s">
        <v>13</v>
      </c>
      <c r="F5" s="208">
        <v>100</v>
      </c>
      <c r="G5" s="208">
        <v>56.62</v>
      </c>
      <c r="H5" s="208">
        <f t="shared" si="0"/>
        <v>63.55555555555555</v>
      </c>
      <c r="I5" s="208">
        <f t="shared" si="1"/>
        <v>6.3555555555555552</v>
      </c>
      <c r="J5" s="208">
        <v>8.58</v>
      </c>
      <c r="K5" s="213">
        <v>0.14395973154362415</v>
      </c>
    </row>
    <row r="6" spans="1:11" x14ac:dyDescent="0.25">
      <c r="A6" s="209" t="s">
        <v>139</v>
      </c>
      <c r="B6" s="212">
        <v>41920</v>
      </c>
      <c r="C6" s="208">
        <v>29</v>
      </c>
      <c r="D6" s="208">
        <v>1</v>
      </c>
      <c r="E6" s="208" t="s">
        <v>13</v>
      </c>
      <c r="F6" s="208">
        <v>350</v>
      </c>
      <c r="G6" s="208">
        <v>54.05</v>
      </c>
      <c r="H6" s="208">
        <f t="shared" si="0"/>
        <v>79.185185185185176</v>
      </c>
      <c r="I6" s="208">
        <f t="shared" si="1"/>
        <v>7.9185185185185176</v>
      </c>
      <c r="J6" s="208">
        <v>10.69</v>
      </c>
      <c r="K6" s="213">
        <v>0.18789084181313598</v>
      </c>
    </row>
    <row r="7" spans="1:11" x14ac:dyDescent="0.25">
      <c r="A7" s="209" t="s">
        <v>140</v>
      </c>
      <c r="B7" s="212">
        <v>41920</v>
      </c>
      <c r="C7" s="208">
        <v>30</v>
      </c>
      <c r="D7" s="208">
        <v>1</v>
      </c>
      <c r="E7" s="208" t="s">
        <v>13</v>
      </c>
      <c r="F7" s="208">
        <v>50</v>
      </c>
      <c r="G7" s="208">
        <v>53.09</v>
      </c>
      <c r="H7" s="208">
        <f t="shared" si="0"/>
        <v>60.814814814814817</v>
      </c>
      <c r="I7" s="208">
        <f t="shared" si="1"/>
        <v>6.0814814814814815</v>
      </c>
      <c r="J7" s="208">
        <v>8.2100000000000009</v>
      </c>
      <c r="K7" s="213">
        <v>0.14691090600866455</v>
      </c>
    </row>
    <row r="8" spans="1:11" x14ac:dyDescent="0.25">
      <c r="A8" s="209" t="s">
        <v>136</v>
      </c>
      <c r="B8" s="212">
        <v>41920</v>
      </c>
      <c r="C8" s="208">
        <v>115</v>
      </c>
      <c r="D8" s="208">
        <v>2</v>
      </c>
      <c r="E8" s="208" t="s">
        <v>13</v>
      </c>
      <c r="F8" s="208">
        <v>500</v>
      </c>
      <c r="G8" s="208">
        <v>29.31</v>
      </c>
      <c r="H8" s="208">
        <f t="shared" si="0"/>
        <v>58.518518518518519</v>
      </c>
      <c r="I8" s="208">
        <f t="shared" si="1"/>
        <v>5.8518518518518521</v>
      </c>
      <c r="J8" s="208">
        <v>7.9</v>
      </c>
      <c r="K8" s="213">
        <v>0.2560559535994541</v>
      </c>
    </row>
    <row r="9" spans="1:11" x14ac:dyDescent="0.25">
      <c r="A9" s="209" t="s">
        <v>137</v>
      </c>
      <c r="B9" s="212">
        <v>41920</v>
      </c>
      <c r="C9" s="208">
        <v>116</v>
      </c>
      <c r="D9" s="208">
        <v>2</v>
      </c>
      <c r="E9" s="208" t="s">
        <v>13</v>
      </c>
      <c r="F9" s="208">
        <v>0</v>
      </c>
      <c r="G9" s="208">
        <v>62.2</v>
      </c>
      <c r="H9" s="208">
        <f t="shared" si="0"/>
        <v>71.037037037037024</v>
      </c>
      <c r="I9" s="208">
        <f t="shared" si="1"/>
        <v>7.1037037037037027</v>
      </c>
      <c r="J9" s="208">
        <v>9.59</v>
      </c>
      <c r="K9" s="213">
        <v>0.14647106109324759</v>
      </c>
    </row>
    <row r="10" spans="1:11" x14ac:dyDescent="0.25">
      <c r="A10" s="209" t="s">
        <v>139</v>
      </c>
      <c r="B10" s="212">
        <v>41920</v>
      </c>
      <c r="C10" s="208">
        <v>117</v>
      </c>
      <c r="D10" s="208">
        <v>2</v>
      </c>
      <c r="E10" s="208" t="s">
        <v>13</v>
      </c>
      <c r="F10" s="208">
        <v>350</v>
      </c>
      <c r="G10" s="208">
        <v>101.74</v>
      </c>
      <c r="H10" s="208">
        <f t="shared" si="0"/>
        <v>115.03703703703704</v>
      </c>
      <c r="I10" s="208">
        <f t="shared" si="1"/>
        <v>11.503703703703703</v>
      </c>
      <c r="J10" s="208">
        <v>15.53</v>
      </c>
      <c r="K10" s="213">
        <v>0.14501179477098486</v>
      </c>
    </row>
    <row r="11" spans="1:11" x14ac:dyDescent="0.25">
      <c r="A11" s="209" t="s">
        <v>138</v>
      </c>
      <c r="B11" s="212">
        <v>41920</v>
      </c>
      <c r="C11" s="208">
        <v>118</v>
      </c>
      <c r="D11" s="208">
        <v>2</v>
      </c>
      <c r="E11" s="208" t="s">
        <v>13</v>
      </c>
      <c r="F11" s="208">
        <v>100</v>
      </c>
      <c r="G11" s="208">
        <v>85.07</v>
      </c>
      <c r="H11" s="208">
        <f t="shared" si="0"/>
        <v>84.592592592592581</v>
      </c>
      <c r="I11" s="208">
        <f t="shared" si="1"/>
        <v>8.4592592592592588</v>
      </c>
      <c r="J11" s="208">
        <v>11.42</v>
      </c>
      <c r="K11" s="213">
        <v>0.12753026919007876</v>
      </c>
    </row>
    <row r="12" spans="1:11" x14ac:dyDescent="0.25">
      <c r="A12" s="209" t="s">
        <v>140</v>
      </c>
      <c r="B12" s="212">
        <v>41920</v>
      </c>
      <c r="C12" s="208">
        <v>119</v>
      </c>
      <c r="D12" s="208">
        <v>2</v>
      </c>
      <c r="E12" s="208" t="s">
        <v>13</v>
      </c>
      <c r="F12" s="208">
        <v>50</v>
      </c>
      <c r="G12" s="208">
        <v>75.680000000000007</v>
      </c>
      <c r="H12" s="208">
        <f t="shared" si="0"/>
        <v>76.296296296296305</v>
      </c>
      <c r="I12" s="208">
        <f t="shared" si="1"/>
        <v>7.6296296296296298</v>
      </c>
      <c r="J12" s="208">
        <v>10.3</v>
      </c>
      <c r="K12" s="213">
        <v>0.12929439746300209</v>
      </c>
    </row>
    <row r="13" spans="1:11" x14ac:dyDescent="0.25">
      <c r="A13" s="209" t="s">
        <v>135</v>
      </c>
      <c r="B13" s="212">
        <v>41920</v>
      </c>
      <c r="C13" s="208">
        <v>120</v>
      </c>
      <c r="D13" s="208">
        <v>2</v>
      </c>
      <c r="E13" s="208" t="s">
        <v>13</v>
      </c>
      <c r="F13" s="208">
        <v>200</v>
      </c>
      <c r="G13" s="208">
        <v>69.790000000000006</v>
      </c>
      <c r="H13" s="208">
        <f t="shared" si="0"/>
        <v>78.074074074074062</v>
      </c>
      <c r="I13" s="208">
        <f t="shared" si="1"/>
        <v>7.807407407407406</v>
      </c>
      <c r="J13" s="208">
        <v>10.54</v>
      </c>
      <c r="K13" s="213">
        <v>0.14347327697377843</v>
      </c>
    </row>
    <row r="14" spans="1:11" x14ac:dyDescent="0.25">
      <c r="A14" s="209" t="s">
        <v>140</v>
      </c>
      <c r="B14" s="212">
        <v>41920</v>
      </c>
      <c r="C14" s="208">
        <v>145</v>
      </c>
      <c r="D14" s="208">
        <v>3</v>
      </c>
      <c r="E14" s="208" t="s">
        <v>13</v>
      </c>
      <c r="F14" s="208">
        <v>50</v>
      </c>
      <c r="G14" s="208">
        <v>35.07</v>
      </c>
      <c r="H14" s="208">
        <f t="shared" si="0"/>
        <v>51.333333333333329</v>
      </c>
      <c r="I14" s="208">
        <f t="shared" si="1"/>
        <v>5.1333333333333329</v>
      </c>
      <c r="J14" s="208">
        <v>6.93</v>
      </c>
      <c r="K14" s="213">
        <v>0.18772455089820358</v>
      </c>
    </row>
    <row r="15" spans="1:11" x14ac:dyDescent="0.25">
      <c r="A15" s="209" t="s">
        <v>136</v>
      </c>
      <c r="B15" s="212">
        <v>41920</v>
      </c>
      <c r="C15" s="208">
        <v>146</v>
      </c>
      <c r="D15" s="208">
        <v>3</v>
      </c>
      <c r="E15" s="208" t="s">
        <v>13</v>
      </c>
      <c r="F15" s="208">
        <v>500</v>
      </c>
      <c r="G15" s="208">
        <v>21.85</v>
      </c>
      <c r="H15" s="208">
        <f t="shared" si="0"/>
        <v>43.25925925925926</v>
      </c>
      <c r="I15" s="208">
        <f t="shared" si="1"/>
        <v>4.325925925925926</v>
      </c>
      <c r="J15" s="208">
        <v>5.84</v>
      </c>
      <c r="K15" s="213">
        <v>0.25391304347826082</v>
      </c>
    </row>
    <row r="16" spans="1:11" x14ac:dyDescent="0.25">
      <c r="A16" s="209" t="s">
        <v>137</v>
      </c>
      <c r="B16" s="212">
        <v>41920</v>
      </c>
      <c r="C16" s="208">
        <v>147</v>
      </c>
      <c r="D16" s="208">
        <v>3</v>
      </c>
      <c r="E16" s="208" t="s">
        <v>13</v>
      </c>
      <c r="F16" s="208">
        <v>0</v>
      </c>
      <c r="G16" s="208">
        <v>64.5</v>
      </c>
      <c r="H16" s="208">
        <f t="shared" si="0"/>
        <v>76.81481481481481</v>
      </c>
      <c r="I16" s="208">
        <f t="shared" si="1"/>
        <v>7.6814814814814802</v>
      </c>
      <c r="J16" s="208">
        <v>10.37</v>
      </c>
      <c r="K16" s="213">
        <v>0.15273643410852711</v>
      </c>
    </row>
    <row r="17" spans="1:11" x14ac:dyDescent="0.25">
      <c r="A17" s="209" t="s">
        <v>135</v>
      </c>
      <c r="B17" s="212">
        <v>41920</v>
      </c>
      <c r="C17" s="208">
        <v>148</v>
      </c>
      <c r="D17" s="208">
        <v>3</v>
      </c>
      <c r="E17" s="208" t="s">
        <v>13</v>
      </c>
      <c r="F17" s="208">
        <v>200</v>
      </c>
      <c r="G17" s="208">
        <v>75.98</v>
      </c>
      <c r="H17" s="208">
        <f t="shared" si="0"/>
        <v>88.81481481481481</v>
      </c>
      <c r="I17" s="208">
        <f t="shared" si="1"/>
        <v>8.8814814814814813</v>
      </c>
      <c r="J17" s="208">
        <v>11.99</v>
      </c>
      <c r="K17" s="213">
        <v>0.14991445117136087</v>
      </c>
    </row>
    <row r="18" spans="1:11" x14ac:dyDescent="0.25">
      <c r="A18" s="209" t="s">
        <v>139</v>
      </c>
      <c r="B18" s="212">
        <v>41920</v>
      </c>
      <c r="C18" s="208">
        <v>149</v>
      </c>
      <c r="D18" s="208">
        <v>3</v>
      </c>
      <c r="E18" s="208" t="s">
        <v>13</v>
      </c>
      <c r="F18" s="208">
        <v>350</v>
      </c>
      <c r="G18" s="208">
        <v>73.19</v>
      </c>
      <c r="H18" s="208">
        <f t="shared" si="0"/>
        <v>76.666666666666657</v>
      </c>
      <c r="I18" s="208">
        <f t="shared" si="1"/>
        <v>7.6666666666666661</v>
      </c>
      <c r="J18" s="208">
        <v>10.35</v>
      </c>
      <c r="K18" s="213">
        <v>0.13434212324087991</v>
      </c>
    </row>
    <row r="19" spans="1:11" x14ac:dyDescent="0.25">
      <c r="A19" s="209" t="s">
        <v>138</v>
      </c>
      <c r="B19" s="212">
        <v>41920</v>
      </c>
      <c r="C19" s="208">
        <v>150</v>
      </c>
      <c r="D19" s="208">
        <v>3</v>
      </c>
      <c r="E19" s="208" t="s">
        <v>13</v>
      </c>
      <c r="F19" s="208">
        <v>100</v>
      </c>
      <c r="G19" s="208">
        <v>72.010000000000005</v>
      </c>
      <c r="H19" s="208">
        <f t="shared" si="0"/>
        <v>79.555555555555543</v>
      </c>
      <c r="I19" s="208">
        <f t="shared" si="1"/>
        <v>7.9555555555555548</v>
      </c>
      <c r="J19" s="208">
        <v>10.74</v>
      </c>
      <c r="K19" s="213">
        <v>0.14168865435356201</v>
      </c>
    </row>
    <row r="20" spans="1:11" x14ac:dyDescent="0.25">
      <c r="A20" s="209" t="s">
        <v>139</v>
      </c>
      <c r="B20" s="212">
        <v>41920</v>
      </c>
      <c r="C20" s="208">
        <v>277</v>
      </c>
      <c r="D20" s="208">
        <v>4</v>
      </c>
      <c r="E20" s="208" t="s">
        <v>13</v>
      </c>
      <c r="F20" s="208">
        <v>350</v>
      </c>
      <c r="G20" s="208">
        <v>38.85</v>
      </c>
      <c r="H20" s="208">
        <f t="shared" si="0"/>
        <v>64</v>
      </c>
      <c r="I20" s="208">
        <f t="shared" si="1"/>
        <v>6.4</v>
      </c>
      <c r="J20" s="208">
        <v>8.64</v>
      </c>
      <c r="K20" s="213">
        <v>0.21127413127413128</v>
      </c>
    </row>
    <row r="21" spans="1:11" x14ac:dyDescent="0.25">
      <c r="A21" s="209" t="s">
        <v>135</v>
      </c>
      <c r="B21" s="212">
        <v>41920</v>
      </c>
      <c r="C21" s="208">
        <v>278</v>
      </c>
      <c r="D21" s="208">
        <v>4</v>
      </c>
      <c r="E21" s="208" t="s">
        <v>13</v>
      </c>
      <c r="F21" s="208">
        <v>200</v>
      </c>
      <c r="G21" s="208">
        <v>51.44</v>
      </c>
      <c r="H21" s="208">
        <f t="shared" si="0"/>
        <v>68.740740740740733</v>
      </c>
      <c r="I21" s="208">
        <f t="shared" si="1"/>
        <v>6.8740740740740733</v>
      </c>
      <c r="J21" s="208">
        <v>9.2799999999999994</v>
      </c>
      <c r="K21" s="213">
        <v>0.17138413685847587</v>
      </c>
    </row>
    <row r="22" spans="1:11" x14ac:dyDescent="0.25">
      <c r="A22" s="209" t="s">
        <v>138</v>
      </c>
      <c r="B22" s="212">
        <v>41920</v>
      </c>
      <c r="C22" s="208">
        <v>279</v>
      </c>
      <c r="D22" s="208">
        <v>4</v>
      </c>
      <c r="E22" s="208" t="s">
        <v>13</v>
      </c>
      <c r="F22" s="208">
        <v>100</v>
      </c>
      <c r="G22" s="208">
        <v>41.41</v>
      </c>
      <c r="H22" s="208">
        <f t="shared" si="0"/>
        <v>74.962962962962948</v>
      </c>
      <c r="I22" s="208">
        <f t="shared" si="1"/>
        <v>7.4962962962962951</v>
      </c>
      <c r="J22" s="208">
        <v>10.119999999999999</v>
      </c>
      <c r="K22" s="213">
        <v>0.23216614344361264</v>
      </c>
    </row>
    <row r="23" spans="1:11" x14ac:dyDescent="0.25">
      <c r="A23" s="209" t="s">
        <v>136</v>
      </c>
      <c r="B23" s="212">
        <v>41920</v>
      </c>
      <c r="C23" s="208">
        <v>280</v>
      </c>
      <c r="D23" s="208">
        <v>4</v>
      </c>
      <c r="E23" s="208" t="s">
        <v>13</v>
      </c>
      <c r="F23" s="208">
        <v>500</v>
      </c>
      <c r="G23" s="208">
        <v>58.26</v>
      </c>
      <c r="H23" s="208">
        <f t="shared" si="0"/>
        <v>90.296296296296276</v>
      </c>
      <c r="I23" s="208">
        <f t="shared" si="1"/>
        <v>9.0296296296296283</v>
      </c>
      <c r="J23" s="208">
        <v>12.19</v>
      </c>
      <c r="K23" s="213">
        <v>0.19877274287675933</v>
      </c>
    </row>
    <row r="24" spans="1:11" x14ac:dyDescent="0.25">
      <c r="A24" s="209" t="s">
        <v>137</v>
      </c>
      <c r="B24" s="212">
        <v>41920</v>
      </c>
      <c r="C24" s="208">
        <v>281</v>
      </c>
      <c r="D24" s="208">
        <v>4</v>
      </c>
      <c r="E24" s="208" t="s">
        <v>13</v>
      </c>
      <c r="F24" s="208">
        <v>0</v>
      </c>
      <c r="G24" s="208">
        <v>58.31</v>
      </c>
      <c r="H24" s="208">
        <f t="shared" si="0"/>
        <v>90.81481481481481</v>
      </c>
      <c r="I24" s="208">
        <f t="shared" si="1"/>
        <v>9.0814814814814806</v>
      </c>
      <c r="J24" s="208">
        <v>12.26</v>
      </c>
      <c r="K24" s="213">
        <v>0.19974275424455495</v>
      </c>
    </row>
    <row r="25" spans="1:11" x14ac:dyDescent="0.25">
      <c r="A25" s="209" t="s">
        <v>140</v>
      </c>
      <c r="B25" s="212">
        <v>41920</v>
      </c>
      <c r="C25" s="208">
        <v>282</v>
      </c>
      <c r="D25" s="208">
        <v>4</v>
      </c>
      <c r="E25" s="208" t="s">
        <v>13</v>
      </c>
      <c r="F25" s="208">
        <v>50</v>
      </c>
      <c r="G25" s="208">
        <v>40.39</v>
      </c>
      <c r="H25" s="208">
        <f t="shared" si="0"/>
        <v>64.962962962962948</v>
      </c>
      <c r="I25" s="208">
        <f t="shared" si="1"/>
        <v>6.4962962962962951</v>
      </c>
      <c r="J25" s="208">
        <v>8.77</v>
      </c>
      <c r="K25" s="213">
        <v>0.20627630601634064</v>
      </c>
    </row>
    <row r="26" spans="1:11" x14ac:dyDescent="0.25">
      <c r="A26" s="209" t="s">
        <v>135</v>
      </c>
      <c r="B26" s="214">
        <v>41942</v>
      </c>
      <c r="C26" s="208">
        <v>25</v>
      </c>
      <c r="D26" s="208">
        <v>1</v>
      </c>
      <c r="E26" s="208" t="s">
        <v>13</v>
      </c>
      <c r="F26" s="208">
        <v>200</v>
      </c>
      <c r="G26" s="215">
        <v>109.69</v>
      </c>
      <c r="H26" s="208">
        <f t="shared" si="0"/>
        <v>150.81481481481481</v>
      </c>
      <c r="I26" s="208">
        <f t="shared" si="1"/>
        <v>15.081481481481481</v>
      </c>
      <c r="J26" s="215">
        <v>20.36</v>
      </c>
      <c r="K26" s="213">
        <v>0.17447716291366577</v>
      </c>
    </row>
    <row r="27" spans="1:11" x14ac:dyDescent="0.25">
      <c r="A27" s="209" t="s">
        <v>136</v>
      </c>
      <c r="B27" s="214">
        <v>41942</v>
      </c>
      <c r="C27" s="208">
        <v>26</v>
      </c>
      <c r="D27" s="208">
        <v>1</v>
      </c>
      <c r="E27" s="208" t="s">
        <v>13</v>
      </c>
      <c r="F27" s="208">
        <v>500</v>
      </c>
      <c r="G27" s="215">
        <v>119.05</v>
      </c>
      <c r="H27" s="208">
        <f t="shared" si="0"/>
        <v>137.25925925925927</v>
      </c>
      <c r="I27" s="208">
        <f t="shared" si="1"/>
        <v>13.725925925925926</v>
      </c>
      <c r="J27" s="215">
        <v>18.53</v>
      </c>
      <c r="K27" s="213">
        <v>0.14630995380092399</v>
      </c>
    </row>
    <row r="28" spans="1:11" x14ac:dyDescent="0.25">
      <c r="A28" s="209" t="s">
        <v>137</v>
      </c>
      <c r="B28" s="214">
        <v>41942</v>
      </c>
      <c r="C28" s="208">
        <v>27</v>
      </c>
      <c r="D28" s="208">
        <v>1</v>
      </c>
      <c r="E28" s="208" t="s">
        <v>13</v>
      </c>
      <c r="F28" s="208">
        <v>0</v>
      </c>
      <c r="G28" s="215">
        <v>84.42</v>
      </c>
      <c r="H28" s="208">
        <f t="shared" si="0"/>
        <v>135.18518518518516</v>
      </c>
      <c r="I28" s="208">
        <f t="shared" si="1"/>
        <v>13.518518518518517</v>
      </c>
      <c r="J28" s="215">
        <v>18.25</v>
      </c>
      <c r="K28" s="213">
        <v>0.20321013977730393</v>
      </c>
    </row>
    <row r="29" spans="1:11" x14ac:dyDescent="0.25">
      <c r="A29" s="209" t="s">
        <v>138</v>
      </c>
      <c r="B29" s="214">
        <v>41942</v>
      </c>
      <c r="C29" s="208">
        <v>28</v>
      </c>
      <c r="D29" s="208">
        <v>1</v>
      </c>
      <c r="E29" s="208" t="s">
        <v>13</v>
      </c>
      <c r="F29" s="208">
        <v>100</v>
      </c>
      <c r="G29" s="215">
        <v>94.45</v>
      </c>
      <c r="H29" s="208">
        <f t="shared" si="0"/>
        <v>138.37037037037035</v>
      </c>
      <c r="I29" s="208">
        <f t="shared" si="1"/>
        <v>13.837037037037035</v>
      </c>
      <c r="J29" s="215">
        <v>18.68</v>
      </c>
      <c r="K29" s="213">
        <v>0.18591000529380622</v>
      </c>
    </row>
    <row r="30" spans="1:11" x14ac:dyDescent="0.25">
      <c r="A30" s="209" t="s">
        <v>139</v>
      </c>
      <c r="B30" s="214">
        <v>41942</v>
      </c>
      <c r="C30" s="208">
        <v>29</v>
      </c>
      <c r="D30" s="208">
        <v>1</v>
      </c>
      <c r="E30" s="208" t="s">
        <v>13</v>
      </c>
      <c r="F30" s="208">
        <v>350</v>
      </c>
      <c r="G30" s="215">
        <v>97.19</v>
      </c>
      <c r="H30" s="208">
        <f t="shared" si="0"/>
        <v>141.03703703703704</v>
      </c>
      <c r="I30" s="208">
        <f t="shared" si="1"/>
        <v>14.103703703703703</v>
      </c>
      <c r="J30" s="215">
        <v>19.04</v>
      </c>
      <c r="K30" s="213">
        <v>0.18415063278115029</v>
      </c>
    </row>
    <row r="31" spans="1:11" x14ac:dyDescent="0.25">
      <c r="A31" s="209" t="s">
        <v>140</v>
      </c>
      <c r="B31" s="214">
        <v>41942</v>
      </c>
      <c r="C31" s="208">
        <v>30</v>
      </c>
      <c r="D31" s="208">
        <v>1</v>
      </c>
      <c r="E31" s="208" t="s">
        <v>13</v>
      </c>
      <c r="F31" s="208">
        <v>50</v>
      </c>
      <c r="G31" s="215">
        <v>74.88</v>
      </c>
      <c r="H31" s="208">
        <f t="shared" si="0"/>
        <v>115.7037037037037</v>
      </c>
      <c r="I31" s="208">
        <f t="shared" si="1"/>
        <v>11.57037037037037</v>
      </c>
      <c r="J31" s="215">
        <v>15.62</v>
      </c>
      <c r="K31" s="213">
        <v>0.1960844017094017</v>
      </c>
    </row>
    <row r="32" spans="1:11" x14ac:dyDescent="0.25">
      <c r="A32" s="209" t="s">
        <v>136</v>
      </c>
      <c r="B32" s="214">
        <v>41942</v>
      </c>
      <c r="C32" s="208">
        <v>115</v>
      </c>
      <c r="D32" s="208">
        <v>2</v>
      </c>
      <c r="E32" s="208" t="s">
        <v>13</v>
      </c>
      <c r="F32" s="208">
        <v>500</v>
      </c>
      <c r="G32" s="215">
        <v>118</v>
      </c>
      <c r="H32" s="208">
        <f t="shared" si="0"/>
        <v>130.14814814814815</v>
      </c>
      <c r="I32" s="208">
        <f t="shared" si="1"/>
        <v>13.014814814814814</v>
      </c>
      <c r="J32" s="215">
        <v>17.57</v>
      </c>
      <c r="K32" s="213">
        <v>0.13996440677966102</v>
      </c>
    </row>
    <row r="33" spans="1:11" x14ac:dyDescent="0.25">
      <c r="A33" s="209" t="s">
        <v>137</v>
      </c>
      <c r="B33" s="214">
        <v>41942</v>
      </c>
      <c r="C33" s="208">
        <v>116</v>
      </c>
      <c r="D33" s="208">
        <v>2</v>
      </c>
      <c r="E33" s="208" t="s">
        <v>13</v>
      </c>
      <c r="F33" s="208">
        <v>0</v>
      </c>
      <c r="G33" s="215">
        <v>65.5</v>
      </c>
      <c r="H33" s="208">
        <f t="shared" si="0"/>
        <v>95.111111111111114</v>
      </c>
      <c r="I33" s="208">
        <f t="shared" si="1"/>
        <v>9.5111111111111111</v>
      </c>
      <c r="J33" s="215">
        <v>12.84</v>
      </c>
      <c r="K33" s="213">
        <v>0.18426870229007633</v>
      </c>
    </row>
    <row r="34" spans="1:11" x14ac:dyDescent="0.25">
      <c r="A34" s="209" t="s">
        <v>139</v>
      </c>
      <c r="B34" s="214">
        <v>41942</v>
      </c>
      <c r="C34" s="208">
        <v>117</v>
      </c>
      <c r="D34" s="208">
        <v>2</v>
      </c>
      <c r="E34" s="208" t="s">
        <v>13</v>
      </c>
      <c r="F34" s="208">
        <v>350</v>
      </c>
      <c r="G34" s="215">
        <v>87.5</v>
      </c>
      <c r="H34" s="208">
        <f t="shared" si="0"/>
        <v>101.92592592592591</v>
      </c>
      <c r="I34" s="208">
        <f t="shared" si="1"/>
        <v>10.192592592592591</v>
      </c>
      <c r="J34" s="215">
        <v>13.76</v>
      </c>
      <c r="K34" s="213">
        <v>0.14782171428571428</v>
      </c>
    </row>
    <row r="35" spans="1:11" x14ac:dyDescent="0.25">
      <c r="A35" s="209" t="s">
        <v>138</v>
      </c>
      <c r="B35" s="214">
        <v>41942</v>
      </c>
      <c r="C35" s="208">
        <v>118</v>
      </c>
      <c r="D35" s="208">
        <v>2</v>
      </c>
      <c r="E35" s="208" t="s">
        <v>13</v>
      </c>
      <c r="F35" s="208">
        <v>100</v>
      </c>
      <c r="G35" s="215">
        <v>102</v>
      </c>
      <c r="H35" s="208">
        <f t="shared" si="0"/>
        <v>122.88888888888889</v>
      </c>
      <c r="I35" s="208">
        <f t="shared" si="1"/>
        <v>12.288888888888888</v>
      </c>
      <c r="J35" s="215">
        <v>16.59</v>
      </c>
      <c r="K35" s="213">
        <v>0.15288823529411766</v>
      </c>
    </row>
    <row r="36" spans="1:11" x14ac:dyDescent="0.25">
      <c r="A36" s="209" t="s">
        <v>140</v>
      </c>
      <c r="B36" s="214">
        <v>41942</v>
      </c>
      <c r="C36" s="208">
        <v>119</v>
      </c>
      <c r="D36" s="208">
        <v>2</v>
      </c>
      <c r="E36" s="208" t="s">
        <v>13</v>
      </c>
      <c r="F36" s="208">
        <v>50</v>
      </c>
      <c r="G36" s="215">
        <v>81.099999999999994</v>
      </c>
      <c r="H36" s="208">
        <f t="shared" si="0"/>
        <v>114.44444444444443</v>
      </c>
      <c r="I36" s="208">
        <f t="shared" si="1"/>
        <v>11.444444444444443</v>
      </c>
      <c r="J36" s="215">
        <v>15.45</v>
      </c>
      <c r="K36" s="213">
        <v>0.17907521578298397</v>
      </c>
    </row>
    <row r="37" spans="1:11" x14ac:dyDescent="0.25">
      <c r="A37" s="209" t="s">
        <v>135</v>
      </c>
      <c r="B37" s="214">
        <v>41942</v>
      </c>
      <c r="C37" s="208">
        <v>120</v>
      </c>
      <c r="D37" s="208">
        <v>2</v>
      </c>
      <c r="E37" s="208" t="s">
        <v>13</v>
      </c>
      <c r="F37" s="208">
        <v>200</v>
      </c>
      <c r="G37" s="215">
        <v>66</v>
      </c>
      <c r="H37" s="208">
        <f t="shared" si="0"/>
        <v>94.222222222222229</v>
      </c>
      <c r="I37" s="208">
        <f t="shared" si="1"/>
        <v>9.4222222222222225</v>
      </c>
      <c r="J37" s="215">
        <v>12.72</v>
      </c>
      <c r="K37" s="213">
        <v>0.18116363636363636</v>
      </c>
    </row>
    <row r="38" spans="1:11" x14ac:dyDescent="0.25">
      <c r="A38" s="209" t="s">
        <v>140</v>
      </c>
      <c r="B38" s="214">
        <v>41942</v>
      </c>
      <c r="C38" s="208">
        <v>145</v>
      </c>
      <c r="D38" s="208">
        <v>3</v>
      </c>
      <c r="E38" s="208" t="s">
        <v>13</v>
      </c>
      <c r="F38" s="208">
        <v>50</v>
      </c>
      <c r="G38" s="215">
        <v>70.739999999999995</v>
      </c>
      <c r="H38" s="208">
        <f t="shared" si="0"/>
        <v>126.2962962962963</v>
      </c>
      <c r="I38" s="208">
        <f t="shared" si="1"/>
        <v>12.62962962962963</v>
      </c>
      <c r="J38" s="215">
        <v>17.05</v>
      </c>
      <c r="K38" s="213">
        <v>0.22656205824144757</v>
      </c>
    </row>
    <row r="39" spans="1:11" x14ac:dyDescent="0.25">
      <c r="A39" s="209" t="s">
        <v>136</v>
      </c>
      <c r="B39" s="214">
        <v>41942</v>
      </c>
      <c r="C39" s="208">
        <v>146</v>
      </c>
      <c r="D39" s="208">
        <v>3</v>
      </c>
      <c r="E39" s="208" t="s">
        <v>13</v>
      </c>
      <c r="F39" s="208">
        <v>500</v>
      </c>
      <c r="G39" s="215">
        <v>67.680000000000007</v>
      </c>
      <c r="H39" s="208">
        <f t="shared" si="0"/>
        <v>114.2222222222222</v>
      </c>
      <c r="I39" s="208">
        <f t="shared" si="1"/>
        <v>11.422222222222221</v>
      </c>
      <c r="J39" s="215">
        <v>15.42</v>
      </c>
      <c r="K39" s="213">
        <v>0.21416666666666664</v>
      </c>
    </row>
    <row r="40" spans="1:11" x14ac:dyDescent="0.25">
      <c r="A40" s="209" t="s">
        <v>137</v>
      </c>
      <c r="B40" s="214">
        <v>41942</v>
      </c>
      <c r="C40" s="208">
        <v>147</v>
      </c>
      <c r="D40" s="208">
        <v>3</v>
      </c>
      <c r="E40" s="208" t="s">
        <v>13</v>
      </c>
      <c r="F40" s="208">
        <v>0</v>
      </c>
      <c r="G40" s="215">
        <v>81.17</v>
      </c>
      <c r="H40" s="208">
        <f t="shared" si="0"/>
        <v>123.99999999999999</v>
      </c>
      <c r="I40" s="208">
        <f t="shared" si="1"/>
        <v>12.399999999999999</v>
      </c>
      <c r="J40" s="215">
        <v>16.739999999999998</v>
      </c>
      <c r="K40" s="213">
        <v>0.19385980041887393</v>
      </c>
    </row>
    <row r="41" spans="1:11" x14ac:dyDescent="0.25">
      <c r="A41" s="209" t="s">
        <v>135</v>
      </c>
      <c r="B41" s="214">
        <v>41942</v>
      </c>
      <c r="C41" s="208">
        <v>148</v>
      </c>
      <c r="D41" s="208">
        <v>3</v>
      </c>
      <c r="E41" s="208" t="s">
        <v>13</v>
      </c>
      <c r="F41" s="208">
        <v>200</v>
      </c>
      <c r="G41" s="215">
        <v>98.5</v>
      </c>
      <c r="H41" s="208">
        <f t="shared" si="0"/>
        <v>126.14814814814815</v>
      </c>
      <c r="I41" s="208">
        <f t="shared" si="1"/>
        <v>12.614814814814816</v>
      </c>
      <c r="J41" s="215">
        <v>17.03</v>
      </c>
      <c r="K41" s="213">
        <v>0.1625197969543147</v>
      </c>
    </row>
    <row r="42" spans="1:11" x14ac:dyDescent="0.25">
      <c r="A42" s="209" t="s">
        <v>139</v>
      </c>
      <c r="B42" s="214">
        <v>41942</v>
      </c>
      <c r="C42" s="208">
        <v>149</v>
      </c>
      <c r="D42" s="208">
        <v>3</v>
      </c>
      <c r="E42" s="208" t="s">
        <v>13</v>
      </c>
      <c r="F42" s="208">
        <v>350</v>
      </c>
      <c r="G42" s="215">
        <v>99.58</v>
      </c>
      <c r="H42" s="208">
        <f t="shared" si="0"/>
        <v>121.03703703703702</v>
      </c>
      <c r="I42" s="208">
        <f t="shared" si="1"/>
        <v>12.103703703703703</v>
      </c>
      <c r="J42" s="215">
        <v>16.34</v>
      </c>
      <c r="K42" s="213">
        <v>0.15424382406105641</v>
      </c>
    </row>
    <row r="43" spans="1:11" x14ac:dyDescent="0.25">
      <c r="A43" s="209" t="s">
        <v>138</v>
      </c>
      <c r="B43" s="214">
        <v>41942</v>
      </c>
      <c r="C43" s="208">
        <v>150</v>
      </c>
      <c r="D43" s="208">
        <v>3</v>
      </c>
      <c r="E43" s="208" t="s">
        <v>13</v>
      </c>
      <c r="F43" s="208">
        <v>100</v>
      </c>
      <c r="G43" s="215">
        <v>98.44</v>
      </c>
      <c r="H43" s="208">
        <f t="shared" si="0"/>
        <v>125.85185185185183</v>
      </c>
      <c r="I43" s="208">
        <f t="shared" si="1"/>
        <v>12.585185185185184</v>
      </c>
      <c r="J43" s="215">
        <v>16.989999999999998</v>
      </c>
      <c r="K43" s="213">
        <v>0.16223689557090612</v>
      </c>
    </row>
    <row r="44" spans="1:11" x14ac:dyDescent="0.25">
      <c r="A44" s="209" t="s">
        <v>139</v>
      </c>
      <c r="B44" s="214">
        <v>41942</v>
      </c>
      <c r="C44" s="208">
        <v>277</v>
      </c>
      <c r="D44" s="208">
        <v>4</v>
      </c>
      <c r="E44" s="208" t="s">
        <v>13</v>
      </c>
      <c r="F44" s="208">
        <v>350</v>
      </c>
      <c r="G44" s="215">
        <v>91.4</v>
      </c>
      <c r="H44" s="208">
        <f t="shared" si="0"/>
        <v>136.59259259259261</v>
      </c>
      <c r="I44" s="208">
        <f t="shared" si="1"/>
        <v>13.65925925925926</v>
      </c>
      <c r="J44" s="215">
        <v>18.440000000000001</v>
      </c>
      <c r="K44" s="213">
        <v>0.18964551422319473</v>
      </c>
    </row>
    <row r="45" spans="1:11" x14ac:dyDescent="0.25">
      <c r="A45" s="209" t="s">
        <v>135</v>
      </c>
      <c r="B45" s="214">
        <v>41942</v>
      </c>
      <c r="C45" s="208">
        <v>278</v>
      </c>
      <c r="D45" s="208">
        <v>4</v>
      </c>
      <c r="E45" s="208" t="s">
        <v>13</v>
      </c>
      <c r="F45" s="208">
        <v>200</v>
      </c>
      <c r="G45" s="215">
        <v>85</v>
      </c>
      <c r="H45" s="208">
        <f t="shared" si="0"/>
        <v>136.5185185185185</v>
      </c>
      <c r="I45" s="208">
        <f t="shared" si="1"/>
        <v>13.65185185185185</v>
      </c>
      <c r="J45" s="215">
        <v>18.43</v>
      </c>
      <c r="K45" s="213">
        <v>0.20381411764705881</v>
      </c>
    </row>
    <row r="46" spans="1:11" x14ac:dyDescent="0.25">
      <c r="A46" s="209" t="s">
        <v>138</v>
      </c>
      <c r="B46" s="214">
        <v>41942</v>
      </c>
      <c r="C46" s="208">
        <v>279</v>
      </c>
      <c r="D46" s="208">
        <v>4</v>
      </c>
      <c r="E46" s="208" t="s">
        <v>13</v>
      </c>
      <c r="F46" s="208">
        <v>100</v>
      </c>
      <c r="G46" s="215">
        <v>93</v>
      </c>
      <c r="H46" s="208">
        <f t="shared" si="0"/>
        <v>146.14814814814815</v>
      </c>
      <c r="I46" s="208">
        <f t="shared" si="1"/>
        <v>14.614814814814814</v>
      </c>
      <c r="J46" s="215">
        <v>19.73</v>
      </c>
      <c r="K46" s="213">
        <v>0.19942150537634409</v>
      </c>
    </row>
    <row r="47" spans="1:11" x14ac:dyDescent="0.25">
      <c r="A47" s="209" t="s">
        <v>136</v>
      </c>
      <c r="B47" s="214">
        <v>41942</v>
      </c>
      <c r="C47" s="208">
        <v>280</v>
      </c>
      <c r="D47" s="208">
        <v>4</v>
      </c>
      <c r="E47" s="208" t="s">
        <v>13</v>
      </c>
      <c r="F47" s="208">
        <v>500</v>
      </c>
      <c r="G47" s="215">
        <v>90.4</v>
      </c>
      <c r="H47" s="208">
        <f t="shared" si="0"/>
        <v>120.14814814814812</v>
      </c>
      <c r="I47" s="208">
        <f t="shared" si="1"/>
        <v>12.014814814814812</v>
      </c>
      <c r="J47" s="215">
        <v>16.22</v>
      </c>
      <c r="K47" s="213">
        <v>0.1686592920353982</v>
      </c>
    </row>
    <row r="48" spans="1:11" x14ac:dyDescent="0.25">
      <c r="A48" s="209" t="s">
        <v>137</v>
      </c>
      <c r="B48" s="214">
        <v>41942</v>
      </c>
      <c r="C48" s="208">
        <v>281</v>
      </c>
      <c r="D48" s="208">
        <v>4</v>
      </c>
      <c r="E48" s="208" t="s">
        <v>13</v>
      </c>
      <c r="F48" s="208">
        <v>0</v>
      </c>
      <c r="G48" s="215">
        <v>65.7</v>
      </c>
      <c r="H48" s="208">
        <f t="shared" si="0"/>
        <v>142.44444444444443</v>
      </c>
      <c r="I48" s="208">
        <f t="shared" si="1"/>
        <v>14.244444444444444</v>
      </c>
      <c r="J48" s="215">
        <v>19.23</v>
      </c>
      <c r="K48" s="213">
        <v>0.27513242009132416</v>
      </c>
    </row>
    <row r="49" spans="1:11" x14ac:dyDescent="0.25">
      <c r="A49" s="209" t="s">
        <v>140</v>
      </c>
      <c r="B49" s="214">
        <v>41942</v>
      </c>
      <c r="C49" s="208">
        <v>282</v>
      </c>
      <c r="D49" s="208">
        <v>4</v>
      </c>
      <c r="E49" s="208" t="s">
        <v>13</v>
      </c>
      <c r="F49" s="208">
        <v>50</v>
      </c>
      <c r="G49" s="215">
        <v>80.959999999999994</v>
      </c>
      <c r="H49" s="208">
        <f t="shared" si="0"/>
        <v>142.74074074074073</v>
      </c>
      <c r="I49" s="208">
        <f t="shared" si="1"/>
        <v>14.274074074074074</v>
      </c>
      <c r="J49" s="215">
        <v>19.27</v>
      </c>
      <c r="K49" s="213">
        <v>0.22373764822134387</v>
      </c>
    </row>
    <row r="50" spans="1:11" x14ac:dyDescent="0.25">
      <c r="A50" s="209" t="s">
        <v>135</v>
      </c>
      <c r="B50" s="214">
        <v>41968</v>
      </c>
      <c r="C50" s="208">
        <v>25</v>
      </c>
      <c r="D50" s="208">
        <v>1</v>
      </c>
      <c r="E50" s="208" t="s">
        <v>13</v>
      </c>
      <c r="F50" s="208">
        <v>200</v>
      </c>
      <c r="G50" s="216">
        <v>111.39</v>
      </c>
      <c r="H50" s="208">
        <f t="shared" si="0"/>
        <v>138.74074074074073</v>
      </c>
      <c r="I50" s="208">
        <f t="shared" si="1"/>
        <v>13.874074074074073</v>
      </c>
      <c r="J50" s="216">
        <v>18.73</v>
      </c>
      <c r="K50" s="213">
        <v>0.15805907172995781</v>
      </c>
    </row>
    <row r="51" spans="1:11" x14ac:dyDescent="0.25">
      <c r="A51" s="209" t="s">
        <v>136</v>
      </c>
      <c r="B51" s="214">
        <v>41968</v>
      </c>
      <c r="C51" s="208">
        <v>26</v>
      </c>
      <c r="D51" s="208">
        <v>1</v>
      </c>
      <c r="E51" s="208" t="s">
        <v>13</v>
      </c>
      <c r="F51" s="208">
        <v>500</v>
      </c>
      <c r="G51" s="216">
        <v>111.98</v>
      </c>
      <c r="H51" s="208">
        <f t="shared" si="0"/>
        <v>117.99999999999999</v>
      </c>
      <c r="I51" s="208">
        <f t="shared" si="1"/>
        <v>11.799999999999999</v>
      </c>
      <c r="J51" s="216">
        <v>15.93</v>
      </c>
      <c r="K51" s="213">
        <v>0.13372209323093409</v>
      </c>
    </row>
    <row r="52" spans="1:11" x14ac:dyDescent="0.25">
      <c r="A52" s="209" t="s">
        <v>137</v>
      </c>
      <c r="B52" s="214">
        <v>41968</v>
      </c>
      <c r="C52" s="208">
        <v>27</v>
      </c>
      <c r="D52" s="208">
        <v>1</v>
      </c>
      <c r="E52" s="208" t="s">
        <v>13</v>
      </c>
      <c r="F52" s="208">
        <v>0</v>
      </c>
      <c r="G52" s="208">
        <v>81.55</v>
      </c>
      <c r="H52" s="208">
        <f t="shared" si="0"/>
        <v>119.62962962962962</v>
      </c>
      <c r="I52" s="208">
        <f t="shared" si="1"/>
        <v>11.962962962962962</v>
      </c>
      <c r="J52" s="208">
        <v>16.149999999999999</v>
      </c>
      <c r="K52" s="213">
        <v>0.18615573267933783</v>
      </c>
    </row>
    <row r="53" spans="1:11" x14ac:dyDescent="0.25">
      <c r="A53" s="209" t="s">
        <v>138</v>
      </c>
      <c r="B53" s="214">
        <v>41968</v>
      </c>
      <c r="C53" s="208">
        <v>28</v>
      </c>
      <c r="D53" s="208">
        <v>1</v>
      </c>
      <c r="E53" s="208" t="s">
        <v>13</v>
      </c>
      <c r="F53" s="208">
        <v>100</v>
      </c>
      <c r="G53" s="208">
        <v>94.34</v>
      </c>
      <c r="H53" s="208">
        <f t="shared" si="0"/>
        <v>120.14814814814812</v>
      </c>
      <c r="I53" s="208">
        <f t="shared" si="1"/>
        <v>12.014814814814812</v>
      </c>
      <c r="J53" s="208">
        <v>16.22</v>
      </c>
      <c r="K53" s="213">
        <v>0.16161543353826582</v>
      </c>
    </row>
    <row r="54" spans="1:11" x14ac:dyDescent="0.25">
      <c r="A54" s="209" t="s">
        <v>139</v>
      </c>
      <c r="B54" s="214">
        <v>41968</v>
      </c>
      <c r="C54" s="208">
        <v>29</v>
      </c>
      <c r="D54" s="208">
        <v>1</v>
      </c>
      <c r="E54" s="208" t="s">
        <v>13</v>
      </c>
      <c r="F54" s="208">
        <v>350</v>
      </c>
      <c r="G54" s="208">
        <v>188.66</v>
      </c>
      <c r="H54" s="208">
        <f t="shared" si="0"/>
        <v>155.03703703703704</v>
      </c>
      <c r="I54" s="208">
        <f t="shared" si="1"/>
        <v>15.503703703703703</v>
      </c>
      <c r="J54" s="208">
        <v>20.93</v>
      </c>
      <c r="K54" s="213">
        <v>0.10428389695748966</v>
      </c>
    </row>
    <row r="55" spans="1:11" x14ac:dyDescent="0.25">
      <c r="A55" s="209" t="s">
        <v>140</v>
      </c>
      <c r="B55" s="214">
        <v>41968</v>
      </c>
      <c r="C55" s="208">
        <v>30</v>
      </c>
      <c r="D55" s="208">
        <v>1</v>
      </c>
      <c r="E55" s="208" t="s">
        <v>13</v>
      </c>
      <c r="F55" s="208">
        <v>50</v>
      </c>
      <c r="G55" s="208">
        <v>97.8</v>
      </c>
      <c r="H55" s="208">
        <f t="shared" si="0"/>
        <v>124.14814814814815</v>
      </c>
      <c r="I55" s="208">
        <f t="shared" si="1"/>
        <v>12.414814814814815</v>
      </c>
      <c r="J55" s="208">
        <v>16.760000000000002</v>
      </c>
      <c r="K55" s="213">
        <v>0.16108793456032722</v>
      </c>
    </row>
    <row r="56" spans="1:11" x14ac:dyDescent="0.25">
      <c r="A56" s="209" t="s">
        <v>136</v>
      </c>
      <c r="B56" s="214">
        <v>41968</v>
      </c>
      <c r="C56" s="208">
        <v>115</v>
      </c>
      <c r="D56" s="208">
        <v>2</v>
      </c>
      <c r="E56" s="208" t="s">
        <v>13</v>
      </c>
      <c r="F56" s="208">
        <v>500</v>
      </c>
      <c r="G56" s="208">
        <v>72.400000000000006</v>
      </c>
      <c r="H56" s="208">
        <f t="shared" si="0"/>
        <v>97.259259259259267</v>
      </c>
      <c r="I56" s="208">
        <f t="shared" si="1"/>
        <v>9.7259259259259263</v>
      </c>
      <c r="J56" s="208">
        <v>13.13</v>
      </c>
      <c r="K56" s="213">
        <v>0.17047237569060772</v>
      </c>
    </row>
    <row r="57" spans="1:11" x14ac:dyDescent="0.25">
      <c r="A57" s="209" t="s">
        <v>137</v>
      </c>
      <c r="B57" s="214">
        <v>41968</v>
      </c>
      <c r="C57" s="208">
        <v>116</v>
      </c>
      <c r="D57" s="208">
        <v>2</v>
      </c>
      <c r="E57" s="208" t="s">
        <v>13</v>
      </c>
      <c r="F57" s="208">
        <v>0</v>
      </c>
      <c r="G57" s="208">
        <v>76.39</v>
      </c>
      <c r="H57" s="208">
        <f t="shared" si="0"/>
        <v>102.14814814814814</v>
      </c>
      <c r="I57" s="208">
        <f t="shared" si="1"/>
        <v>10.214814814814813</v>
      </c>
      <c r="J57" s="208">
        <v>13.79</v>
      </c>
      <c r="K57" s="213">
        <v>0.16968974996727318</v>
      </c>
    </row>
    <row r="58" spans="1:11" x14ac:dyDescent="0.25">
      <c r="A58" s="209" t="s">
        <v>139</v>
      </c>
      <c r="B58" s="214">
        <v>41968</v>
      </c>
      <c r="C58" s="208">
        <v>117</v>
      </c>
      <c r="D58" s="208">
        <v>2</v>
      </c>
      <c r="E58" s="208" t="s">
        <v>13</v>
      </c>
      <c r="F58" s="208">
        <v>350</v>
      </c>
      <c r="G58" s="208">
        <v>86.05</v>
      </c>
      <c r="H58" s="208">
        <f t="shared" si="0"/>
        <v>108.14814814814812</v>
      </c>
      <c r="I58" s="208">
        <f t="shared" si="1"/>
        <v>10.814814814814813</v>
      </c>
      <c r="J58" s="208">
        <v>14.6</v>
      </c>
      <c r="K58" s="213">
        <v>0.15948866937826844</v>
      </c>
    </row>
    <row r="59" spans="1:11" x14ac:dyDescent="0.25">
      <c r="A59" s="209" t="s">
        <v>138</v>
      </c>
      <c r="B59" s="214">
        <v>41968</v>
      </c>
      <c r="C59" s="208">
        <v>118</v>
      </c>
      <c r="D59" s="208">
        <v>2</v>
      </c>
      <c r="E59" s="208" t="s">
        <v>13</v>
      </c>
      <c r="F59" s="208">
        <v>100</v>
      </c>
      <c r="G59" s="208">
        <v>72.459999999999994</v>
      </c>
      <c r="H59" s="208">
        <f t="shared" si="0"/>
        <v>96.296296296296305</v>
      </c>
      <c r="I59" s="208">
        <f t="shared" si="1"/>
        <v>9.6296296296296298</v>
      </c>
      <c r="J59" s="208">
        <v>13</v>
      </c>
      <c r="K59" s="213">
        <v>0.16864476952801546</v>
      </c>
    </row>
    <row r="60" spans="1:11" x14ac:dyDescent="0.25">
      <c r="A60" s="209" t="s">
        <v>140</v>
      </c>
      <c r="B60" s="214">
        <v>41968</v>
      </c>
      <c r="C60" s="208">
        <v>119</v>
      </c>
      <c r="D60" s="208">
        <v>2</v>
      </c>
      <c r="E60" s="208" t="s">
        <v>13</v>
      </c>
      <c r="F60" s="208">
        <v>50</v>
      </c>
      <c r="G60" s="208">
        <v>63.97</v>
      </c>
      <c r="H60" s="208">
        <f t="shared" si="0"/>
        <v>97.481481481481481</v>
      </c>
      <c r="I60" s="208">
        <f t="shared" si="1"/>
        <v>9.7481481481481485</v>
      </c>
      <c r="J60" s="208">
        <v>13.16</v>
      </c>
      <c r="K60" s="213">
        <v>0.1933781460059403</v>
      </c>
    </row>
    <row r="61" spans="1:11" x14ac:dyDescent="0.25">
      <c r="A61" s="209" t="s">
        <v>135</v>
      </c>
      <c r="B61" s="214">
        <v>41968</v>
      </c>
      <c r="C61" s="208">
        <v>120</v>
      </c>
      <c r="D61" s="208">
        <v>2</v>
      </c>
      <c r="E61" s="208" t="s">
        <v>13</v>
      </c>
      <c r="F61" s="208">
        <v>200</v>
      </c>
      <c r="G61" s="208">
        <v>97.75</v>
      </c>
      <c r="H61" s="208">
        <f t="shared" si="0"/>
        <v>120.14814814814812</v>
      </c>
      <c r="I61" s="208">
        <f t="shared" si="1"/>
        <v>12.014814814814812</v>
      </c>
      <c r="J61" s="208">
        <v>16.22</v>
      </c>
      <c r="K61" s="213">
        <v>0.15597749360613811</v>
      </c>
    </row>
    <row r="62" spans="1:11" x14ac:dyDescent="0.25">
      <c r="A62" s="209" t="s">
        <v>140</v>
      </c>
      <c r="B62" s="214">
        <v>41968</v>
      </c>
      <c r="C62" s="208">
        <v>145</v>
      </c>
      <c r="D62" s="208">
        <v>3</v>
      </c>
      <c r="E62" s="208" t="s">
        <v>13</v>
      </c>
      <c r="F62" s="208">
        <v>50</v>
      </c>
      <c r="G62" s="208">
        <v>73.08</v>
      </c>
      <c r="H62" s="208">
        <f t="shared" si="0"/>
        <v>107.1111111111111</v>
      </c>
      <c r="I62" s="208">
        <f t="shared" si="1"/>
        <v>10.71111111111111</v>
      </c>
      <c r="J62" s="208">
        <v>14.46</v>
      </c>
      <c r="K62" s="213">
        <v>0.18599343185550082</v>
      </c>
    </row>
    <row r="63" spans="1:11" x14ac:dyDescent="0.25">
      <c r="A63" s="209" t="s">
        <v>136</v>
      </c>
      <c r="B63" s="214">
        <v>41968</v>
      </c>
      <c r="C63" s="208">
        <v>146</v>
      </c>
      <c r="D63" s="208">
        <v>3</v>
      </c>
      <c r="E63" s="208" t="s">
        <v>13</v>
      </c>
      <c r="F63" s="208">
        <v>500</v>
      </c>
      <c r="G63" s="208">
        <v>97.95</v>
      </c>
      <c r="H63" s="208">
        <f t="shared" si="0"/>
        <v>106.96296296296295</v>
      </c>
      <c r="I63" s="208">
        <f t="shared" si="1"/>
        <v>10.696296296296294</v>
      </c>
      <c r="J63" s="208">
        <v>14.44</v>
      </c>
      <c r="K63" s="213">
        <v>0.13857682491066869</v>
      </c>
    </row>
    <row r="64" spans="1:11" x14ac:dyDescent="0.25">
      <c r="A64" s="209" t="s">
        <v>137</v>
      </c>
      <c r="B64" s="214">
        <v>41968</v>
      </c>
      <c r="C64" s="208">
        <v>147</v>
      </c>
      <c r="D64" s="208">
        <v>3</v>
      </c>
      <c r="E64" s="208" t="s">
        <v>13</v>
      </c>
      <c r="F64" s="208">
        <v>0</v>
      </c>
      <c r="G64" s="208">
        <v>90.13</v>
      </c>
      <c r="H64" s="208">
        <f t="shared" si="0"/>
        <v>114.2222222222222</v>
      </c>
      <c r="I64" s="208">
        <f t="shared" si="1"/>
        <v>11.422222222222221</v>
      </c>
      <c r="J64" s="208">
        <v>15.42</v>
      </c>
      <c r="K64" s="213">
        <v>0.16082103628092756</v>
      </c>
    </row>
    <row r="65" spans="1:11" x14ac:dyDescent="0.25">
      <c r="A65" s="209" t="s">
        <v>135</v>
      </c>
      <c r="B65" s="214">
        <v>41968</v>
      </c>
      <c r="C65" s="208">
        <v>148</v>
      </c>
      <c r="D65" s="208">
        <v>3</v>
      </c>
      <c r="E65" s="208" t="s">
        <v>13</v>
      </c>
      <c r="F65" s="208">
        <v>200</v>
      </c>
      <c r="G65" s="208">
        <v>79.14</v>
      </c>
      <c r="H65" s="208">
        <f t="shared" si="0"/>
        <v>98.81481481481481</v>
      </c>
      <c r="I65" s="208">
        <f t="shared" si="1"/>
        <v>9.8814814814814813</v>
      </c>
      <c r="J65" s="208">
        <v>13.34</v>
      </c>
      <c r="K65" s="213">
        <v>0.15844831943391458</v>
      </c>
    </row>
    <row r="66" spans="1:11" x14ac:dyDescent="0.25">
      <c r="A66" s="209" t="s">
        <v>139</v>
      </c>
      <c r="B66" s="214">
        <v>41968</v>
      </c>
      <c r="C66" s="208">
        <v>149</v>
      </c>
      <c r="D66" s="208">
        <v>3</v>
      </c>
      <c r="E66" s="208" t="s">
        <v>13</v>
      </c>
      <c r="F66" s="208">
        <v>350</v>
      </c>
      <c r="G66" s="208">
        <v>87.65</v>
      </c>
      <c r="H66" s="208">
        <f t="shared" si="0"/>
        <v>99.629629629629619</v>
      </c>
      <c r="I66" s="208">
        <f t="shared" si="1"/>
        <v>9.9629629629629619</v>
      </c>
      <c r="J66" s="208">
        <v>13.45</v>
      </c>
      <c r="K66" s="213">
        <v>0.1442441528807758</v>
      </c>
    </row>
    <row r="67" spans="1:11" x14ac:dyDescent="0.25">
      <c r="A67" s="209" t="s">
        <v>138</v>
      </c>
      <c r="B67" s="214">
        <v>41968</v>
      </c>
      <c r="C67" s="208">
        <v>150</v>
      </c>
      <c r="D67" s="208">
        <v>3</v>
      </c>
      <c r="E67" s="208" t="s">
        <v>13</v>
      </c>
      <c r="F67" s="208">
        <v>100</v>
      </c>
      <c r="G67" s="208">
        <v>57.1</v>
      </c>
      <c r="H67" s="208">
        <f t="shared" ref="H67:H121" si="2">I67*10</f>
        <v>87.18518518518519</v>
      </c>
      <c r="I67" s="208">
        <f t="shared" ref="I67:I121" si="3">J67/1.35</f>
        <v>8.7185185185185183</v>
      </c>
      <c r="J67" s="208">
        <v>11.77</v>
      </c>
      <c r="K67" s="213">
        <v>0.19376182136602449</v>
      </c>
    </row>
    <row r="68" spans="1:11" x14ac:dyDescent="0.25">
      <c r="A68" s="209" t="s">
        <v>139</v>
      </c>
      <c r="B68" s="214">
        <v>41968</v>
      </c>
      <c r="C68" s="208">
        <v>277</v>
      </c>
      <c r="D68" s="208">
        <v>4</v>
      </c>
      <c r="E68" s="208" t="s">
        <v>13</v>
      </c>
      <c r="F68" s="208">
        <v>350</v>
      </c>
      <c r="G68" s="208">
        <v>118.41</v>
      </c>
      <c r="H68" s="208">
        <f t="shared" si="2"/>
        <v>122.22222222222221</v>
      </c>
      <c r="I68" s="208">
        <f t="shared" si="3"/>
        <v>12.222222222222221</v>
      </c>
      <c r="J68" s="208">
        <v>16.5</v>
      </c>
      <c r="K68" s="217">
        <v>0.13098555865214087</v>
      </c>
    </row>
    <row r="69" spans="1:11" x14ac:dyDescent="0.25">
      <c r="A69" s="209" t="s">
        <v>135</v>
      </c>
      <c r="B69" s="214">
        <v>41968</v>
      </c>
      <c r="C69" s="208">
        <v>278</v>
      </c>
      <c r="D69" s="208">
        <v>4</v>
      </c>
      <c r="E69" s="208" t="s">
        <v>13</v>
      </c>
      <c r="F69" s="208">
        <v>200</v>
      </c>
      <c r="G69" s="208">
        <v>94.96</v>
      </c>
      <c r="H69" s="208">
        <f t="shared" si="2"/>
        <v>117.85185185185185</v>
      </c>
      <c r="I69" s="208">
        <f t="shared" si="3"/>
        <v>11.785185185185185</v>
      </c>
      <c r="J69" s="208">
        <v>15.91</v>
      </c>
      <c r="K69" s="217">
        <v>0.1574915754001685</v>
      </c>
    </row>
    <row r="70" spans="1:11" x14ac:dyDescent="0.25">
      <c r="A70" s="209" t="s">
        <v>138</v>
      </c>
      <c r="B70" s="214">
        <v>41968</v>
      </c>
      <c r="C70" s="208">
        <v>279</v>
      </c>
      <c r="D70" s="208">
        <v>4</v>
      </c>
      <c r="E70" s="208" t="s">
        <v>13</v>
      </c>
      <c r="F70" s="208">
        <v>100</v>
      </c>
      <c r="G70" s="208">
        <v>83.68</v>
      </c>
      <c r="H70" s="208">
        <f t="shared" si="2"/>
        <v>114</v>
      </c>
      <c r="I70" s="208">
        <f t="shared" si="3"/>
        <v>11.4</v>
      </c>
      <c r="J70" s="208">
        <v>15.39</v>
      </c>
      <c r="K70" s="217">
        <v>0.17288001912045889</v>
      </c>
    </row>
    <row r="71" spans="1:11" x14ac:dyDescent="0.25">
      <c r="A71" s="209" t="s">
        <v>136</v>
      </c>
      <c r="B71" s="214">
        <v>41968</v>
      </c>
      <c r="C71" s="208">
        <v>280</v>
      </c>
      <c r="D71" s="208">
        <v>4</v>
      </c>
      <c r="E71" s="208" t="s">
        <v>13</v>
      </c>
      <c r="F71" s="208">
        <v>500</v>
      </c>
      <c r="G71" s="208">
        <v>124.14</v>
      </c>
      <c r="H71" s="208">
        <f t="shared" si="2"/>
        <v>119.25925925925925</v>
      </c>
      <c r="I71" s="208">
        <f t="shared" si="3"/>
        <v>11.925925925925926</v>
      </c>
      <c r="J71" s="208">
        <v>16.100000000000001</v>
      </c>
      <c r="K71" s="217">
        <v>0.12191074593201223</v>
      </c>
    </row>
    <row r="72" spans="1:11" x14ac:dyDescent="0.25">
      <c r="A72" s="209" t="s">
        <v>137</v>
      </c>
      <c r="B72" s="214">
        <v>41968</v>
      </c>
      <c r="C72" s="208">
        <v>281</v>
      </c>
      <c r="D72" s="208">
        <v>4</v>
      </c>
      <c r="E72" s="208" t="s">
        <v>13</v>
      </c>
      <c r="F72" s="208">
        <v>0</v>
      </c>
      <c r="G72" s="208">
        <v>81.97</v>
      </c>
      <c r="H72" s="208">
        <f t="shared" si="2"/>
        <v>112.29629629629629</v>
      </c>
      <c r="I72" s="208">
        <f t="shared" si="3"/>
        <v>11.229629629629629</v>
      </c>
      <c r="J72" s="208">
        <v>15.16</v>
      </c>
      <c r="K72" s="217">
        <v>0.17384896913504941</v>
      </c>
    </row>
    <row r="73" spans="1:11" x14ac:dyDescent="0.25">
      <c r="A73" s="209" t="s">
        <v>140</v>
      </c>
      <c r="B73" s="214">
        <v>41968</v>
      </c>
      <c r="C73" s="208">
        <v>282</v>
      </c>
      <c r="D73" s="208">
        <v>4</v>
      </c>
      <c r="E73" s="208" t="s">
        <v>13</v>
      </c>
      <c r="F73" s="208">
        <v>50</v>
      </c>
      <c r="G73" s="208">
        <v>77.400000000000006</v>
      </c>
      <c r="H73" s="208">
        <f t="shared" si="2"/>
        <v>97.333333333333329</v>
      </c>
      <c r="I73" s="208">
        <f t="shared" si="3"/>
        <v>9.7333333333333325</v>
      </c>
      <c r="J73" s="208">
        <v>13.14</v>
      </c>
      <c r="K73" s="217">
        <v>0.1595813953488372</v>
      </c>
    </row>
    <row r="74" spans="1:11" x14ac:dyDescent="0.25">
      <c r="A74" s="209" t="s">
        <v>135</v>
      </c>
      <c r="B74" s="214">
        <v>41990</v>
      </c>
      <c r="C74" s="208">
        <v>25</v>
      </c>
      <c r="D74" s="208">
        <v>1</v>
      </c>
      <c r="E74" s="208" t="s">
        <v>13</v>
      </c>
      <c r="F74" s="208">
        <v>200</v>
      </c>
      <c r="G74" s="208">
        <v>78.790000000000006</v>
      </c>
      <c r="H74" s="208">
        <f t="shared" si="2"/>
        <v>113.85185185185185</v>
      </c>
      <c r="I74" s="208">
        <f t="shared" si="3"/>
        <v>11.385185185185184</v>
      </c>
      <c r="J74" s="208">
        <v>15.37</v>
      </c>
      <c r="K74" s="213">
        <v>0.18337098616575703</v>
      </c>
    </row>
    <row r="75" spans="1:11" x14ac:dyDescent="0.25">
      <c r="A75" s="209" t="s">
        <v>136</v>
      </c>
      <c r="B75" s="214">
        <v>41990</v>
      </c>
      <c r="C75" s="208">
        <v>26</v>
      </c>
      <c r="D75" s="208">
        <v>1</v>
      </c>
      <c r="E75" s="208" t="s">
        <v>13</v>
      </c>
      <c r="F75" s="208">
        <v>500</v>
      </c>
      <c r="G75" s="208">
        <v>89.38</v>
      </c>
      <c r="H75" s="208">
        <f t="shared" si="2"/>
        <v>113.33333333333334</v>
      </c>
      <c r="I75" s="208">
        <f t="shared" si="3"/>
        <v>11.333333333333334</v>
      </c>
      <c r="J75" s="208">
        <v>15.3</v>
      </c>
      <c r="K75" s="213">
        <v>0.16090848064443949</v>
      </c>
    </row>
    <row r="76" spans="1:11" x14ac:dyDescent="0.25">
      <c r="A76" s="209" t="s">
        <v>137</v>
      </c>
      <c r="B76" s="214">
        <v>41990</v>
      </c>
      <c r="C76" s="208">
        <v>27</v>
      </c>
      <c r="D76" s="208">
        <v>1</v>
      </c>
      <c r="E76" s="208" t="s">
        <v>13</v>
      </c>
      <c r="F76" s="208">
        <v>0</v>
      </c>
      <c r="G76" s="208">
        <v>87.34</v>
      </c>
      <c r="H76" s="208">
        <f t="shared" si="2"/>
        <v>123.77777777777779</v>
      </c>
      <c r="I76" s="208">
        <f t="shared" si="3"/>
        <v>12.377777777777778</v>
      </c>
      <c r="J76" s="208">
        <v>16.71</v>
      </c>
      <c r="K76" s="213">
        <v>0.17984199679413784</v>
      </c>
    </row>
    <row r="77" spans="1:11" x14ac:dyDescent="0.25">
      <c r="A77" s="209" t="s">
        <v>138</v>
      </c>
      <c r="B77" s="214">
        <v>41990</v>
      </c>
      <c r="C77" s="208">
        <v>28</v>
      </c>
      <c r="D77" s="208">
        <v>1</v>
      </c>
      <c r="E77" s="208" t="s">
        <v>13</v>
      </c>
      <c r="F77" s="208">
        <v>100</v>
      </c>
      <c r="G77" s="208">
        <v>89.21</v>
      </c>
      <c r="H77" s="208">
        <f t="shared" si="2"/>
        <v>121.18518518518516</v>
      </c>
      <c r="I77" s="208">
        <f t="shared" si="3"/>
        <v>12.118518518518517</v>
      </c>
      <c r="J77" s="208">
        <v>16.36</v>
      </c>
      <c r="K77" s="213">
        <v>0.17238426185405226</v>
      </c>
    </row>
    <row r="78" spans="1:11" x14ac:dyDescent="0.25">
      <c r="A78" s="209" t="s">
        <v>139</v>
      </c>
      <c r="B78" s="214">
        <v>41990</v>
      </c>
      <c r="C78" s="208">
        <v>29</v>
      </c>
      <c r="D78" s="208">
        <v>1</v>
      </c>
      <c r="E78" s="208" t="s">
        <v>13</v>
      </c>
      <c r="F78" s="208">
        <v>350</v>
      </c>
      <c r="G78" s="208">
        <v>126.77</v>
      </c>
      <c r="H78" s="208">
        <f t="shared" si="2"/>
        <v>142.66666666666669</v>
      </c>
      <c r="I78" s="208">
        <f t="shared" si="3"/>
        <v>14.266666666666667</v>
      </c>
      <c r="J78" s="208">
        <v>19.260000000000002</v>
      </c>
      <c r="K78" s="213">
        <v>0.14281296836791041</v>
      </c>
    </row>
    <row r="79" spans="1:11" x14ac:dyDescent="0.25">
      <c r="A79" s="209" t="s">
        <v>140</v>
      </c>
      <c r="B79" s="214">
        <v>41990</v>
      </c>
      <c r="C79" s="208">
        <v>30</v>
      </c>
      <c r="D79" s="208">
        <v>1</v>
      </c>
      <c r="E79" s="208" t="s">
        <v>13</v>
      </c>
      <c r="F79" s="208">
        <v>50</v>
      </c>
      <c r="G79" s="208">
        <v>106.96</v>
      </c>
      <c r="H79" s="208">
        <f t="shared" si="2"/>
        <v>137.7037037037037</v>
      </c>
      <c r="I79" s="208">
        <f t="shared" si="3"/>
        <v>13.770370370370369</v>
      </c>
      <c r="J79" s="208">
        <v>18.59</v>
      </c>
      <c r="K79" s="213">
        <v>0.16337509349289453</v>
      </c>
    </row>
    <row r="80" spans="1:11" x14ac:dyDescent="0.25">
      <c r="A80" s="209" t="s">
        <v>136</v>
      </c>
      <c r="B80" s="214">
        <v>41990</v>
      </c>
      <c r="C80" s="208">
        <v>115</v>
      </c>
      <c r="D80" s="208">
        <v>2</v>
      </c>
      <c r="E80" s="208" t="s">
        <v>13</v>
      </c>
      <c r="F80" s="208">
        <v>500</v>
      </c>
      <c r="G80" s="208">
        <v>98.18</v>
      </c>
      <c r="H80" s="208">
        <f t="shared" si="2"/>
        <v>101.18518518518519</v>
      </c>
      <c r="I80" s="208">
        <f t="shared" si="3"/>
        <v>10.118518518518519</v>
      </c>
      <c r="J80" s="208">
        <v>13.66</v>
      </c>
      <c r="K80" s="213">
        <v>0.13078427378284782</v>
      </c>
    </row>
    <row r="81" spans="1:11" x14ac:dyDescent="0.25">
      <c r="A81" s="209" t="s">
        <v>137</v>
      </c>
      <c r="B81" s="214">
        <v>41990</v>
      </c>
      <c r="C81" s="208">
        <v>116</v>
      </c>
      <c r="D81" s="208">
        <v>2</v>
      </c>
      <c r="E81" s="208" t="s">
        <v>13</v>
      </c>
      <c r="F81" s="208">
        <v>0</v>
      </c>
      <c r="G81" s="208">
        <v>111.56</v>
      </c>
      <c r="H81" s="208">
        <f t="shared" si="2"/>
        <v>133.77777777777777</v>
      </c>
      <c r="I81" s="208">
        <f t="shared" si="3"/>
        <v>13.377777777777776</v>
      </c>
      <c r="J81" s="208">
        <v>18.059999999999999</v>
      </c>
      <c r="K81" s="213">
        <v>0.15217282179992828</v>
      </c>
    </row>
    <row r="82" spans="1:11" x14ac:dyDescent="0.25">
      <c r="A82" s="209" t="s">
        <v>139</v>
      </c>
      <c r="B82" s="214">
        <v>41990</v>
      </c>
      <c r="C82" s="208">
        <v>117</v>
      </c>
      <c r="D82" s="208">
        <v>2</v>
      </c>
      <c r="E82" s="208" t="s">
        <v>13</v>
      </c>
      <c r="F82" s="208">
        <v>350</v>
      </c>
      <c r="G82" s="208">
        <v>96.55</v>
      </c>
      <c r="H82" s="208">
        <f t="shared" si="2"/>
        <v>103.99999999999999</v>
      </c>
      <c r="I82" s="208">
        <f t="shared" si="3"/>
        <v>10.399999999999999</v>
      </c>
      <c r="J82" s="208">
        <v>14.04</v>
      </c>
      <c r="K82" s="213">
        <v>0.13669186949766959</v>
      </c>
    </row>
    <row r="83" spans="1:11" x14ac:dyDescent="0.25">
      <c r="A83" s="209" t="s">
        <v>138</v>
      </c>
      <c r="B83" s="214">
        <v>41990</v>
      </c>
      <c r="C83" s="208">
        <v>118</v>
      </c>
      <c r="D83" s="208">
        <v>2</v>
      </c>
      <c r="E83" s="208" t="s">
        <v>13</v>
      </c>
      <c r="F83" s="208">
        <v>100</v>
      </c>
      <c r="G83" s="208">
        <v>85.46</v>
      </c>
      <c r="H83" s="208">
        <f t="shared" si="2"/>
        <v>104.37037037037037</v>
      </c>
      <c r="I83" s="208">
        <f t="shared" si="3"/>
        <v>10.437037037037037</v>
      </c>
      <c r="J83" s="208">
        <v>14.09</v>
      </c>
      <c r="K83" s="213">
        <v>0.15498010765270304</v>
      </c>
    </row>
    <row r="84" spans="1:11" x14ac:dyDescent="0.25">
      <c r="A84" s="209" t="s">
        <v>140</v>
      </c>
      <c r="B84" s="214">
        <v>41990</v>
      </c>
      <c r="C84" s="208">
        <v>119</v>
      </c>
      <c r="D84" s="208">
        <v>2</v>
      </c>
      <c r="E84" s="208" t="s">
        <v>13</v>
      </c>
      <c r="F84" s="208">
        <v>50</v>
      </c>
      <c r="G84" s="208">
        <v>84.93</v>
      </c>
      <c r="H84" s="208">
        <f t="shared" si="2"/>
        <v>110.37037037037037</v>
      </c>
      <c r="I84" s="208">
        <f t="shared" si="3"/>
        <v>11.037037037037036</v>
      </c>
      <c r="J84" s="208">
        <v>14.9</v>
      </c>
      <c r="K84" s="213">
        <v>0.16491228070175437</v>
      </c>
    </row>
    <row r="85" spans="1:11" x14ac:dyDescent="0.25">
      <c r="A85" s="209" t="s">
        <v>135</v>
      </c>
      <c r="B85" s="214">
        <v>41990</v>
      </c>
      <c r="C85" s="208">
        <v>120</v>
      </c>
      <c r="D85" s="208">
        <v>2</v>
      </c>
      <c r="E85" s="208" t="s">
        <v>13</v>
      </c>
      <c r="F85" s="208">
        <v>200</v>
      </c>
      <c r="G85" s="208">
        <v>107.6</v>
      </c>
      <c r="H85" s="208">
        <f t="shared" si="2"/>
        <v>120.29629629629628</v>
      </c>
      <c r="I85" s="208">
        <f t="shared" si="3"/>
        <v>12.029629629629628</v>
      </c>
      <c r="J85" s="208">
        <v>16.239999999999998</v>
      </c>
      <c r="K85" s="213">
        <v>0.14187360594795537</v>
      </c>
    </row>
    <row r="86" spans="1:11" x14ac:dyDescent="0.25">
      <c r="A86" s="209" t="s">
        <v>140</v>
      </c>
      <c r="B86" s="214">
        <v>41990</v>
      </c>
      <c r="C86" s="208">
        <v>145</v>
      </c>
      <c r="D86" s="208">
        <v>3</v>
      </c>
      <c r="E86" s="208" t="s">
        <v>13</v>
      </c>
      <c r="F86" s="208">
        <v>50</v>
      </c>
      <c r="G86" s="208">
        <v>72.569999999999993</v>
      </c>
      <c r="H86" s="208">
        <f t="shared" si="2"/>
        <v>105.85185185185183</v>
      </c>
      <c r="I86" s="208">
        <f t="shared" si="3"/>
        <v>10.585185185185184</v>
      </c>
      <c r="J86" s="208">
        <v>14.29</v>
      </c>
      <c r="K86" s="213">
        <v>0.18509852556152681</v>
      </c>
    </row>
    <row r="87" spans="1:11" x14ac:dyDescent="0.25">
      <c r="A87" s="209" t="s">
        <v>136</v>
      </c>
      <c r="B87" s="214">
        <v>41990</v>
      </c>
      <c r="C87" s="208">
        <v>146</v>
      </c>
      <c r="D87" s="208">
        <v>3</v>
      </c>
      <c r="E87" s="208" t="s">
        <v>13</v>
      </c>
      <c r="F87" s="208">
        <v>500</v>
      </c>
      <c r="G87" s="208">
        <v>118.33</v>
      </c>
      <c r="H87" s="208">
        <f t="shared" si="2"/>
        <v>133.7037037037037</v>
      </c>
      <c r="I87" s="208">
        <f t="shared" si="3"/>
        <v>13.37037037037037</v>
      </c>
      <c r="J87" s="208">
        <v>18.05</v>
      </c>
      <c r="K87" s="213">
        <v>0.14338713766584976</v>
      </c>
    </row>
    <row r="88" spans="1:11" x14ac:dyDescent="0.25">
      <c r="A88" s="209" t="s">
        <v>137</v>
      </c>
      <c r="B88" s="214">
        <v>41990</v>
      </c>
      <c r="C88" s="208">
        <v>147</v>
      </c>
      <c r="D88" s="208">
        <v>3</v>
      </c>
      <c r="E88" s="208" t="s">
        <v>13</v>
      </c>
      <c r="F88" s="208">
        <v>0</v>
      </c>
      <c r="G88" s="208">
        <v>89.3</v>
      </c>
      <c r="H88" s="208">
        <f t="shared" si="2"/>
        <v>110.22222222222223</v>
      </c>
      <c r="I88" s="208">
        <f t="shared" si="3"/>
        <v>11.022222222222222</v>
      </c>
      <c r="J88" s="208">
        <v>14.88</v>
      </c>
      <c r="K88" s="213">
        <v>0.15663157894736843</v>
      </c>
    </row>
    <row r="89" spans="1:11" x14ac:dyDescent="0.25">
      <c r="A89" s="209" t="s">
        <v>135</v>
      </c>
      <c r="B89" s="214">
        <v>41990</v>
      </c>
      <c r="C89" s="208">
        <v>148</v>
      </c>
      <c r="D89" s="208">
        <v>3</v>
      </c>
      <c r="E89" s="208" t="s">
        <v>13</v>
      </c>
      <c r="F89" s="208">
        <v>200</v>
      </c>
      <c r="G89" s="208">
        <v>79.069999999999993</v>
      </c>
      <c r="H89" s="208">
        <f t="shared" si="2"/>
        <v>102.81481481481481</v>
      </c>
      <c r="I89" s="208">
        <f t="shared" si="3"/>
        <v>10.281481481481482</v>
      </c>
      <c r="J89" s="208">
        <v>13.88</v>
      </c>
      <c r="K89" s="213">
        <v>0.1650082205640572</v>
      </c>
    </row>
    <row r="90" spans="1:11" x14ac:dyDescent="0.25">
      <c r="A90" s="209" t="s">
        <v>139</v>
      </c>
      <c r="B90" s="214">
        <v>41990</v>
      </c>
      <c r="C90" s="208">
        <v>149</v>
      </c>
      <c r="D90" s="208">
        <v>3</v>
      </c>
      <c r="E90" s="208" t="s">
        <v>13</v>
      </c>
      <c r="F90" s="208">
        <v>350</v>
      </c>
      <c r="G90" s="208">
        <v>77.209999999999994</v>
      </c>
      <c r="H90" s="208">
        <f t="shared" si="2"/>
        <v>98.666666666666657</v>
      </c>
      <c r="I90" s="208">
        <f t="shared" si="3"/>
        <v>9.8666666666666654</v>
      </c>
      <c r="J90" s="208">
        <v>13.32</v>
      </c>
      <c r="K90" s="213">
        <v>0.16216552260069941</v>
      </c>
    </row>
    <row r="91" spans="1:11" x14ac:dyDescent="0.25">
      <c r="A91" s="209" t="s">
        <v>138</v>
      </c>
      <c r="B91" s="214">
        <v>41990</v>
      </c>
      <c r="C91" s="208">
        <v>150</v>
      </c>
      <c r="D91" s="208">
        <v>3</v>
      </c>
      <c r="E91" s="208" t="s">
        <v>13</v>
      </c>
      <c r="F91" s="208">
        <v>100</v>
      </c>
      <c r="G91" s="208">
        <v>107.79</v>
      </c>
      <c r="H91" s="208">
        <f t="shared" si="2"/>
        <v>126.96296296296296</v>
      </c>
      <c r="I91" s="208">
        <f t="shared" si="3"/>
        <v>12.696296296296296</v>
      </c>
      <c r="J91" s="208">
        <v>17.14</v>
      </c>
      <c r="K91" s="213">
        <v>0.14947212171815566</v>
      </c>
    </row>
    <row r="92" spans="1:11" x14ac:dyDescent="0.25">
      <c r="A92" s="209" t="s">
        <v>139</v>
      </c>
      <c r="B92" s="214">
        <v>41990</v>
      </c>
      <c r="C92" s="208">
        <v>277</v>
      </c>
      <c r="D92" s="208">
        <v>4</v>
      </c>
      <c r="E92" s="208" t="s">
        <v>13</v>
      </c>
      <c r="F92" s="208">
        <v>350</v>
      </c>
      <c r="G92" s="208">
        <v>96</v>
      </c>
      <c r="H92" s="208">
        <f t="shared" si="2"/>
        <v>135.11111111111109</v>
      </c>
      <c r="I92" s="208">
        <f t="shared" si="3"/>
        <v>13.511111111111109</v>
      </c>
      <c r="J92" s="208">
        <v>18.239999999999998</v>
      </c>
      <c r="K92" s="213">
        <v>0.17859999999999995</v>
      </c>
    </row>
    <row r="93" spans="1:11" x14ac:dyDescent="0.25">
      <c r="A93" s="209" t="s">
        <v>135</v>
      </c>
      <c r="B93" s="214">
        <v>41990</v>
      </c>
      <c r="C93" s="208">
        <v>278</v>
      </c>
      <c r="D93" s="208">
        <v>4</v>
      </c>
      <c r="E93" s="208" t="s">
        <v>13</v>
      </c>
      <c r="F93" s="208">
        <v>200</v>
      </c>
      <c r="G93" s="208">
        <v>88.4</v>
      </c>
      <c r="H93" s="208">
        <f t="shared" si="2"/>
        <v>128.88888888888889</v>
      </c>
      <c r="I93" s="208">
        <f t="shared" si="3"/>
        <v>12.888888888888888</v>
      </c>
      <c r="J93" s="208">
        <v>17.399999999999999</v>
      </c>
      <c r="K93" s="213">
        <v>0.1850226244343891</v>
      </c>
    </row>
    <row r="94" spans="1:11" x14ac:dyDescent="0.25">
      <c r="A94" s="209" t="s">
        <v>138</v>
      </c>
      <c r="B94" s="214">
        <v>41990</v>
      </c>
      <c r="C94" s="208">
        <v>279</v>
      </c>
      <c r="D94" s="208">
        <v>4</v>
      </c>
      <c r="E94" s="208" t="s">
        <v>13</v>
      </c>
      <c r="F94" s="208">
        <v>100</v>
      </c>
      <c r="G94" s="208">
        <v>78.2</v>
      </c>
      <c r="H94" s="208">
        <f t="shared" si="2"/>
        <v>121.7037037037037</v>
      </c>
      <c r="I94" s="208">
        <f t="shared" si="3"/>
        <v>12.170370370370369</v>
      </c>
      <c r="J94" s="208">
        <v>16.43</v>
      </c>
      <c r="K94" s="213">
        <v>0.19749616368286443</v>
      </c>
    </row>
    <row r="95" spans="1:11" x14ac:dyDescent="0.25">
      <c r="A95" s="209" t="s">
        <v>136</v>
      </c>
      <c r="B95" s="214">
        <v>41990</v>
      </c>
      <c r="C95" s="208">
        <v>280</v>
      </c>
      <c r="D95" s="208">
        <v>4</v>
      </c>
      <c r="E95" s="208" t="s">
        <v>13</v>
      </c>
      <c r="F95" s="208">
        <v>500</v>
      </c>
      <c r="G95" s="208">
        <v>100.2</v>
      </c>
      <c r="H95" s="208">
        <f t="shared" si="2"/>
        <v>117.48148148148147</v>
      </c>
      <c r="I95" s="208">
        <f t="shared" si="3"/>
        <v>11.748148148148147</v>
      </c>
      <c r="J95" s="208">
        <v>15.86</v>
      </c>
      <c r="K95" s="213">
        <v>0.14878642714570856</v>
      </c>
    </row>
    <row r="96" spans="1:11" x14ac:dyDescent="0.25">
      <c r="A96" s="209" t="s">
        <v>137</v>
      </c>
      <c r="B96" s="214">
        <v>41990</v>
      </c>
      <c r="C96" s="208">
        <v>281</v>
      </c>
      <c r="D96" s="208">
        <v>4</v>
      </c>
      <c r="E96" s="208" t="s">
        <v>13</v>
      </c>
      <c r="F96" s="208">
        <v>0</v>
      </c>
      <c r="G96" s="208">
        <v>86.4</v>
      </c>
      <c r="H96" s="208">
        <f t="shared" si="2"/>
        <v>138.5185185185185</v>
      </c>
      <c r="I96" s="208">
        <f t="shared" si="3"/>
        <v>13.851851851851851</v>
      </c>
      <c r="J96" s="208">
        <v>18.7</v>
      </c>
      <c r="K96" s="213">
        <v>0.20344907407407406</v>
      </c>
    </row>
    <row r="97" spans="1:11" x14ac:dyDescent="0.25">
      <c r="A97" s="209" t="s">
        <v>140</v>
      </c>
      <c r="B97" s="214">
        <v>41990</v>
      </c>
      <c r="C97" s="208">
        <v>282</v>
      </c>
      <c r="D97" s="208">
        <v>4</v>
      </c>
      <c r="E97" s="208" t="s">
        <v>13</v>
      </c>
      <c r="F97" s="208">
        <v>50</v>
      </c>
      <c r="G97" s="208">
        <v>79.599999999999994</v>
      </c>
      <c r="H97" s="208">
        <f t="shared" si="2"/>
        <v>126.5185185185185</v>
      </c>
      <c r="I97" s="208">
        <f t="shared" si="3"/>
        <v>12.65185185185185</v>
      </c>
      <c r="J97" s="208">
        <v>17.079999999999998</v>
      </c>
      <c r="K97" s="213">
        <v>0.20169849246231156</v>
      </c>
    </row>
    <row r="98" spans="1:11" x14ac:dyDescent="0.25">
      <c r="A98" s="209" t="s">
        <v>135</v>
      </c>
      <c r="B98" s="214">
        <v>42019</v>
      </c>
      <c r="C98" s="208">
        <v>25</v>
      </c>
      <c r="D98" s="208">
        <v>1</v>
      </c>
      <c r="E98" s="208" t="s">
        <v>13</v>
      </c>
      <c r="F98" s="208">
        <v>200</v>
      </c>
      <c r="G98" s="208">
        <v>115.44</v>
      </c>
      <c r="H98" s="208">
        <f t="shared" si="2"/>
        <v>118.88888888888889</v>
      </c>
      <c r="I98" s="208">
        <f t="shared" si="3"/>
        <v>11.888888888888889</v>
      </c>
      <c r="J98" s="208">
        <v>16.05</v>
      </c>
      <c r="K98" s="213">
        <v>0.13903326403326405</v>
      </c>
    </row>
    <row r="99" spans="1:11" x14ac:dyDescent="0.25">
      <c r="A99" s="209" t="s">
        <v>136</v>
      </c>
      <c r="B99" s="214">
        <v>42019</v>
      </c>
      <c r="C99" s="208">
        <v>26</v>
      </c>
      <c r="D99" s="208">
        <v>1</v>
      </c>
      <c r="E99" s="208" t="s">
        <v>13</v>
      </c>
      <c r="F99" s="208">
        <v>500</v>
      </c>
      <c r="G99" s="208">
        <v>112.01</v>
      </c>
      <c r="H99" s="208">
        <f t="shared" si="2"/>
        <v>102.88888888888889</v>
      </c>
      <c r="I99" s="208">
        <f t="shared" si="3"/>
        <v>10.288888888888888</v>
      </c>
      <c r="J99" s="208">
        <v>13.89</v>
      </c>
      <c r="K99" s="213">
        <v>0.12400678510847246</v>
      </c>
    </row>
    <row r="100" spans="1:11" x14ac:dyDescent="0.25">
      <c r="A100" s="209" t="s">
        <v>137</v>
      </c>
      <c r="B100" s="214">
        <v>42019</v>
      </c>
      <c r="C100" s="208">
        <v>27</v>
      </c>
      <c r="D100" s="208">
        <v>1</v>
      </c>
      <c r="E100" s="208" t="s">
        <v>13</v>
      </c>
      <c r="F100" s="208">
        <v>0</v>
      </c>
      <c r="G100" s="208">
        <v>88.83</v>
      </c>
      <c r="H100" s="208">
        <f t="shared" si="2"/>
        <v>86.962962962962962</v>
      </c>
      <c r="I100" s="208">
        <f t="shared" si="3"/>
        <v>8.6962962962962962</v>
      </c>
      <c r="J100" s="208">
        <v>11.74</v>
      </c>
      <c r="K100" s="213">
        <v>0.1321625576944726</v>
      </c>
    </row>
    <row r="101" spans="1:11" x14ac:dyDescent="0.25">
      <c r="A101" s="209" t="s">
        <v>138</v>
      </c>
      <c r="B101" s="214">
        <v>42019</v>
      </c>
      <c r="C101" s="208">
        <v>28</v>
      </c>
      <c r="D101" s="208">
        <v>1</v>
      </c>
      <c r="E101" s="208" t="s">
        <v>13</v>
      </c>
      <c r="F101" s="208">
        <v>100</v>
      </c>
      <c r="G101" s="208">
        <v>136.41</v>
      </c>
      <c r="H101" s="208">
        <f t="shared" si="2"/>
        <v>125.33333333333333</v>
      </c>
      <c r="I101" s="208">
        <f t="shared" si="3"/>
        <v>12.533333333333333</v>
      </c>
      <c r="J101" s="208">
        <v>16.920000000000002</v>
      </c>
      <c r="K101" s="213">
        <v>0.12403782713877283</v>
      </c>
    </row>
    <row r="102" spans="1:11" x14ac:dyDescent="0.25">
      <c r="A102" s="209" t="s">
        <v>139</v>
      </c>
      <c r="B102" s="214">
        <v>42019</v>
      </c>
      <c r="C102" s="208">
        <v>29</v>
      </c>
      <c r="D102" s="208">
        <v>1</v>
      </c>
      <c r="E102" s="208" t="s">
        <v>13</v>
      </c>
      <c r="F102" s="208">
        <v>350</v>
      </c>
      <c r="G102" s="208">
        <v>116.02</v>
      </c>
      <c r="H102" s="208">
        <f t="shared" si="2"/>
        <v>104.81481481481481</v>
      </c>
      <c r="I102" s="208">
        <f t="shared" si="3"/>
        <v>10.481481481481481</v>
      </c>
      <c r="J102" s="208">
        <v>14.15</v>
      </c>
      <c r="K102" s="213">
        <v>0.12196173073607999</v>
      </c>
    </row>
    <row r="103" spans="1:11" x14ac:dyDescent="0.25">
      <c r="A103" s="209" t="s">
        <v>140</v>
      </c>
      <c r="B103" s="214">
        <v>42019</v>
      </c>
      <c r="C103" s="208">
        <v>30</v>
      </c>
      <c r="D103" s="208">
        <v>1</v>
      </c>
      <c r="E103" s="208" t="s">
        <v>13</v>
      </c>
      <c r="F103" s="208">
        <v>50</v>
      </c>
      <c r="G103" s="208">
        <v>105.15</v>
      </c>
      <c r="H103" s="208">
        <f t="shared" si="2"/>
        <v>106.81481481481481</v>
      </c>
      <c r="I103" s="208">
        <f t="shared" si="3"/>
        <v>10.68148148148148</v>
      </c>
      <c r="J103" s="208">
        <v>14.42</v>
      </c>
      <c r="K103" s="213">
        <v>0.13713742272943413</v>
      </c>
    </row>
    <row r="104" spans="1:11" x14ac:dyDescent="0.25">
      <c r="A104" s="209" t="s">
        <v>136</v>
      </c>
      <c r="B104" s="214">
        <v>42019</v>
      </c>
      <c r="C104" s="208">
        <v>115</v>
      </c>
      <c r="D104" s="208">
        <v>2</v>
      </c>
      <c r="E104" s="208" t="s">
        <v>13</v>
      </c>
      <c r="F104" s="208">
        <v>500</v>
      </c>
      <c r="G104" s="208">
        <v>124.55</v>
      </c>
      <c r="H104" s="208">
        <f t="shared" si="2"/>
        <v>117.48148148148147</v>
      </c>
      <c r="I104" s="208">
        <f t="shared" si="3"/>
        <v>11.748148148148147</v>
      </c>
      <c r="J104" s="208">
        <v>15.86</v>
      </c>
      <c r="K104" s="213">
        <v>0.12733841830590123</v>
      </c>
    </row>
    <row r="105" spans="1:11" x14ac:dyDescent="0.25">
      <c r="A105" s="209" t="s">
        <v>137</v>
      </c>
      <c r="B105" s="214">
        <v>42019</v>
      </c>
      <c r="C105" s="208">
        <v>116</v>
      </c>
      <c r="D105" s="208">
        <v>2</v>
      </c>
      <c r="E105" s="208" t="s">
        <v>13</v>
      </c>
      <c r="F105" s="208">
        <v>0</v>
      </c>
      <c r="G105" s="208">
        <v>130.31</v>
      </c>
      <c r="H105" s="208">
        <f t="shared" si="2"/>
        <v>122.5185185185185</v>
      </c>
      <c r="I105" s="208">
        <f t="shared" si="3"/>
        <v>12.25185185185185</v>
      </c>
      <c r="J105" s="208">
        <v>16.54</v>
      </c>
      <c r="K105" s="213">
        <v>0.12692809454378021</v>
      </c>
    </row>
    <row r="106" spans="1:11" x14ac:dyDescent="0.25">
      <c r="A106" s="209" t="s">
        <v>139</v>
      </c>
      <c r="B106" s="214">
        <v>42019</v>
      </c>
      <c r="C106" s="208">
        <v>117</v>
      </c>
      <c r="D106" s="208">
        <v>2</v>
      </c>
      <c r="E106" s="208" t="s">
        <v>13</v>
      </c>
      <c r="F106" s="208">
        <v>350</v>
      </c>
      <c r="G106" s="208">
        <v>157.79</v>
      </c>
      <c r="H106" s="208">
        <f t="shared" si="2"/>
        <v>137.62962962962962</v>
      </c>
      <c r="I106" s="208">
        <f t="shared" si="3"/>
        <v>13.762962962962961</v>
      </c>
      <c r="J106" s="208">
        <v>18.579999999999998</v>
      </c>
      <c r="K106" s="213">
        <v>0.11775144178972051</v>
      </c>
    </row>
    <row r="107" spans="1:11" x14ac:dyDescent="0.25">
      <c r="A107" s="209" t="s">
        <v>138</v>
      </c>
      <c r="B107" s="214">
        <v>42019</v>
      </c>
      <c r="C107" s="208">
        <v>118</v>
      </c>
      <c r="D107" s="208">
        <v>2</v>
      </c>
      <c r="E107" s="208" t="s">
        <v>13</v>
      </c>
      <c r="F107" s="208">
        <v>100</v>
      </c>
      <c r="G107" s="208">
        <v>137.66</v>
      </c>
      <c r="H107" s="208">
        <f t="shared" si="2"/>
        <v>130.96296296296293</v>
      </c>
      <c r="I107" s="208">
        <f t="shared" si="3"/>
        <v>13.096296296296295</v>
      </c>
      <c r="J107" s="208">
        <v>17.68</v>
      </c>
      <c r="K107" s="213">
        <v>0.12843236960627633</v>
      </c>
    </row>
    <row r="108" spans="1:11" x14ac:dyDescent="0.25">
      <c r="A108" s="209" t="s">
        <v>140</v>
      </c>
      <c r="B108" s="214">
        <v>42019</v>
      </c>
      <c r="C108" s="208">
        <v>119</v>
      </c>
      <c r="D108" s="208">
        <v>2</v>
      </c>
      <c r="E108" s="208" t="s">
        <v>13</v>
      </c>
      <c r="F108" s="208">
        <v>50</v>
      </c>
      <c r="G108" s="208">
        <v>139.62</v>
      </c>
      <c r="H108" s="208">
        <f t="shared" si="2"/>
        <v>132.14814814814812</v>
      </c>
      <c r="I108" s="208">
        <f t="shared" si="3"/>
        <v>13.214814814814813</v>
      </c>
      <c r="J108" s="208">
        <v>17.84</v>
      </c>
      <c r="K108" s="213">
        <v>0.12777539034522276</v>
      </c>
    </row>
    <row r="109" spans="1:11" x14ac:dyDescent="0.25">
      <c r="A109" s="209" t="s">
        <v>135</v>
      </c>
      <c r="B109" s="214">
        <v>42019</v>
      </c>
      <c r="C109" s="208">
        <v>120</v>
      </c>
      <c r="D109" s="208">
        <v>2</v>
      </c>
      <c r="E109" s="208" t="s">
        <v>13</v>
      </c>
      <c r="F109" s="208">
        <v>200</v>
      </c>
      <c r="G109" s="208">
        <v>119.72</v>
      </c>
      <c r="H109" s="208">
        <f t="shared" si="2"/>
        <v>128.5185185185185</v>
      </c>
      <c r="I109" s="208">
        <f t="shared" si="3"/>
        <v>12.851851851851851</v>
      </c>
      <c r="J109" s="208">
        <v>17.350000000000001</v>
      </c>
      <c r="K109" s="213">
        <v>0.14492148346140998</v>
      </c>
    </row>
    <row r="110" spans="1:11" x14ac:dyDescent="0.25">
      <c r="A110" s="209" t="s">
        <v>140</v>
      </c>
      <c r="B110" s="214">
        <v>42019</v>
      </c>
      <c r="C110" s="208">
        <v>145</v>
      </c>
      <c r="D110" s="208">
        <v>3</v>
      </c>
      <c r="E110" s="208" t="s">
        <v>13</v>
      </c>
      <c r="F110" s="208">
        <v>50</v>
      </c>
      <c r="G110" s="208">
        <v>100.55</v>
      </c>
      <c r="H110" s="208">
        <f t="shared" si="2"/>
        <v>94.370370370370367</v>
      </c>
      <c r="I110" s="208">
        <f t="shared" si="3"/>
        <v>9.4370370370370367</v>
      </c>
      <c r="J110" s="208">
        <v>12.74</v>
      </c>
      <c r="K110" s="213">
        <v>0.1267031327697663</v>
      </c>
    </row>
    <row r="111" spans="1:11" x14ac:dyDescent="0.25">
      <c r="A111" s="209" t="s">
        <v>136</v>
      </c>
      <c r="B111" s="214">
        <v>42019</v>
      </c>
      <c r="C111" s="208">
        <v>146</v>
      </c>
      <c r="D111" s="208">
        <v>3</v>
      </c>
      <c r="E111" s="208" t="s">
        <v>13</v>
      </c>
      <c r="F111" s="208">
        <v>500</v>
      </c>
      <c r="G111" s="208">
        <v>112.22</v>
      </c>
      <c r="H111" s="208">
        <f t="shared" si="2"/>
        <v>94.296296296296291</v>
      </c>
      <c r="I111" s="208">
        <f t="shared" si="3"/>
        <v>9.4296296296296287</v>
      </c>
      <c r="J111" s="208">
        <v>12.73</v>
      </c>
      <c r="K111" s="213">
        <v>0.11343788985920514</v>
      </c>
    </row>
    <row r="112" spans="1:11" x14ac:dyDescent="0.25">
      <c r="A112" s="209" t="s">
        <v>137</v>
      </c>
      <c r="B112" s="214">
        <v>42019</v>
      </c>
      <c r="C112" s="208">
        <v>147</v>
      </c>
      <c r="D112" s="208">
        <v>3</v>
      </c>
      <c r="E112" s="208" t="s">
        <v>13</v>
      </c>
      <c r="F112" s="208">
        <v>0</v>
      </c>
      <c r="G112" s="208">
        <v>134.63999999999999</v>
      </c>
      <c r="H112" s="208">
        <f t="shared" si="2"/>
        <v>108.44444444444446</v>
      </c>
      <c r="I112" s="208">
        <f t="shared" si="3"/>
        <v>10.844444444444445</v>
      </c>
      <c r="J112" s="208">
        <v>14.64</v>
      </c>
      <c r="K112" s="213">
        <v>0.10873440285204992</v>
      </c>
    </row>
    <row r="113" spans="1:11" x14ac:dyDescent="0.25">
      <c r="A113" s="209" t="s">
        <v>135</v>
      </c>
      <c r="B113" s="214">
        <v>42019</v>
      </c>
      <c r="C113" s="208">
        <v>148</v>
      </c>
      <c r="D113" s="208">
        <v>3</v>
      </c>
      <c r="E113" s="208" t="s">
        <v>13</v>
      </c>
      <c r="F113" s="208">
        <v>200</v>
      </c>
      <c r="G113" s="208">
        <v>151.25</v>
      </c>
      <c r="H113" s="208">
        <f t="shared" si="2"/>
        <v>117.62962962962962</v>
      </c>
      <c r="I113" s="208">
        <f t="shared" si="3"/>
        <v>11.762962962962963</v>
      </c>
      <c r="J113" s="208">
        <v>15.88</v>
      </c>
      <c r="K113" s="213">
        <v>0.10499173553719009</v>
      </c>
    </row>
    <row r="114" spans="1:11" x14ac:dyDescent="0.25">
      <c r="A114" s="209" t="s">
        <v>139</v>
      </c>
      <c r="B114" s="214">
        <v>42019</v>
      </c>
      <c r="C114" s="208">
        <v>149</v>
      </c>
      <c r="D114" s="208">
        <v>3</v>
      </c>
      <c r="E114" s="208" t="s">
        <v>13</v>
      </c>
      <c r="F114" s="208">
        <v>350</v>
      </c>
      <c r="G114" s="208">
        <v>131.58000000000001</v>
      </c>
      <c r="H114" s="208">
        <f t="shared" si="2"/>
        <v>111.40740740740739</v>
      </c>
      <c r="I114" s="208">
        <f t="shared" si="3"/>
        <v>11.140740740740739</v>
      </c>
      <c r="J114" s="208">
        <v>15.04</v>
      </c>
      <c r="K114" s="213">
        <v>0.11430308557531538</v>
      </c>
    </row>
    <row r="115" spans="1:11" x14ac:dyDescent="0.25">
      <c r="A115" s="209" t="s">
        <v>138</v>
      </c>
      <c r="B115" s="214">
        <v>42019</v>
      </c>
      <c r="C115" s="208">
        <v>150</v>
      </c>
      <c r="D115" s="208">
        <v>3</v>
      </c>
      <c r="E115" s="208" t="s">
        <v>13</v>
      </c>
      <c r="F115" s="208">
        <v>100</v>
      </c>
      <c r="G115" s="208">
        <v>140.71</v>
      </c>
      <c r="H115" s="208">
        <f t="shared" si="2"/>
        <v>133.77777777777777</v>
      </c>
      <c r="I115" s="208">
        <f t="shared" si="3"/>
        <v>13.377777777777776</v>
      </c>
      <c r="J115" s="208">
        <v>18.059999999999999</v>
      </c>
      <c r="K115" s="213">
        <v>0.12834908677421647</v>
      </c>
    </row>
    <row r="116" spans="1:11" x14ac:dyDescent="0.25">
      <c r="A116" s="209" t="s">
        <v>139</v>
      </c>
      <c r="B116" s="214">
        <v>42019</v>
      </c>
      <c r="C116" s="208">
        <v>277</v>
      </c>
      <c r="D116" s="208">
        <v>4</v>
      </c>
      <c r="E116" s="208" t="s">
        <v>13</v>
      </c>
      <c r="F116" s="208">
        <v>350</v>
      </c>
      <c r="G116" s="208">
        <v>117.01</v>
      </c>
      <c r="H116" s="208">
        <f t="shared" si="2"/>
        <v>124.2222222222222</v>
      </c>
      <c r="I116" s="208">
        <f t="shared" si="3"/>
        <v>12.422222222222221</v>
      </c>
      <c r="J116" s="208">
        <v>16.77</v>
      </c>
      <c r="K116" s="213">
        <v>0.14332108366806254</v>
      </c>
    </row>
    <row r="117" spans="1:11" x14ac:dyDescent="0.25">
      <c r="A117" s="209" t="s">
        <v>135</v>
      </c>
      <c r="B117" s="214">
        <v>42019</v>
      </c>
      <c r="C117" s="208">
        <v>278</v>
      </c>
      <c r="D117" s="208">
        <v>4</v>
      </c>
      <c r="E117" s="208" t="s">
        <v>13</v>
      </c>
      <c r="F117" s="208">
        <v>200</v>
      </c>
      <c r="G117" s="208">
        <v>99.27</v>
      </c>
      <c r="H117" s="208">
        <f t="shared" si="2"/>
        <v>93.185185185185176</v>
      </c>
      <c r="I117" s="208">
        <f t="shared" si="3"/>
        <v>9.318518518518518</v>
      </c>
      <c r="J117" s="208">
        <v>12.58</v>
      </c>
      <c r="K117" s="213">
        <v>0.12672509318021558</v>
      </c>
    </row>
    <row r="118" spans="1:11" x14ac:dyDescent="0.25">
      <c r="A118" s="209" t="s">
        <v>138</v>
      </c>
      <c r="B118" s="214">
        <v>42019</v>
      </c>
      <c r="C118" s="208">
        <v>279</v>
      </c>
      <c r="D118" s="208">
        <v>4</v>
      </c>
      <c r="E118" s="208" t="s">
        <v>13</v>
      </c>
      <c r="F118" s="208">
        <v>100</v>
      </c>
      <c r="G118" s="208">
        <v>138.57</v>
      </c>
      <c r="H118" s="208">
        <f t="shared" si="2"/>
        <v>118.29629629629629</v>
      </c>
      <c r="I118" s="208">
        <f t="shared" si="3"/>
        <v>11.829629629629629</v>
      </c>
      <c r="J118" s="208">
        <v>15.97</v>
      </c>
      <c r="K118" s="213">
        <v>0.11524861081042073</v>
      </c>
    </row>
    <row r="119" spans="1:11" x14ac:dyDescent="0.25">
      <c r="A119" s="209" t="s">
        <v>136</v>
      </c>
      <c r="B119" s="214">
        <v>42019</v>
      </c>
      <c r="C119" s="208">
        <v>280</v>
      </c>
      <c r="D119" s="208">
        <v>4</v>
      </c>
      <c r="E119" s="208" t="s">
        <v>13</v>
      </c>
      <c r="F119" s="208">
        <v>500</v>
      </c>
      <c r="G119" s="208">
        <v>129.9</v>
      </c>
      <c r="H119" s="208">
        <f t="shared" si="2"/>
        <v>103.1111111111111</v>
      </c>
      <c r="I119" s="208">
        <f t="shared" si="3"/>
        <v>10.31111111111111</v>
      </c>
      <c r="J119" s="208">
        <v>13.92</v>
      </c>
      <c r="K119" s="213">
        <v>0.10715935334872978</v>
      </c>
    </row>
    <row r="120" spans="1:11" x14ac:dyDescent="0.25">
      <c r="A120" s="209" t="s">
        <v>137</v>
      </c>
      <c r="B120" s="214">
        <v>42019</v>
      </c>
      <c r="C120" s="208">
        <v>281</v>
      </c>
      <c r="D120" s="208">
        <v>4</v>
      </c>
      <c r="E120" s="208" t="s">
        <v>13</v>
      </c>
      <c r="F120" s="208">
        <v>0</v>
      </c>
      <c r="G120" s="208">
        <v>115.24</v>
      </c>
      <c r="H120" s="208">
        <f t="shared" si="2"/>
        <v>109.48148148148148</v>
      </c>
      <c r="I120" s="208">
        <f t="shared" si="3"/>
        <v>10.948148148148148</v>
      </c>
      <c r="J120" s="208">
        <v>14.78</v>
      </c>
      <c r="K120" s="213">
        <v>0.12825407844498438</v>
      </c>
    </row>
    <row r="121" spans="1:11" x14ac:dyDescent="0.25">
      <c r="A121" s="209" t="s">
        <v>140</v>
      </c>
      <c r="B121" s="214">
        <v>42019</v>
      </c>
      <c r="C121" s="208">
        <v>282</v>
      </c>
      <c r="D121" s="208">
        <v>4</v>
      </c>
      <c r="E121" s="208" t="s">
        <v>13</v>
      </c>
      <c r="F121" s="208">
        <v>50</v>
      </c>
      <c r="G121" s="208">
        <v>98.45</v>
      </c>
      <c r="H121" s="208">
        <f t="shared" si="2"/>
        <v>119.40740740740742</v>
      </c>
      <c r="I121" s="208">
        <f t="shared" si="3"/>
        <v>11.940740740740742</v>
      </c>
      <c r="J121" s="208">
        <v>16.12</v>
      </c>
      <c r="K121" s="213">
        <v>0.16373793803961403</v>
      </c>
    </row>
  </sheetData>
  <sortState ref="C3:U290">
    <sortCondition ref="E3:E2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abSelected="1" workbookViewId="0"/>
  </sheetViews>
  <sheetFormatPr defaultRowHeight="15" x14ac:dyDescent="0.25"/>
  <cols>
    <col min="1" max="1" width="21.5703125" bestFit="1" customWidth="1"/>
    <col min="2" max="2" width="16.28515625" bestFit="1" customWidth="1"/>
    <col min="3" max="7" width="12" bestFit="1" customWidth="1"/>
  </cols>
  <sheetData>
    <row r="3" spans="1:7" x14ac:dyDescent="0.25">
      <c r="A3" s="146" t="s">
        <v>150</v>
      </c>
      <c r="B3" s="146" t="s">
        <v>149</v>
      </c>
    </row>
    <row r="4" spans="1:7" x14ac:dyDescent="0.25">
      <c r="A4" s="146" t="s">
        <v>94</v>
      </c>
      <c r="B4" s="240">
        <v>41920</v>
      </c>
      <c r="C4" s="240">
        <v>41942</v>
      </c>
      <c r="D4" s="240">
        <v>41968</v>
      </c>
      <c r="E4" s="240">
        <v>41990</v>
      </c>
      <c r="F4" s="240">
        <v>42019</v>
      </c>
      <c r="G4" s="240" t="s">
        <v>96</v>
      </c>
    </row>
    <row r="5" spans="1:7" x14ac:dyDescent="0.25">
      <c r="A5" s="147" t="s">
        <v>137</v>
      </c>
      <c r="B5" s="206">
        <v>78.148148148148138</v>
      </c>
      <c r="C5" s="206">
        <v>124.18518518518516</v>
      </c>
      <c r="D5" s="206">
        <v>112.07407407407408</v>
      </c>
      <c r="E5" s="206">
        <v>126.57407407407408</v>
      </c>
      <c r="F5" s="206">
        <v>106.85185185185185</v>
      </c>
      <c r="G5" s="206">
        <v>109.56666666666665</v>
      </c>
    </row>
    <row r="6" spans="1:7" x14ac:dyDescent="0.25">
      <c r="A6" s="147" t="s">
        <v>138</v>
      </c>
      <c r="B6" s="206">
        <v>75.666666666666657</v>
      </c>
      <c r="C6" s="206">
        <v>133.31481481481481</v>
      </c>
      <c r="D6" s="206">
        <v>104.4074074074074</v>
      </c>
      <c r="E6" s="206">
        <v>118.55555555555554</v>
      </c>
      <c r="F6" s="206">
        <v>127.09259259259258</v>
      </c>
      <c r="G6" s="206">
        <v>111.80740740740741</v>
      </c>
    </row>
    <row r="7" spans="1:7" x14ac:dyDescent="0.25">
      <c r="A7" s="147" t="s">
        <v>135</v>
      </c>
      <c r="B7" s="206">
        <v>70.31481481481481</v>
      </c>
      <c r="C7" s="206">
        <v>126.92592592592592</v>
      </c>
      <c r="D7" s="206">
        <v>118.88888888888889</v>
      </c>
      <c r="E7" s="206">
        <v>116.46296296296296</v>
      </c>
      <c r="F7" s="206">
        <v>114.55555555555554</v>
      </c>
      <c r="G7" s="206">
        <v>109.4296296296296</v>
      </c>
    </row>
    <row r="8" spans="1:7" x14ac:dyDescent="0.25">
      <c r="A8" s="147" t="s">
        <v>139</v>
      </c>
      <c r="B8" s="206">
        <v>83.722222222222229</v>
      </c>
      <c r="C8" s="206">
        <v>125.14814814814814</v>
      </c>
      <c r="D8" s="206">
        <v>121.25925925925925</v>
      </c>
      <c r="E8" s="206">
        <v>120.11111111111111</v>
      </c>
      <c r="F8" s="206">
        <v>119.5185185185185</v>
      </c>
      <c r="G8" s="206">
        <v>113.95185185185184</v>
      </c>
    </row>
    <row r="9" spans="1:7" x14ac:dyDescent="0.25">
      <c r="A9" s="147" t="s">
        <v>140</v>
      </c>
      <c r="B9" s="206">
        <v>63.351851851851848</v>
      </c>
      <c r="C9" s="206">
        <v>124.7962962962963</v>
      </c>
      <c r="D9" s="206">
        <v>106.5185185185185</v>
      </c>
      <c r="E9" s="206">
        <v>120.11111111111111</v>
      </c>
      <c r="F9" s="206">
        <v>113.18518518518519</v>
      </c>
      <c r="G9" s="206">
        <v>105.59259259259258</v>
      </c>
    </row>
    <row r="10" spans="1:7" x14ac:dyDescent="0.25">
      <c r="A10" s="147" t="s">
        <v>136</v>
      </c>
      <c r="B10" s="206">
        <v>66.148148148148138</v>
      </c>
      <c r="C10" s="206">
        <v>125.44444444444443</v>
      </c>
      <c r="D10" s="206">
        <v>110.37037037037035</v>
      </c>
      <c r="E10" s="206">
        <v>116.42592592592592</v>
      </c>
      <c r="F10" s="206">
        <v>104.44444444444443</v>
      </c>
      <c r="G10" s="206">
        <v>104.56666666666668</v>
      </c>
    </row>
    <row r="11" spans="1:7" x14ac:dyDescent="0.25">
      <c r="A11" s="147" t="s">
        <v>96</v>
      </c>
      <c r="B11" s="206">
        <v>72.891975308641975</v>
      </c>
      <c r="C11" s="206">
        <v>126.63580246913581</v>
      </c>
      <c r="D11" s="206">
        <v>112.25308641975306</v>
      </c>
      <c r="E11" s="206">
        <v>119.7067901234568</v>
      </c>
      <c r="F11" s="206">
        <v>114.27469135802467</v>
      </c>
      <c r="G11" s="206">
        <v>109.15246913580248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06"/>
  <sheetViews>
    <sheetView topLeftCell="AM1" workbookViewId="0">
      <selection activeCell="BE9" sqref="BE9"/>
    </sheetView>
  </sheetViews>
  <sheetFormatPr defaultRowHeight="15" x14ac:dyDescent="0.25"/>
  <cols>
    <col min="1" max="1" width="11.7109375" customWidth="1"/>
    <col min="2" max="2" width="3.140625" style="110" customWidth="1"/>
    <col min="3" max="3" width="9.85546875" style="77" customWidth="1"/>
    <col min="4" max="4" width="4.28515625" customWidth="1"/>
    <col min="5" max="5" width="12.42578125" style="141" customWidth="1"/>
    <col min="6" max="6" width="3.7109375" customWidth="1"/>
    <col min="7" max="7" width="10.5703125" customWidth="1"/>
    <col min="8" max="8" width="6.140625" customWidth="1"/>
    <col min="9" max="9" width="2.85546875" customWidth="1"/>
    <col min="10" max="10" width="6.140625" customWidth="1"/>
    <col min="11" max="11" width="6.28515625" customWidth="1"/>
    <col min="16" max="16" width="6.140625" customWidth="1"/>
    <col min="19" max="19" width="3.5703125" style="109" bestFit="1" customWidth="1"/>
    <col min="20" max="20" width="9.140625" style="110" customWidth="1"/>
    <col min="21" max="21" width="3.5703125" style="111" bestFit="1" customWidth="1"/>
    <col min="22" max="22" width="8.5703125" style="110" customWidth="1"/>
    <col min="23" max="23" width="3.5703125" style="112" bestFit="1" customWidth="1"/>
    <col min="24" max="24" width="8.5703125" style="110" customWidth="1"/>
    <col min="25" max="25" width="3.5703125" style="112" bestFit="1" customWidth="1"/>
    <col min="26" max="26" width="8.5703125" style="110" customWidth="1"/>
    <col min="27" max="27" width="3.5703125" style="112" bestFit="1" customWidth="1"/>
    <col min="28" max="28" width="8.5703125" style="110" customWidth="1"/>
    <col min="29" max="29" width="3.28515625" style="112" customWidth="1"/>
    <col min="30" max="30" width="8.5703125" style="110" customWidth="1"/>
    <col min="31" max="31" width="3.28515625" style="112" customWidth="1"/>
    <col min="32" max="32" width="8.5703125" style="110" customWidth="1"/>
    <col min="33" max="33" width="3.5703125" style="112" bestFit="1" customWidth="1"/>
    <col min="34" max="34" width="8.5703125" style="110" customWidth="1"/>
    <col min="35" max="35" width="3.5703125" style="112" bestFit="1" customWidth="1"/>
    <col min="36" max="36" width="8.5703125" style="110" customWidth="1"/>
    <col min="37" max="37" width="3.28515625" style="112" customWidth="1"/>
    <col min="38" max="38" width="8.5703125" style="110" customWidth="1"/>
    <col min="39" max="39" width="3.5703125" style="112" bestFit="1" customWidth="1"/>
    <col min="40" max="40" width="8.5703125" style="110" customWidth="1"/>
    <col min="41" max="41" width="3.5703125" style="112" bestFit="1" customWidth="1"/>
    <col min="42" max="42" width="8.5703125" style="110" customWidth="1"/>
    <col min="45" max="45" width="3.5703125" customWidth="1"/>
    <col min="47" max="47" width="3.5703125" customWidth="1"/>
    <col min="49" max="49" width="3.5703125" customWidth="1"/>
  </cols>
  <sheetData>
    <row r="1" spans="1:58" ht="18.75" x14ac:dyDescent="0.3">
      <c r="A1" s="81" t="s">
        <v>37</v>
      </c>
      <c r="B1" s="82"/>
      <c r="C1" s="83"/>
      <c r="D1" s="84"/>
      <c r="E1" s="85"/>
      <c r="F1" s="84"/>
      <c r="G1" s="84"/>
      <c r="H1" s="84"/>
      <c r="I1" s="84"/>
      <c r="J1" s="86"/>
      <c r="K1" s="87" t="s">
        <v>38</v>
      </c>
      <c r="L1" s="86"/>
      <c r="M1" s="86"/>
      <c r="N1" s="86"/>
      <c r="O1" s="86"/>
      <c r="P1" s="86"/>
      <c r="Q1" s="86"/>
      <c r="S1" s="88"/>
      <c r="T1" s="89"/>
      <c r="U1" s="90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</row>
    <row r="2" spans="1:58" s="96" customFormat="1" ht="25.15" customHeight="1" x14ac:dyDescent="0.3">
      <c r="A2" s="91"/>
      <c r="B2" s="92"/>
      <c r="C2" s="93"/>
      <c r="D2" s="94"/>
      <c r="E2" s="95"/>
      <c r="F2" s="94"/>
      <c r="G2" s="94"/>
      <c r="H2" s="94"/>
      <c r="I2" s="94"/>
      <c r="J2" s="94"/>
      <c r="K2" s="94"/>
      <c r="L2" s="81" t="s">
        <v>39</v>
      </c>
      <c r="M2" s="84"/>
      <c r="N2" s="84"/>
      <c r="O2" s="94"/>
      <c r="P2" s="94"/>
      <c r="Q2" s="94"/>
      <c r="S2" s="88"/>
      <c r="T2" s="89"/>
      <c r="U2" s="90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</row>
    <row r="3" spans="1:58" ht="32.25" x14ac:dyDescent="0.3">
      <c r="A3" s="97" t="s">
        <v>3</v>
      </c>
      <c r="B3" s="97"/>
      <c r="C3" s="4" t="s">
        <v>4</v>
      </c>
      <c r="D3" s="4"/>
      <c r="E3" s="98" t="s">
        <v>5</v>
      </c>
      <c r="F3" s="97"/>
      <c r="G3" s="97" t="s">
        <v>6</v>
      </c>
      <c r="H3" s="86"/>
      <c r="I3" s="86"/>
      <c r="J3" s="86"/>
      <c r="K3" s="86"/>
      <c r="L3" s="86"/>
      <c r="M3" s="86"/>
      <c r="N3" s="86"/>
      <c r="O3" s="86"/>
      <c r="P3" s="86"/>
      <c r="Q3" s="86"/>
      <c r="R3" t="s">
        <v>40</v>
      </c>
      <c r="S3" s="99"/>
      <c r="T3" s="100" t="s">
        <v>41</v>
      </c>
      <c r="U3" s="101"/>
      <c r="V3" s="100" t="s">
        <v>42</v>
      </c>
      <c r="W3" s="100"/>
      <c r="X3" s="100" t="s">
        <v>43</v>
      </c>
      <c r="Y3" s="100"/>
      <c r="Z3" s="100" t="s">
        <v>44</v>
      </c>
      <c r="AA3" s="100"/>
      <c r="AB3" s="100" t="s">
        <v>45</v>
      </c>
      <c r="AC3" s="100"/>
      <c r="AD3" s="100" t="s">
        <v>46</v>
      </c>
      <c r="AE3" s="100"/>
      <c r="AF3" s="100" t="s">
        <v>47</v>
      </c>
      <c r="AG3" s="100"/>
      <c r="AH3" s="100" t="s">
        <v>48</v>
      </c>
      <c r="AI3" s="100"/>
      <c r="AJ3" s="100" t="s">
        <v>49</v>
      </c>
      <c r="AK3" s="100"/>
      <c r="AL3" s="100" t="s">
        <v>50</v>
      </c>
      <c r="AM3" s="100"/>
      <c r="AN3" s="100" t="s">
        <v>51</v>
      </c>
      <c r="AO3" s="100"/>
      <c r="AP3" s="100" t="s">
        <v>52</v>
      </c>
    </row>
    <row r="4" spans="1:58" ht="18.75" x14ac:dyDescent="0.3">
      <c r="A4" s="13">
        <v>1</v>
      </c>
      <c r="B4" s="14"/>
      <c r="C4" s="14">
        <v>1</v>
      </c>
      <c r="D4" s="16"/>
      <c r="E4" s="15" t="s">
        <v>9</v>
      </c>
      <c r="F4" s="16"/>
      <c r="G4" s="102">
        <v>100</v>
      </c>
      <c r="H4" s="86"/>
      <c r="I4" s="86"/>
      <c r="J4" s="87" t="s">
        <v>3</v>
      </c>
      <c r="K4" s="86"/>
      <c r="L4" s="86"/>
      <c r="M4" s="86"/>
      <c r="N4" s="86"/>
      <c r="O4" s="86"/>
      <c r="P4" s="86"/>
      <c r="Q4" s="86"/>
      <c r="R4" s="103" t="s">
        <v>53</v>
      </c>
      <c r="S4" s="99">
        <v>1</v>
      </c>
      <c r="T4" s="104">
        <v>100</v>
      </c>
      <c r="U4" s="105">
        <v>7</v>
      </c>
      <c r="V4" s="104">
        <v>0</v>
      </c>
      <c r="W4" s="105">
        <f>U4+6</f>
        <v>13</v>
      </c>
      <c r="X4" s="104">
        <v>200</v>
      </c>
      <c r="Y4" s="105">
        <f>W4+6</f>
        <v>19</v>
      </c>
      <c r="Z4" s="104">
        <v>100</v>
      </c>
      <c r="AA4" s="105">
        <f>Y4+6</f>
        <v>25</v>
      </c>
      <c r="AB4" s="104">
        <v>200</v>
      </c>
      <c r="AC4" s="105">
        <f>AA4+6</f>
        <v>31</v>
      </c>
      <c r="AD4" s="104">
        <v>50</v>
      </c>
      <c r="AE4" s="105">
        <f>AC4+6</f>
        <v>37</v>
      </c>
      <c r="AF4" s="104">
        <v>200</v>
      </c>
      <c r="AG4" s="105">
        <f>AE4+6</f>
        <v>43</v>
      </c>
      <c r="AH4" s="104">
        <v>100</v>
      </c>
      <c r="AI4" s="105">
        <f>AG4+6</f>
        <v>49</v>
      </c>
      <c r="AJ4" s="104">
        <v>350</v>
      </c>
      <c r="AK4" s="105">
        <f>AI4+6</f>
        <v>55</v>
      </c>
      <c r="AL4" s="104">
        <v>350</v>
      </c>
      <c r="AM4" s="105">
        <f>AK4+6</f>
        <v>61</v>
      </c>
      <c r="AN4" s="104">
        <v>350</v>
      </c>
      <c r="AO4" s="105">
        <f>AM4+6</f>
        <v>67</v>
      </c>
      <c r="AP4" s="104">
        <v>350</v>
      </c>
    </row>
    <row r="5" spans="1:58" ht="18.75" x14ac:dyDescent="0.3">
      <c r="A5" s="23">
        <v>2</v>
      </c>
      <c r="B5" s="24"/>
      <c r="C5" s="24">
        <v>1</v>
      </c>
      <c r="D5" s="26"/>
      <c r="E5" s="25" t="s">
        <v>9</v>
      </c>
      <c r="F5" s="26"/>
      <c r="G5" s="106">
        <v>200</v>
      </c>
      <c r="H5" s="86"/>
      <c r="I5" s="86"/>
      <c r="J5" s="107">
        <v>1</v>
      </c>
      <c r="K5" s="102">
        <v>7</v>
      </c>
      <c r="L5" s="86"/>
      <c r="M5" s="86"/>
      <c r="N5" s="86"/>
      <c r="O5" s="86"/>
      <c r="P5" s="107">
        <v>283</v>
      </c>
      <c r="Q5" s="86"/>
      <c r="R5" s="103" t="s">
        <v>53</v>
      </c>
      <c r="S5" s="99">
        <v>2</v>
      </c>
      <c r="T5" s="104">
        <v>200</v>
      </c>
      <c r="U5" s="105">
        <v>8</v>
      </c>
      <c r="V5" s="104">
        <v>200</v>
      </c>
      <c r="W5" s="105">
        <f t="shared" ref="W5:AK5" si="0">U5+6</f>
        <v>14</v>
      </c>
      <c r="X5" s="104">
        <v>100</v>
      </c>
      <c r="Y5" s="105">
        <f t="shared" si="0"/>
        <v>20</v>
      </c>
      <c r="Z5" s="104">
        <v>50</v>
      </c>
      <c r="AA5" s="105">
        <f t="shared" si="0"/>
        <v>26</v>
      </c>
      <c r="AB5" s="104">
        <v>500</v>
      </c>
      <c r="AC5" s="105">
        <f t="shared" si="0"/>
        <v>32</v>
      </c>
      <c r="AD5" s="104">
        <v>0</v>
      </c>
      <c r="AE5" s="105">
        <f t="shared" si="0"/>
        <v>38</v>
      </c>
      <c r="AF5" s="104">
        <v>500</v>
      </c>
      <c r="AG5" s="105">
        <f t="shared" si="0"/>
        <v>44</v>
      </c>
      <c r="AH5" s="104">
        <v>200</v>
      </c>
      <c r="AI5" s="105">
        <f t="shared" si="0"/>
        <v>50</v>
      </c>
      <c r="AJ5" s="104">
        <v>200</v>
      </c>
      <c r="AK5" s="105">
        <f t="shared" si="0"/>
        <v>56</v>
      </c>
      <c r="AL5" s="104">
        <v>100</v>
      </c>
      <c r="AM5" s="105">
        <f t="shared" ref="AM5:AO5" si="1">AK5+6</f>
        <v>62</v>
      </c>
      <c r="AN5" s="104">
        <v>0</v>
      </c>
      <c r="AO5" s="105">
        <f t="shared" si="1"/>
        <v>68</v>
      </c>
      <c r="AP5" s="104">
        <v>0</v>
      </c>
      <c r="AR5" t="s">
        <v>54</v>
      </c>
      <c r="BA5" t="s">
        <v>55</v>
      </c>
      <c r="BB5" t="s">
        <v>56</v>
      </c>
    </row>
    <row r="6" spans="1:58" ht="18.75" x14ac:dyDescent="0.3">
      <c r="A6" s="23">
        <v>3</v>
      </c>
      <c r="B6" s="24"/>
      <c r="C6" s="24">
        <v>1</v>
      </c>
      <c r="D6" s="26"/>
      <c r="E6" s="25" t="s">
        <v>9</v>
      </c>
      <c r="F6" s="26"/>
      <c r="G6" s="106">
        <v>0</v>
      </c>
      <c r="H6" s="86"/>
      <c r="I6" s="86"/>
      <c r="J6" s="108">
        <v>2</v>
      </c>
      <c r="K6" s="106">
        <v>8</v>
      </c>
      <c r="L6" s="86"/>
      <c r="M6" s="86" t="s">
        <v>57</v>
      </c>
      <c r="N6" s="86"/>
      <c r="O6" s="86"/>
      <c r="P6" s="108">
        <v>284</v>
      </c>
      <c r="Q6" s="86"/>
      <c r="R6" s="103" t="s">
        <v>53</v>
      </c>
      <c r="T6" s="110" t="s">
        <v>58</v>
      </c>
      <c r="AR6" s="113" t="s">
        <v>40</v>
      </c>
      <c r="AS6" s="113"/>
      <c r="AT6" s="113" t="s">
        <v>59</v>
      </c>
      <c r="AU6" s="113"/>
      <c r="AV6" s="113" t="s">
        <v>60</v>
      </c>
      <c r="AW6" s="113"/>
      <c r="AX6" s="113" t="s">
        <v>61</v>
      </c>
      <c r="BA6" t="s">
        <v>62</v>
      </c>
      <c r="BC6" t="s">
        <v>63</v>
      </c>
      <c r="BE6" t="s">
        <v>64</v>
      </c>
    </row>
    <row r="7" spans="1:58" ht="18.75" x14ac:dyDescent="0.3">
      <c r="A7" s="23">
        <v>4</v>
      </c>
      <c r="B7" s="24"/>
      <c r="C7" s="24">
        <v>1</v>
      </c>
      <c r="D7" s="26"/>
      <c r="E7" s="25" t="s">
        <v>9</v>
      </c>
      <c r="F7" s="26"/>
      <c r="G7" s="106">
        <v>50</v>
      </c>
      <c r="H7" s="86"/>
      <c r="I7" s="86"/>
      <c r="J7" s="114"/>
      <c r="K7" s="114"/>
      <c r="L7" s="114" t="s">
        <v>58</v>
      </c>
      <c r="M7" s="115"/>
      <c r="N7" s="115"/>
      <c r="O7" s="115"/>
      <c r="P7" s="18"/>
      <c r="Q7" s="23"/>
      <c r="R7" s="116" t="s">
        <v>65</v>
      </c>
      <c r="S7" s="99">
        <v>3</v>
      </c>
      <c r="T7" s="104">
        <v>0</v>
      </c>
      <c r="U7" s="105">
        <v>9</v>
      </c>
      <c r="V7" s="104">
        <v>500</v>
      </c>
      <c r="W7" s="105">
        <f>U7+6</f>
        <v>15</v>
      </c>
      <c r="X7" s="104">
        <v>0</v>
      </c>
      <c r="Y7" s="105">
        <f>W7+6</f>
        <v>21</v>
      </c>
      <c r="Z7" s="104">
        <v>500</v>
      </c>
      <c r="AA7" s="105">
        <f>Y7+6</f>
        <v>27</v>
      </c>
      <c r="AB7" s="104">
        <v>0</v>
      </c>
      <c r="AC7" s="105">
        <f>AA7+6</f>
        <v>33</v>
      </c>
      <c r="AD7" s="104">
        <v>200</v>
      </c>
      <c r="AE7" s="105">
        <f>AC7+6</f>
        <v>39</v>
      </c>
      <c r="AF7" s="104">
        <v>0</v>
      </c>
      <c r="AG7" s="105">
        <f>AE7+6</f>
        <v>45</v>
      </c>
      <c r="AH7" s="104">
        <v>50</v>
      </c>
      <c r="AI7" s="105">
        <f>AG7+6</f>
        <v>51</v>
      </c>
      <c r="AJ7" s="104">
        <v>500</v>
      </c>
      <c r="AK7" s="105">
        <f>AI7+6</f>
        <v>57</v>
      </c>
      <c r="AL7" s="104">
        <v>200</v>
      </c>
      <c r="AM7" s="105">
        <f>AK7+6</f>
        <v>63</v>
      </c>
      <c r="AN7" s="104">
        <v>50</v>
      </c>
      <c r="AO7" s="105">
        <f>AM7+6</f>
        <v>69</v>
      </c>
      <c r="AP7" s="104">
        <v>200</v>
      </c>
      <c r="AR7" t="s">
        <v>66</v>
      </c>
      <c r="BC7" t="s">
        <v>67</v>
      </c>
    </row>
    <row r="8" spans="1:58" ht="18.75" x14ac:dyDescent="0.3">
      <c r="A8" s="23">
        <v>5</v>
      </c>
      <c r="B8" s="24"/>
      <c r="C8" s="24">
        <v>1</v>
      </c>
      <c r="D8" s="26"/>
      <c r="E8" s="25" t="s">
        <v>9</v>
      </c>
      <c r="F8" s="26"/>
      <c r="G8" s="106">
        <v>350</v>
      </c>
      <c r="H8" s="86"/>
      <c r="I8" s="86"/>
      <c r="J8" s="108">
        <v>3</v>
      </c>
      <c r="K8" s="106">
        <v>9</v>
      </c>
      <c r="L8" s="86"/>
      <c r="M8" s="86"/>
      <c r="N8" s="86"/>
      <c r="O8" s="86"/>
      <c r="P8" s="108">
        <v>285</v>
      </c>
      <c r="Q8" s="86"/>
      <c r="R8" s="103" t="s">
        <v>53</v>
      </c>
      <c r="S8" s="99">
        <v>4</v>
      </c>
      <c r="T8" s="104">
        <v>50</v>
      </c>
      <c r="U8" s="105">
        <v>10</v>
      </c>
      <c r="V8" s="104">
        <v>350</v>
      </c>
      <c r="W8" s="105">
        <f t="shared" ref="W8:AK10" si="2">U8+6</f>
        <v>16</v>
      </c>
      <c r="X8" s="104">
        <v>50</v>
      </c>
      <c r="Y8" s="105">
        <f t="shared" si="2"/>
        <v>22</v>
      </c>
      <c r="Z8" s="104">
        <v>200</v>
      </c>
      <c r="AA8" s="105">
        <f t="shared" si="2"/>
        <v>28</v>
      </c>
      <c r="AB8" s="104">
        <v>100</v>
      </c>
      <c r="AC8" s="105">
        <f t="shared" si="2"/>
        <v>34</v>
      </c>
      <c r="AD8" s="104">
        <v>100</v>
      </c>
      <c r="AE8" s="105">
        <f t="shared" si="2"/>
        <v>40</v>
      </c>
      <c r="AF8" s="104">
        <v>350</v>
      </c>
      <c r="AG8" s="105">
        <f t="shared" si="2"/>
        <v>46</v>
      </c>
      <c r="AH8" s="104">
        <v>350</v>
      </c>
      <c r="AI8" s="105">
        <f t="shared" si="2"/>
        <v>52</v>
      </c>
      <c r="AJ8" s="104">
        <v>50</v>
      </c>
      <c r="AK8" s="105">
        <f t="shared" si="2"/>
        <v>58</v>
      </c>
      <c r="AL8" s="104">
        <v>0</v>
      </c>
      <c r="AM8" s="105">
        <f t="shared" ref="AM8:AO10" si="3">AK8+6</f>
        <v>64</v>
      </c>
      <c r="AN8" s="104">
        <v>100</v>
      </c>
      <c r="AO8" s="105">
        <f t="shared" si="3"/>
        <v>70</v>
      </c>
      <c r="AP8" s="104">
        <v>500</v>
      </c>
      <c r="BC8" t="s">
        <v>68</v>
      </c>
      <c r="BE8" t="s">
        <v>69</v>
      </c>
    </row>
    <row r="9" spans="1:58" ht="18.75" x14ac:dyDescent="0.3">
      <c r="A9" s="27">
        <v>6</v>
      </c>
      <c r="B9" s="28"/>
      <c r="C9" s="28">
        <v>1</v>
      </c>
      <c r="D9" s="30"/>
      <c r="E9" s="29" t="s">
        <v>9</v>
      </c>
      <c r="F9" s="30"/>
      <c r="G9" s="117">
        <v>500</v>
      </c>
      <c r="H9" s="86"/>
      <c r="I9" s="86"/>
      <c r="J9" s="108">
        <v>4</v>
      </c>
      <c r="K9" s="106">
        <v>10</v>
      </c>
      <c r="L9" s="86"/>
      <c r="M9" s="86"/>
      <c r="N9" s="86"/>
      <c r="O9" s="86"/>
      <c r="P9" s="108">
        <v>286</v>
      </c>
      <c r="Q9" s="86"/>
      <c r="R9" s="103" t="s">
        <v>53</v>
      </c>
      <c r="S9" s="99">
        <v>5</v>
      </c>
      <c r="T9" s="104">
        <v>350</v>
      </c>
      <c r="U9" s="105">
        <v>11</v>
      </c>
      <c r="V9" s="104">
        <v>50</v>
      </c>
      <c r="W9" s="105">
        <f t="shared" si="2"/>
        <v>17</v>
      </c>
      <c r="X9" s="104">
        <v>500</v>
      </c>
      <c r="Y9" s="105">
        <f t="shared" si="2"/>
        <v>23</v>
      </c>
      <c r="Z9" s="104">
        <v>350</v>
      </c>
      <c r="AA9" s="105">
        <f t="shared" si="2"/>
        <v>29</v>
      </c>
      <c r="AB9" s="104">
        <v>350</v>
      </c>
      <c r="AC9" s="105">
        <f t="shared" si="2"/>
        <v>35</v>
      </c>
      <c r="AD9" s="104">
        <v>500</v>
      </c>
      <c r="AE9" s="105">
        <f t="shared" si="2"/>
        <v>41</v>
      </c>
      <c r="AF9" s="104">
        <v>100</v>
      </c>
      <c r="AG9" s="105">
        <f t="shared" si="2"/>
        <v>47</v>
      </c>
      <c r="AH9" s="104">
        <v>0</v>
      </c>
      <c r="AI9" s="105">
        <f t="shared" si="2"/>
        <v>53</v>
      </c>
      <c r="AJ9" s="104">
        <v>100</v>
      </c>
      <c r="AK9" s="105">
        <f t="shared" si="2"/>
        <v>59</v>
      </c>
      <c r="AL9" s="104">
        <v>500</v>
      </c>
      <c r="AM9" s="105">
        <f t="shared" si="3"/>
        <v>65</v>
      </c>
      <c r="AN9" s="104">
        <v>500</v>
      </c>
      <c r="AO9" s="105">
        <f t="shared" si="3"/>
        <v>71</v>
      </c>
      <c r="AP9" s="104">
        <v>100</v>
      </c>
      <c r="BC9" t="s">
        <v>70</v>
      </c>
      <c r="BF9" t="s">
        <v>71</v>
      </c>
    </row>
    <row r="10" spans="1:58" ht="18.75" x14ac:dyDescent="0.3">
      <c r="A10" s="13">
        <v>7</v>
      </c>
      <c r="B10" s="14"/>
      <c r="C10" s="14">
        <v>1</v>
      </c>
      <c r="D10" s="16"/>
      <c r="E10" s="15" t="s">
        <v>10</v>
      </c>
      <c r="F10" s="16"/>
      <c r="G10" s="102">
        <v>0</v>
      </c>
      <c r="H10" s="86"/>
      <c r="I10" s="86"/>
      <c r="J10" s="118">
        <v>5</v>
      </c>
      <c r="K10" s="119">
        <v>11</v>
      </c>
      <c r="L10" s="86"/>
      <c r="M10" s="86" t="s">
        <v>57</v>
      </c>
      <c r="N10" s="86"/>
      <c r="O10" s="86"/>
      <c r="P10" s="118">
        <v>287</v>
      </c>
      <c r="Q10" s="86"/>
      <c r="R10" s="103" t="s">
        <v>53</v>
      </c>
      <c r="S10" s="99">
        <v>6</v>
      </c>
      <c r="T10" s="104">
        <v>500</v>
      </c>
      <c r="U10" s="105">
        <v>12</v>
      </c>
      <c r="V10" s="104">
        <v>100</v>
      </c>
      <c r="W10" s="105">
        <f t="shared" si="2"/>
        <v>18</v>
      </c>
      <c r="X10" s="104">
        <v>350</v>
      </c>
      <c r="Y10" s="105">
        <f t="shared" si="2"/>
        <v>24</v>
      </c>
      <c r="Z10" s="104">
        <v>0</v>
      </c>
      <c r="AA10" s="105">
        <f t="shared" si="2"/>
        <v>30</v>
      </c>
      <c r="AB10" s="104">
        <v>50</v>
      </c>
      <c r="AC10" s="105">
        <f t="shared" si="2"/>
        <v>36</v>
      </c>
      <c r="AD10" s="104">
        <v>350</v>
      </c>
      <c r="AE10" s="105">
        <f t="shared" si="2"/>
        <v>42</v>
      </c>
      <c r="AF10" s="104">
        <v>50</v>
      </c>
      <c r="AG10" s="105">
        <f t="shared" si="2"/>
        <v>48</v>
      </c>
      <c r="AH10" s="104">
        <v>500</v>
      </c>
      <c r="AI10" s="105">
        <f t="shared" si="2"/>
        <v>54</v>
      </c>
      <c r="AJ10" s="104">
        <v>0</v>
      </c>
      <c r="AK10" s="105">
        <f t="shared" si="2"/>
        <v>60</v>
      </c>
      <c r="AL10" s="104">
        <v>50</v>
      </c>
      <c r="AM10" s="105">
        <f t="shared" si="3"/>
        <v>66</v>
      </c>
      <c r="AN10" s="104">
        <v>200</v>
      </c>
      <c r="AO10" s="105">
        <f t="shared" si="3"/>
        <v>72</v>
      </c>
      <c r="AP10" s="104">
        <v>50</v>
      </c>
      <c r="AR10" s="120"/>
      <c r="AS10" s="120"/>
      <c r="AT10" s="86"/>
      <c r="AU10" s="86"/>
      <c r="AV10" s="121"/>
      <c r="AW10" s="121"/>
      <c r="AX10" s="86"/>
      <c r="BF10" t="s">
        <v>72</v>
      </c>
    </row>
    <row r="11" spans="1:58" ht="18.75" x14ac:dyDescent="0.3">
      <c r="A11" s="23">
        <v>8</v>
      </c>
      <c r="B11" s="24"/>
      <c r="C11" s="24">
        <v>1</v>
      </c>
      <c r="D11" s="26"/>
      <c r="E11" s="25" t="s">
        <v>10</v>
      </c>
      <c r="F11" s="26"/>
      <c r="G11" s="106">
        <v>200</v>
      </c>
      <c r="H11" s="86"/>
      <c r="I11" s="86"/>
      <c r="J11" s="122">
        <v>6</v>
      </c>
      <c r="K11" s="117">
        <v>12</v>
      </c>
      <c r="L11" s="86"/>
      <c r="M11" s="86"/>
      <c r="N11" s="86"/>
      <c r="O11" s="86"/>
      <c r="P11" s="122">
        <v>288</v>
      </c>
      <c r="Q11" s="86"/>
      <c r="S11" s="123"/>
      <c r="T11" s="89"/>
      <c r="U11" s="90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R11" s="120"/>
      <c r="AS11" s="120"/>
      <c r="AT11" s="86"/>
      <c r="AU11" s="86"/>
      <c r="AV11" s="121"/>
      <c r="AW11" s="121"/>
      <c r="AX11" s="86"/>
      <c r="BC11" t="s">
        <v>73</v>
      </c>
    </row>
    <row r="12" spans="1:58" ht="32.25" x14ac:dyDescent="0.3">
      <c r="A12" s="23">
        <v>9</v>
      </c>
      <c r="B12" s="24"/>
      <c r="C12" s="24">
        <v>1</v>
      </c>
      <c r="D12" s="26"/>
      <c r="E12" s="25" t="s">
        <v>10</v>
      </c>
      <c r="F12" s="26"/>
      <c r="G12" s="106">
        <v>500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t="s">
        <v>59</v>
      </c>
      <c r="S12" s="99"/>
      <c r="T12" s="100" t="s">
        <v>47</v>
      </c>
      <c r="U12" s="101"/>
      <c r="V12" s="100" t="s">
        <v>44</v>
      </c>
      <c r="W12" s="100"/>
      <c r="X12" s="100" t="s">
        <v>49</v>
      </c>
      <c r="Y12" s="100"/>
      <c r="Z12" s="100" t="s">
        <v>42</v>
      </c>
      <c r="AA12" s="100"/>
      <c r="AB12" s="100" t="s">
        <v>46</v>
      </c>
      <c r="AC12" s="100"/>
      <c r="AD12" s="100" t="s">
        <v>43</v>
      </c>
      <c r="AE12" s="100"/>
      <c r="AF12" s="100" t="s">
        <v>48</v>
      </c>
      <c r="AG12" s="100"/>
      <c r="AH12" s="100" t="s">
        <v>45</v>
      </c>
      <c r="AI12" s="100"/>
      <c r="AJ12" s="100" t="s">
        <v>52</v>
      </c>
      <c r="AK12" s="100"/>
      <c r="AL12" s="100" t="s">
        <v>51</v>
      </c>
      <c r="AM12" s="100"/>
      <c r="AN12" s="100" t="s">
        <v>41</v>
      </c>
      <c r="AO12" s="100"/>
      <c r="AP12" s="100" t="s">
        <v>74</v>
      </c>
      <c r="AR12" s="120"/>
      <c r="AS12" s="120"/>
      <c r="AT12" s="86"/>
      <c r="AU12" s="86"/>
      <c r="AV12" s="121"/>
      <c r="AW12" s="121"/>
      <c r="AX12" s="86"/>
    </row>
    <row r="13" spans="1:58" ht="18.75" x14ac:dyDescent="0.3">
      <c r="A13" s="23">
        <v>10</v>
      </c>
      <c r="B13" s="24"/>
      <c r="C13" s="24">
        <v>1</v>
      </c>
      <c r="D13" s="26"/>
      <c r="E13" s="25" t="s">
        <v>10</v>
      </c>
      <c r="F13" s="26"/>
      <c r="G13" s="106">
        <v>350</v>
      </c>
      <c r="H13" s="86"/>
      <c r="I13" s="86"/>
      <c r="J13" s="86"/>
      <c r="K13" s="86"/>
      <c r="L13" s="86"/>
      <c r="M13" s="86"/>
      <c r="N13" s="86"/>
      <c r="O13" s="86"/>
      <c r="P13" s="86"/>
      <c r="Q13" s="86"/>
      <c r="S13" s="99">
        <v>73</v>
      </c>
      <c r="T13" s="124">
        <v>100</v>
      </c>
      <c r="U13" s="105">
        <f>S13+6</f>
        <v>79</v>
      </c>
      <c r="V13" s="124">
        <v>200</v>
      </c>
      <c r="W13" s="105">
        <f>U13+6</f>
        <v>85</v>
      </c>
      <c r="X13" s="124">
        <v>500</v>
      </c>
      <c r="Y13" s="105">
        <f>W13+6</f>
        <v>91</v>
      </c>
      <c r="Z13" s="124">
        <v>500</v>
      </c>
      <c r="AA13" s="105">
        <f>Y13+6</f>
        <v>97</v>
      </c>
      <c r="AB13" s="124">
        <v>350</v>
      </c>
      <c r="AC13" s="105">
        <f>AA13+6</f>
        <v>103</v>
      </c>
      <c r="AD13" s="124">
        <v>50</v>
      </c>
      <c r="AE13" s="105">
        <f>AC13+6</f>
        <v>109</v>
      </c>
      <c r="AF13" s="124">
        <v>50</v>
      </c>
      <c r="AG13" s="105">
        <f>AE13+6</f>
        <v>115</v>
      </c>
      <c r="AH13" s="124">
        <v>500</v>
      </c>
      <c r="AI13" s="105">
        <f>AG13+6</f>
        <v>121</v>
      </c>
      <c r="AJ13" s="124">
        <v>0</v>
      </c>
      <c r="AK13" s="105">
        <f>AI13+6</f>
        <v>127</v>
      </c>
      <c r="AL13" s="124">
        <v>200</v>
      </c>
      <c r="AM13" s="105">
        <f>AK13+6</f>
        <v>133</v>
      </c>
      <c r="AN13" s="124">
        <v>100</v>
      </c>
      <c r="AO13" s="105">
        <f>AM13+6</f>
        <v>139</v>
      </c>
      <c r="AP13" s="124">
        <v>350</v>
      </c>
      <c r="AR13" s="120"/>
      <c r="AS13" s="120"/>
      <c r="AT13" s="86"/>
      <c r="AU13" s="86"/>
      <c r="AV13" s="121"/>
      <c r="AW13" s="121"/>
      <c r="AX13" s="86"/>
      <c r="BA13" s="125" t="s">
        <v>75</v>
      </c>
    </row>
    <row r="14" spans="1:58" ht="18.75" x14ac:dyDescent="0.3">
      <c r="A14" s="23">
        <v>11</v>
      </c>
      <c r="B14" s="24"/>
      <c r="C14" s="24">
        <v>1</v>
      </c>
      <c r="D14" s="26"/>
      <c r="E14" s="25" t="s">
        <v>10</v>
      </c>
      <c r="F14" s="26"/>
      <c r="G14" s="106">
        <v>50</v>
      </c>
      <c r="H14" s="86"/>
      <c r="I14" s="86"/>
      <c r="J14" s="78"/>
      <c r="K14" s="126"/>
      <c r="L14" s="126"/>
      <c r="M14" s="126" t="s">
        <v>76</v>
      </c>
      <c r="N14" s="126"/>
      <c r="O14" s="126"/>
      <c r="P14" s="127"/>
      <c r="Q14" s="86"/>
      <c r="S14" s="99">
        <v>74</v>
      </c>
      <c r="T14" s="124">
        <v>50</v>
      </c>
      <c r="U14" s="105">
        <f t="shared" ref="U14:U19" si="4">S14+6</f>
        <v>80</v>
      </c>
      <c r="V14" s="124">
        <v>0</v>
      </c>
      <c r="W14" s="105">
        <f t="shared" ref="W14:W19" si="5">U14+6</f>
        <v>86</v>
      </c>
      <c r="X14" s="124">
        <v>100</v>
      </c>
      <c r="Y14" s="105">
        <f t="shared" ref="Y14:Y19" si="6">W14+6</f>
        <v>92</v>
      </c>
      <c r="Z14" s="124">
        <v>50</v>
      </c>
      <c r="AA14" s="105">
        <f t="shared" ref="AA14:AA19" si="7">Y14+6</f>
        <v>98</v>
      </c>
      <c r="AB14" s="124">
        <v>0</v>
      </c>
      <c r="AC14" s="105">
        <f t="shared" ref="AC14:AC19" si="8">AA14+6</f>
        <v>104</v>
      </c>
      <c r="AD14" s="124">
        <v>0</v>
      </c>
      <c r="AE14" s="105">
        <f t="shared" ref="AE14:AE19" si="9">AC14+6</f>
        <v>110</v>
      </c>
      <c r="AF14" s="124">
        <v>350</v>
      </c>
      <c r="AG14" s="105">
        <f t="shared" ref="AG14:AG19" si="10">AE14+6</f>
        <v>116</v>
      </c>
      <c r="AH14" s="124">
        <v>0</v>
      </c>
      <c r="AI14" s="105">
        <f t="shared" ref="AI14:AI19" si="11">AG14+6</f>
        <v>122</v>
      </c>
      <c r="AJ14" s="124">
        <v>350</v>
      </c>
      <c r="AK14" s="105">
        <f t="shared" ref="AK14:AK19" si="12">AI14+6</f>
        <v>128</v>
      </c>
      <c r="AL14" s="124">
        <v>500</v>
      </c>
      <c r="AM14" s="105">
        <f t="shared" ref="AM14:AM19" si="13">AK14+6</f>
        <v>134</v>
      </c>
      <c r="AN14" s="124">
        <v>50</v>
      </c>
      <c r="AO14" s="105">
        <f t="shared" ref="AO14:AO19" si="14">AM14+6</f>
        <v>140</v>
      </c>
      <c r="AP14" s="124">
        <v>100</v>
      </c>
      <c r="AR14" s="120"/>
      <c r="AS14" s="120"/>
      <c r="AT14" s="86"/>
      <c r="AU14" s="86"/>
      <c r="AV14" s="121"/>
      <c r="AW14" s="121"/>
      <c r="AX14" s="86"/>
      <c r="BA14" s="125" t="s">
        <v>77</v>
      </c>
    </row>
    <row r="15" spans="1:58" ht="18.75" x14ac:dyDescent="0.3">
      <c r="A15" s="27">
        <v>12</v>
      </c>
      <c r="B15" s="28"/>
      <c r="C15" s="28">
        <v>1</v>
      </c>
      <c r="D15" s="30"/>
      <c r="E15" s="29" t="s">
        <v>10</v>
      </c>
      <c r="F15" s="30"/>
      <c r="G15" s="117">
        <v>100</v>
      </c>
      <c r="H15" s="86"/>
      <c r="I15" s="86"/>
      <c r="J15" s="86"/>
      <c r="K15" s="86"/>
      <c r="L15" s="86"/>
      <c r="M15" s="86"/>
      <c r="N15" s="86"/>
      <c r="O15" s="86"/>
      <c r="P15" s="86"/>
      <c r="Q15" s="86"/>
      <c r="T15" s="110" t="s">
        <v>58</v>
      </c>
      <c r="AR15" s="120"/>
      <c r="AS15" s="120"/>
      <c r="AT15" s="86"/>
      <c r="AU15" s="86"/>
      <c r="AV15" s="121"/>
      <c r="AW15" s="121"/>
      <c r="AX15" s="86"/>
      <c r="BA15" s="125" t="s">
        <v>78</v>
      </c>
    </row>
    <row r="16" spans="1:58" ht="18.75" x14ac:dyDescent="0.3">
      <c r="A16" s="86">
        <v>13</v>
      </c>
      <c r="B16" s="120"/>
      <c r="C16" s="120">
        <v>1</v>
      </c>
      <c r="D16" s="86"/>
      <c r="E16" s="121" t="s">
        <v>11</v>
      </c>
      <c r="F16" s="86"/>
      <c r="G16" s="86">
        <v>200</v>
      </c>
      <c r="H16" s="86"/>
      <c r="I16" s="86"/>
      <c r="J16" s="78"/>
      <c r="K16" s="126"/>
      <c r="L16" s="126"/>
      <c r="M16" s="126" t="s">
        <v>79</v>
      </c>
      <c r="N16" s="126"/>
      <c r="O16" s="126"/>
      <c r="P16" s="127"/>
      <c r="Q16" s="86"/>
      <c r="S16" s="99">
        <v>75</v>
      </c>
      <c r="T16" s="124">
        <v>200</v>
      </c>
      <c r="U16" s="105">
        <f>S16+6</f>
        <v>81</v>
      </c>
      <c r="V16" s="124">
        <v>100</v>
      </c>
      <c r="W16" s="105">
        <f>U16+6</f>
        <v>87</v>
      </c>
      <c r="X16" s="124">
        <v>350</v>
      </c>
      <c r="Y16" s="105">
        <f>W16+6</f>
        <v>93</v>
      </c>
      <c r="Z16" s="124">
        <v>350</v>
      </c>
      <c r="AA16" s="105">
        <f>Y16+6</f>
        <v>99</v>
      </c>
      <c r="AB16" s="124">
        <v>500</v>
      </c>
      <c r="AC16" s="105">
        <f>AA16+6</f>
        <v>105</v>
      </c>
      <c r="AD16" s="124">
        <v>200</v>
      </c>
      <c r="AE16" s="105">
        <f>AC16+6</f>
        <v>111</v>
      </c>
      <c r="AF16" s="124">
        <v>200</v>
      </c>
      <c r="AG16" s="105">
        <f>AE16+6</f>
        <v>117</v>
      </c>
      <c r="AH16" s="124">
        <v>350</v>
      </c>
      <c r="AI16" s="105">
        <f>AG16+6</f>
        <v>123</v>
      </c>
      <c r="AJ16" s="124">
        <v>200</v>
      </c>
      <c r="AK16" s="105">
        <f>AI16+6</f>
        <v>129</v>
      </c>
      <c r="AL16" s="124">
        <v>50</v>
      </c>
      <c r="AM16" s="105">
        <f>AK16+6</f>
        <v>135</v>
      </c>
      <c r="AN16" s="124">
        <v>200</v>
      </c>
      <c r="AO16" s="105">
        <f>AM16+6</f>
        <v>141</v>
      </c>
      <c r="AP16" s="124">
        <v>200</v>
      </c>
      <c r="AR16" s="120"/>
      <c r="AS16" s="120"/>
      <c r="AT16" s="86"/>
      <c r="AU16" s="86"/>
      <c r="AV16" s="121"/>
      <c r="AW16" s="121"/>
      <c r="AX16" s="86"/>
      <c r="BA16" s="125" t="s">
        <v>80</v>
      </c>
    </row>
    <row r="17" spans="1:53" ht="18.75" x14ac:dyDescent="0.3">
      <c r="A17" s="86">
        <v>14</v>
      </c>
      <c r="B17" s="120"/>
      <c r="C17" s="120">
        <v>1</v>
      </c>
      <c r="D17" s="86"/>
      <c r="E17" s="121" t="s">
        <v>11</v>
      </c>
      <c r="F17" s="86"/>
      <c r="G17" s="86">
        <v>100</v>
      </c>
      <c r="H17" s="86"/>
      <c r="I17" s="86"/>
      <c r="J17" s="86"/>
      <c r="K17" s="86"/>
      <c r="L17" s="86"/>
      <c r="M17" s="86"/>
      <c r="N17" s="86"/>
      <c r="O17" s="86"/>
      <c r="P17" s="86"/>
      <c r="Q17" s="86"/>
      <c r="S17" s="99">
        <v>76</v>
      </c>
      <c r="T17" s="124">
        <v>0</v>
      </c>
      <c r="U17" s="105">
        <f t="shared" si="4"/>
        <v>82</v>
      </c>
      <c r="V17" s="124">
        <v>50</v>
      </c>
      <c r="W17" s="105">
        <f t="shared" si="5"/>
        <v>88</v>
      </c>
      <c r="X17" s="124">
        <v>200</v>
      </c>
      <c r="Y17" s="105">
        <f t="shared" si="6"/>
        <v>94</v>
      </c>
      <c r="Z17" s="124">
        <v>100</v>
      </c>
      <c r="AA17" s="105">
        <f t="shared" si="7"/>
        <v>100</v>
      </c>
      <c r="AB17" s="124">
        <v>100</v>
      </c>
      <c r="AC17" s="105">
        <f t="shared" si="8"/>
        <v>106</v>
      </c>
      <c r="AD17" s="124">
        <v>350</v>
      </c>
      <c r="AE17" s="105">
        <f t="shared" si="9"/>
        <v>112</v>
      </c>
      <c r="AF17" s="124">
        <v>500</v>
      </c>
      <c r="AG17" s="105">
        <f t="shared" si="10"/>
        <v>118</v>
      </c>
      <c r="AH17" s="124">
        <v>100</v>
      </c>
      <c r="AI17" s="105">
        <f t="shared" si="11"/>
        <v>124</v>
      </c>
      <c r="AJ17" s="124">
        <v>50</v>
      </c>
      <c r="AK17" s="105">
        <f t="shared" si="12"/>
        <v>130</v>
      </c>
      <c r="AL17" s="124">
        <v>0</v>
      </c>
      <c r="AM17" s="105">
        <f t="shared" si="13"/>
        <v>136</v>
      </c>
      <c r="AN17" s="124">
        <v>0</v>
      </c>
      <c r="AO17" s="105">
        <f t="shared" si="14"/>
        <v>142</v>
      </c>
      <c r="AP17" s="124">
        <v>0</v>
      </c>
      <c r="AR17" s="120"/>
      <c r="AS17" s="120"/>
      <c r="AT17" s="86"/>
      <c r="AU17" s="86"/>
      <c r="AV17" s="121"/>
      <c r="AW17" s="121"/>
      <c r="AX17" s="86"/>
      <c r="BA17" s="125" t="s">
        <v>81</v>
      </c>
    </row>
    <row r="18" spans="1:53" ht="18.75" x14ac:dyDescent="0.3">
      <c r="A18" s="86">
        <v>15</v>
      </c>
      <c r="B18" s="120"/>
      <c r="C18" s="120">
        <v>1</v>
      </c>
      <c r="D18" s="86"/>
      <c r="E18" s="121" t="s">
        <v>11</v>
      </c>
      <c r="F18" s="86"/>
      <c r="G18" s="86">
        <v>0</v>
      </c>
      <c r="H18" s="86"/>
      <c r="I18" s="86"/>
      <c r="J18" s="86"/>
      <c r="K18" s="86"/>
      <c r="L18" s="86"/>
      <c r="M18" s="86"/>
      <c r="N18" s="86"/>
      <c r="O18" s="86"/>
      <c r="P18" s="86"/>
      <c r="Q18" s="86"/>
      <c r="S18" s="99">
        <v>77</v>
      </c>
      <c r="T18" s="124">
        <v>500</v>
      </c>
      <c r="U18" s="105">
        <f t="shared" si="4"/>
        <v>83</v>
      </c>
      <c r="V18" s="124">
        <v>500</v>
      </c>
      <c r="W18" s="105">
        <f t="shared" si="5"/>
        <v>89</v>
      </c>
      <c r="X18" s="124">
        <v>0</v>
      </c>
      <c r="Y18" s="105">
        <f t="shared" si="6"/>
        <v>95</v>
      </c>
      <c r="Z18" s="124">
        <v>200</v>
      </c>
      <c r="AA18" s="105">
        <f t="shared" si="7"/>
        <v>101</v>
      </c>
      <c r="AB18" s="124">
        <v>200</v>
      </c>
      <c r="AC18" s="105">
        <f t="shared" si="8"/>
        <v>107</v>
      </c>
      <c r="AD18" s="124">
        <v>100</v>
      </c>
      <c r="AE18" s="105">
        <f t="shared" si="9"/>
        <v>113</v>
      </c>
      <c r="AF18" s="124">
        <v>0</v>
      </c>
      <c r="AG18" s="105">
        <f t="shared" si="10"/>
        <v>119</v>
      </c>
      <c r="AH18" s="124">
        <v>50</v>
      </c>
      <c r="AI18" s="105">
        <f t="shared" si="11"/>
        <v>125</v>
      </c>
      <c r="AJ18" s="124">
        <v>100</v>
      </c>
      <c r="AK18" s="105">
        <f t="shared" si="12"/>
        <v>131</v>
      </c>
      <c r="AL18" s="124">
        <v>100</v>
      </c>
      <c r="AM18" s="105">
        <f t="shared" si="13"/>
        <v>137</v>
      </c>
      <c r="AN18" s="124">
        <v>500</v>
      </c>
      <c r="AO18" s="105">
        <f t="shared" si="14"/>
        <v>143</v>
      </c>
      <c r="AP18" s="124">
        <v>50</v>
      </c>
      <c r="AR18" s="120"/>
      <c r="AS18" s="120"/>
      <c r="AT18" s="86"/>
      <c r="AU18" s="86"/>
      <c r="AV18" s="121"/>
      <c r="AW18" s="121"/>
      <c r="AX18" s="86"/>
      <c r="BA18" s="125" t="s">
        <v>82</v>
      </c>
    </row>
    <row r="19" spans="1:53" ht="18.75" x14ac:dyDescent="0.3">
      <c r="A19" s="86">
        <v>16</v>
      </c>
      <c r="B19" s="120"/>
      <c r="C19" s="120">
        <v>1</v>
      </c>
      <c r="D19" s="86"/>
      <c r="E19" s="121" t="s">
        <v>11</v>
      </c>
      <c r="F19" s="86"/>
      <c r="G19" s="86">
        <v>50</v>
      </c>
      <c r="H19" s="86"/>
      <c r="I19" s="86"/>
      <c r="J19" s="81" t="s">
        <v>83</v>
      </c>
      <c r="K19" s="84"/>
      <c r="L19" s="84"/>
      <c r="M19" s="86"/>
      <c r="N19" s="86"/>
      <c r="O19" s="86"/>
      <c r="P19" s="86"/>
      <c r="Q19" s="86"/>
      <c r="S19" s="99">
        <v>78</v>
      </c>
      <c r="T19" s="124">
        <v>350</v>
      </c>
      <c r="U19" s="105">
        <f t="shared" si="4"/>
        <v>84</v>
      </c>
      <c r="V19" s="124">
        <v>350</v>
      </c>
      <c r="W19" s="105">
        <f t="shared" si="5"/>
        <v>90</v>
      </c>
      <c r="X19" s="124">
        <v>50</v>
      </c>
      <c r="Y19" s="105">
        <f t="shared" si="6"/>
        <v>96</v>
      </c>
      <c r="Z19" s="124">
        <v>0</v>
      </c>
      <c r="AA19" s="105">
        <f t="shared" si="7"/>
        <v>102</v>
      </c>
      <c r="AB19" s="124">
        <v>50</v>
      </c>
      <c r="AC19" s="105">
        <f t="shared" si="8"/>
        <v>108</v>
      </c>
      <c r="AD19" s="124">
        <v>500</v>
      </c>
      <c r="AE19" s="105">
        <f t="shared" si="9"/>
        <v>114</v>
      </c>
      <c r="AF19" s="124">
        <v>100</v>
      </c>
      <c r="AG19" s="105">
        <f t="shared" si="10"/>
        <v>120</v>
      </c>
      <c r="AH19" s="124">
        <v>200</v>
      </c>
      <c r="AI19" s="105">
        <f t="shared" si="11"/>
        <v>126</v>
      </c>
      <c r="AJ19" s="124">
        <v>500</v>
      </c>
      <c r="AK19" s="105">
        <f t="shared" si="12"/>
        <v>132</v>
      </c>
      <c r="AL19" s="124">
        <v>350</v>
      </c>
      <c r="AM19" s="105">
        <f t="shared" si="13"/>
        <v>138</v>
      </c>
      <c r="AN19" s="124">
        <v>350</v>
      </c>
      <c r="AO19" s="105">
        <f t="shared" si="14"/>
        <v>144</v>
      </c>
      <c r="AP19" s="124">
        <v>500</v>
      </c>
      <c r="AR19" s="120"/>
      <c r="AS19" s="120"/>
      <c r="AT19" s="121"/>
      <c r="AU19" s="121"/>
      <c r="AV19" s="86"/>
      <c r="AW19" s="86"/>
    </row>
    <row r="20" spans="1:53" ht="18.75" x14ac:dyDescent="0.3">
      <c r="A20" s="86">
        <v>17</v>
      </c>
      <c r="B20" s="120"/>
      <c r="C20" s="120">
        <v>1</v>
      </c>
      <c r="D20" s="86"/>
      <c r="E20" s="121" t="s">
        <v>11</v>
      </c>
      <c r="F20" s="86"/>
      <c r="G20" s="86">
        <v>500</v>
      </c>
      <c r="H20" s="86"/>
      <c r="I20" s="86"/>
      <c r="J20" s="86"/>
      <c r="K20" s="86"/>
      <c r="L20" s="86"/>
      <c r="M20" s="86"/>
      <c r="N20" s="86"/>
      <c r="O20" s="86"/>
      <c r="P20" s="86"/>
      <c r="Q20" s="86"/>
      <c r="S20" s="128"/>
      <c r="T20" s="89"/>
      <c r="U20" s="90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R20" s="120"/>
      <c r="AS20" s="120"/>
      <c r="AT20" s="121"/>
      <c r="AU20" s="121"/>
      <c r="AV20" s="86"/>
      <c r="AW20" s="86"/>
    </row>
    <row r="21" spans="1:53" ht="32.25" x14ac:dyDescent="0.3">
      <c r="A21" s="86">
        <v>18</v>
      </c>
      <c r="B21" s="120"/>
      <c r="C21" s="120">
        <v>1</v>
      </c>
      <c r="D21" s="86"/>
      <c r="E21" s="121" t="s">
        <v>11</v>
      </c>
      <c r="F21" s="86"/>
      <c r="G21" s="86">
        <v>350</v>
      </c>
      <c r="H21" s="86"/>
      <c r="I21" s="86"/>
      <c r="J21" s="86" t="s">
        <v>84</v>
      </c>
      <c r="K21" s="86"/>
      <c r="L21" s="86"/>
      <c r="M21" s="86"/>
      <c r="N21" s="86"/>
      <c r="O21" s="86"/>
      <c r="P21" s="86"/>
      <c r="Q21" s="86"/>
      <c r="R21" t="s">
        <v>60</v>
      </c>
      <c r="S21" s="99"/>
      <c r="T21" s="100" t="s">
        <v>45</v>
      </c>
      <c r="U21" s="101"/>
      <c r="V21" s="100" t="s">
        <v>41</v>
      </c>
      <c r="W21" s="100"/>
      <c r="X21" s="100" t="s">
        <v>52</v>
      </c>
      <c r="Y21" s="100"/>
      <c r="Z21" s="100" t="s">
        <v>47</v>
      </c>
      <c r="AA21" s="100"/>
      <c r="AB21" s="100" t="s">
        <v>44</v>
      </c>
      <c r="AC21" s="100"/>
      <c r="AD21" s="100" t="s">
        <v>46</v>
      </c>
      <c r="AE21" s="100"/>
      <c r="AF21" s="100" t="s">
        <v>74</v>
      </c>
      <c r="AG21" s="100"/>
      <c r="AH21" s="100" t="s">
        <v>49</v>
      </c>
      <c r="AI21" s="100"/>
      <c r="AJ21" s="100" t="s">
        <v>48</v>
      </c>
      <c r="AK21" s="100"/>
      <c r="AL21" s="100" t="s">
        <v>43</v>
      </c>
      <c r="AM21" s="100"/>
      <c r="AN21" s="100" t="s">
        <v>51</v>
      </c>
      <c r="AO21" s="100"/>
      <c r="AP21" s="100" t="s">
        <v>42</v>
      </c>
      <c r="AR21" s="120"/>
      <c r="AS21" s="120"/>
      <c r="AT21" s="121"/>
      <c r="AU21" s="121"/>
      <c r="AV21" s="86"/>
      <c r="AW21" s="86"/>
    </row>
    <row r="22" spans="1:53" ht="18" x14ac:dyDescent="0.35">
      <c r="A22" s="86">
        <v>19</v>
      </c>
      <c r="B22" s="120"/>
      <c r="C22" s="120">
        <v>1</v>
      </c>
      <c r="D22" s="86"/>
      <c r="E22" s="121" t="s">
        <v>12</v>
      </c>
      <c r="F22" s="86"/>
      <c r="G22" s="86">
        <v>100</v>
      </c>
      <c r="H22" s="86"/>
      <c r="I22" s="86"/>
      <c r="J22" s="86"/>
      <c r="K22" s="86"/>
      <c r="L22" s="86"/>
      <c r="M22" s="86"/>
      <c r="N22" s="86"/>
      <c r="O22" s="86"/>
      <c r="P22" s="86"/>
      <c r="Q22" s="86"/>
      <c r="S22" s="99">
        <v>145</v>
      </c>
      <c r="T22" s="124">
        <v>50</v>
      </c>
      <c r="U22" s="105">
        <f>S22+6</f>
        <v>151</v>
      </c>
      <c r="V22" s="124">
        <v>0</v>
      </c>
      <c r="W22" s="105">
        <f>U22+6</f>
        <v>157</v>
      </c>
      <c r="X22" s="124">
        <v>50</v>
      </c>
      <c r="Y22" s="105">
        <f>W22+6</f>
        <v>163</v>
      </c>
      <c r="Z22" s="124">
        <v>350</v>
      </c>
      <c r="AA22" s="105">
        <f>Y22+6</f>
        <v>169</v>
      </c>
      <c r="AB22" s="124">
        <v>500</v>
      </c>
      <c r="AC22" s="105">
        <f>AA22+6</f>
        <v>175</v>
      </c>
      <c r="AD22" s="124">
        <v>500</v>
      </c>
      <c r="AE22" s="105">
        <f>AC22+6</f>
        <v>181</v>
      </c>
      <c r="AF22" s="124">
        <v>100</v>
      </c>
      <c r="AG22" s="105">
        <f>AE22+6</f>
        <v>187</v>
      </c>
      <c r="AH22" s="124">
        <v>200</v>
      </c>
      <c r="AI22" s="105">
        <f>AG22+6</f>
        <v>193</v>
      </c>
      <c r="AJ22" s="124">
        <v>200</v>
      </c>
      <c r="AK22" s="105">
        <f>AI22+6</f>
        <v>199</v>
      </c>
      <c r="AL22" s="124">
        <v>200</v>
      </c>
      <c r="AM22" s="105">
        <f>AK22+6</f>
        <v>205</v>
      </c>
      <c r="AN22" s="124">
        <v>500</v>
      </c>
      <c r="AO22" s="105">
        <f>AM22+6</f>
        <v>211</v>
      </c>
      <c r="AP22" s="124">
        <v>50</v>
      </c>
      <c r="AR22" s="120"/>
      <c r="AS22" s="120"/>
      <c r="AT22" s="121"/>
      <c r="AU22" s="121"/>
      <c r="AV22" s="86"/>
      <c r="AW22" s="86"/>
      <c r="AY22" s="86"/>
    </row>
    <row r="23" spans="1:53" ht="18" x14ac:dyDescent="0.35">
      <c r="A23" s="86">
        <v>20</v>
      </c>
      <c r="B23" s="120"/>
      <c r="C23" s="120">
        <v>1</v>
      </c>
      <c r="D23" s="86"/>
      <c r="E23" s="121" t="s">
        <v>12</v>
      </c>
      <c r="F23" s="86"/>
      <c r="G23" s="86">
        <v>50</v>
      </c>
      <c r="H23" s="86"/>
      <c r="I23" s="86"/>
      <c r="J23" s="86" t="s">
        <v>85</v>
      </c>
      <c r="K23" s="86"/>
      <c r="L23" s="86"/>
      <c r="M23" s="86"/>
      <c r="N23" s="86"/>
      <c r="O23" s="86"/>
      <c r="P23" s="86"/>
      <c r="Q23" s="86"/>
      <c r="S23" s="99">
        <v>146</v>
      </c>
      <c r="T23" s="124">
        <v>500</v>
      </c>
      <c r="U23" s="105">
        <f t="shared" ref="U23:U28" si="15">S23+6</f>
        <v>152</v>
      </c>
      <c r="V23" s="124">
        <v>100</v>
      </c>
      <c r="W23" s="105">
        <f t="shared" ref="W23:W28" si="16">U23+6</f>
        <v>158</v>
      </c>
      <c r="X23" s="124">
        <v>200</v>
      </c>
      <c r="Y23" s="105">
        <f t="shared" ref="Y23:Y28" si="17">W23+6</f>
        <v>164</v>
      </c>
      <c r="Z23" s="124">
        <v>500</v>
      </c>
      <c r="AA23" s="105">
        <f t="shared" ref="AA23:AA28" si="18">Y23+6</f>
        <v>170</v>
      </c>
      <c r="AB23" s="124">
        <v>50</v>
      </c>
      <c r="AC23" s="105">
        <f t="shared" ref="AC23:AC28" si="19">AA23+6</f>
        <v>176</v>
      </c>
      <c r="AD23" s="124">
        <v>50</v>
      </c>
      <c r="AE23" s="105">
        <f t="shared" ref="AE23:AE28" si="20">AC23+6</f>
        <v>182</v>
      </c>
      <c r="AF23" s="124">
        <v>500</v>
      </c>
      <c r="AG23" s="105">
        <f t="shared" ref="AG23:AG28" si="21">AE23+6</f>
        <v>188</v>
      </c>
      <c r="AH23" s="124">
        <v>100</v>
      </c>
      <c r="AI23" s="105">
        <f t="shared" ref="AI23:AI28" si="22">AG23+6</f>
        <v>194</v>
      </c>
      <c r="AJ23" s="124">
        <v>500</v>
      </c>
      <c r="AK23" s="105">
        <f t="shared" ref="AK23:AK28" si="23">AI23+6</f>
        <v>200</v>
      </c>
      <c r="AL23" s="124">
        <v>50</v>
      </c>
      <c r="AM23" s="105">
        <f t="shared" ref="AM23:AM28" si="24">AK23+6</f>
        <v>206</v>
      </c>
      <c r="AN23" s="124">
        <v>50</v>
      </c>
      <c r="AO23" s="105">
        <f t="shared" ref="AO23:AO28" si="25">AM23+6</f>
        <v>212</v>
      </c>
      <c r="AP23" s="124">
        <v>0</v>
      </c>
      <c r="AR23" s="120"/>
      <c r="AS23" s="120"/>
      <c r="AT23" s="121"/>
      <c r="AU23" s="121"/>
      <c r="AV23" s="86"/>
      <c r="AW23" s="86"/>
      <c r="AY23" s="86"/>
    </row>
    <row r="24" spans="1:53" ht="18" x14ac:dyDescent="0.35">
      <c r="A24" s="86">
        <v>21</v>
      </c>
      <c r="B24" s="120"/>
      <c r="C24" s="120">
        <v>1</v>
      </c>
      <c r="D24" s="86"/>
      <c r="E24" s="121" t="s">
        <v>12</v>
      </c>
      <c r="F24" s="86"/>
      <c r="G24" s="86">
        <v>500</v>
      </c>
      <c r="H24" s="86"/>
      <c r="I24" s="86"/>
      <c r="J24" s="86"/>
      <c r="K24" s="86"/>
      <c r="L24" s="86"/>
      <c r="M24" s="86"/>
      <c r="N24" s="86"/>
      <c r="O24" s="86"/>
      <c r="P24" s="86"/>
      <c r="Q24" s="86"/>
      <c r="T24" s="110" t="s">
        <v>58</v>
      </c>
      <c r="AR24" s="120"/>
      <c r="AS24" s="120"/>
      <c r="AT24" s="121"/>
      <c r="AU24" s="121"/>
      <c r="AV24" s="86"/>
      <c r="AW24" s="86"/>
      <c r="AY24" s="86"/>
    </row>
    <row r="25" spans="1:53" ht="18" x14ac:dyDescent="0.35">
      <c r="A25" s="86">
        <v>22</v>
      </c>
      <c r="B25" s="120"/>
      <c r="C25" s="120">
        <v>1</v>
      </c>
      <c r="D25" s="86"/>
      <c r="E25" s="121" t="s">
        <v>12</v>
      </c>
      <c r="F25" s="86"/>
      <c r="G25" s="86">
        <v>200</v>
      </c>
      <c r="H25" s="86"/>
      <c r="I25" s="86"/>
      <c r="J25" s="86" t="s">
        <v>86</v>
      </c>
      <c r="K25" s="86"/>
      <c r="L25" s="86"/>
      <c r="M25" s="86"/>
      <c r="N25" s="86"/>
      <c r="O25" s="86"/>
      <c r="P25" s="86"/>
      <c r="Q25" s="86"/>
      <c r="S25" s="99">
        <v>147</v>
      </c>
      <c r="T25" s="124">
        <v>0</v>
      </c>
      <c r="U25" s="105">
        <f>S25+6</f>
        <v>153</v>
      </c>
      <c r="V25" s="124">
        <v>350</v>
      </c>
      <c r="W25" s="105">
        <f>U25+6</f>
        <v>159</v>
      </c>
      <c r="X25" s="124">
        <v>350</v>
      </c>
      <c r="Y25" s="105">
        <f>W25+6</f>
        <v>165</v>
      </c>
      <c r="Z25" s="124">
        <v>200</v>
      </c>
      <c r="AA25" s="105">
        <f>Y25+6</f>
        <v>171</v>
      </c>
      <c r="AB25" s="124">
        <v>100</v>
      </c>
      <c r="AC25" s="105">
        <f>AA25+6</f>
        <v>177</v>
      </c>
      <c r="AD25" s="124">
        <v>0</v>
      </c>
      <c r="AE25" s="105">
        <f>AC25+6</f>
        <v>183</v>
      </c>
      <c r="AF25" s="124">
        <v>0</v>
      </c>
      <c r="AG25" s="105">
        <f>AE25+6</f>
        <v>189</v>
      </c>
      <c r="AH25" s="124">
        <v>0</v>
      </c>
      <c r="AI25" s="105">
        <f>AG25+6</f>
        <v>195</v>
      </c>
      <c r="AJ25" s="124">
        <v>0</v>
      </c>
      <c r="AK25" s="105">
        <f>AI25+6</f>
        <v>201</v>
      </c>
      <c r="AL25" s="124">
        <v>100</v>
      </c>
      <c r="AM25" s="105">
        <f>AK25+6</f>
        <v>207</v>
      </c>
      <c r="AN25" s="124">
        <v>0</v>
      </c>
      <c r="AO25" s="105">
        <f>AM25+6</f>
        <v>213</v>
      </c>
      <c r="AP25" s="124">
        <v>350</v>
      </c>
      <c r="AR25" s="120"/>
      <c r="AS25" s="120"/>
      <c r="AT25" s="121"/>
      <c r="AU25" s="121"/>
      <c r="AV25" s="86"/>
      <c r="AW25" s="86"/>
      <c r="AY25" s="86"/>
    </row>
    <row r="26" spans="1:53" ht="18" x14ac:dyDescent="0.35">
      <c r="A26" s="86">
        <v>23</v>
      </c>
      <c r="B26" s="120"/>
      <c r="C26" s="120">
        <v>1</v>
      </c>
      <c r="D26" s="86"/>
      <c r="E26" s="121" t="s">
        <v>12</v>
      </c>
      <c r="F26" s="86"/>
      <c r="G26" s="86">
        <v>350</v>
      </c>
      <c r="H26" s="86"/>
      <c r="I26" s="86"/>
      <c r="J26" s="86"/>
      <c r="K26" s="86"/>
      <c r="L26" s="86"/>
      <c r="M26" s="86"/>
      <c r="N26" s="86"/>
      <c r="O26" s="86"/>
      <c r="P26" s="86"/>
      <c r="Q26" s="86"/>
      <c r="S26" s="99">
        <v>148</v>
      </c>
      <c r="T26" s="124">
        <v>200</v>
      </c>
      <c r="U26" s="105">
        <f t="shared" si="15"/>
        <v>154</v>
      </c>
      <c r="V26" s="124">
        <v>200</v>
      </c>
      <c r="W26" s="105">
        <f t="shared" si="16"/>
        <v>160</v>
      </c>
      <c r="X26" s="124">
        <v>100</v>
      </c>
      <c r="Y26" s="105">
        <f t="shared" si="17"/>
        <v>166</v>
      </c>
      <c r="Z26" s="124">
        <v>0</v>
      </c>
      <c r="AA26" s="105">
        <f t="shared" si="18"/>
        <v>172</v>
      </c>
      <c r="AB26" s="124">
        <v>200</v>
      </c>
      <c r="AC26" s="105">
        <f t="shared" si="19"/>
        <v>178</v>
      </c>
      <c r="AD26" s="124">
        <v>100</v>
      </c>
      <c r="AE26" s="105">
        <f t="shared" si="20"/>
        <v>184</v>
      </c>
      <c r="AF26" s="124">
        <v>350</v>
      </c>
      <c r="AG26" s="105">
        <f t="shared" si="21"/>
        <v>190</v>
      </c>
      <c r="AH26" s="124">
        <v>50</v>
      </c>
      <c r="AI26" s="105">
        <f t="shared" si="22"/>
        <v>196</v>
      </c>
      <c r="AJ26" s="124">
        <v>350</v>
      </c>
      <c r="AK26" s="105">
        <f t="shared" si="23"/>
        <v>202</v>
      </c>
      <c r="AL26" s="124">
        <v>0</v>
      </c>
      <c r="AM26" s="105">
        <f t="shared" si="24"/>
        <v>208</v>
      </c>
      <c r="AN26" s="124">
        <v>100</v>
      </c>
      <c r="AO26" s="105">
        <f t="shared" si="25"/>
        <v>214</v>
      </c>
      <c r="AP26" s="124">
        <v>200</v>
      </c>
      <c r="AR26" s="120"/>
      <c r="AS26" s="120"/>
      <c r="AT26" s="121"/>
      <c r="AU26" s="121"/>
      <c r="AV26" s="86"/>
      <c r="AW26" s="86"/>
      <c r="AY26" s="86"/>
    </row>
    <row r="27" spans="1:53" ht="18" x14ac:dyDescent="0.35">
      <c r="A27" s="86">
        <v>24</v>
      </c>
      <c r="B27" s="120"/>
      <c r="C27" s="120">
        <v>1</v>
      </c>
      <c r="D27" s="86"/>
      <c r="E27" s="121" t="s">
        <v>12</v>
      </c>
      <c r="F27" s="86"/>
      <c r="G27" s="86">
        <v>0</v>
      </c>
      <c r="H27" s="86"/>
      <c r="I27" s="86"/>
      <c r="J27" s="86" t="s">
        <v>87</v>
      </c>
      <c r="K27" s="86"/>
      <c r="L27" s="86"/>
      <c r="M27" s="86"/>
      <c r="N27" s="86"/>
      <c r="O27" s="86"/>
      <c r="P27" s="86"/>
      <c r="Q27" s="86"/>
      <c r="S27" s="99">
        <v>149</v>
      </c>
      <c r="T27" s="124">
        <v>350</v>
      </c>
      <c r="U27" s="105">
        <f t="shared" si="15"/>
        <v>155</v>
      </c>
      <c r="V27" s="124">
        <v>50</v>
      </c>
      <c r="W27" s="105">
        <f t="shared" si="16"/>
        <v>161</v>
      </c>
      <c r="X27" s="124">
        <v>0</v>
      </c>
      <c r="Y27" s="105">
        <f t="shared" si="17"/>
        <v>167</v>
      </c>
      <c r="Z27" s="124">
        <v>50</v>
      </c>
      <c r="AA27" s="105">
        <f t="shared" si="18"/>
        <v>173</v>
      </c>
      <c r="AB27" s="124">
        <v>350</v>
      </c>
      <c r="AC27" s="105">
        <f t="shared" si="19"/>
        <v>179</v>
      </c>
      <c r="AD27" s="124">
        <v>200</v>
      </c>
      <c r="AE27" s="105">
        <f t="shared" si="20"/>
        <v>185</v>
      </c>
      <c r="AF27" s="124">
        <v>50</v>
      </c>
      <c r="AG27" s="105">
        <f t="shared" si="21"/>
        <v>191</v>
      </c>
      <c r="AH27" s="124">
        <v>350</v>
      </c>
      <c r="AI27" s="105">
        <f t="shared" si="22"/>
        <v>197</v>
      </c>
      <c r="AJ27" s="124">
        <v>100</v>
      </c>
      <c r="AK27" s="105">
        <f t="shared" si="23"/>
        <v>203</v>
      </c>
      <c r="AL27" s="124">
        <v>350</v>
      </c>
      <c r="AM27" s="105">
        <f t="shared" si="24"/>
        <v>209</v>
      </c>
      <c r="AN27" s="124">
        <v>200</v>
      </c>
      <c r="AO27" s="105">
        <f t="shared" si="25"/>
        <v>215</v>
      </c>
      <c r="AP27" s="124">
        <v>500</v>
      </c>
      <c r="AR27" s="120"/>
      <c r="AS27" s="120"/>
      <c r="AT27" s="121"/>
      <c r="AU27" s="121"/>
      <c r="AV27" s="86"/>
      <c r="AW27" s="86"/>
      <c r="AY27" s="86"/>
    </row>
    <row r="28" spans="1:53" ht="18" x14ac:dyDescent="0.35">
      <c r="A28" s="86">
        <v>25</v>
      </c>
      <c r="B28" s="120"/>
      <c r="C28" s="120">
        <v>1</v>
      </c>
      <c r="D28" s="86"/>
      <c r="E28" s="121" t="s">
        <v>13</v>
      </c>
      <c r="F28" s="86"/>
      <c r="G28" s="86">
        <v>200</v>
      </c>
      <c r="H28" s="86"/>
      <c r="I28" s="86"/>
      <c r="J28" s="86"/>
      <c r="K28" s="86"/>
      <c r="L28" s="86"/>
      <c r="M28" s="86"/>
      <c r="N28" s="86"/>
      <c r="O28" s="86"/>
      <c r="P28" s="86"/>
      <c r="Q28" s="86"/>
      <c r="S28" s="99">
        <v>150</v>
      </c>
      <c r="T28" s="124">
        <v>100</v>
      </c>
      <c r="U28" s="105">
        <f t="shared" si="15"/>
        <v>156</v>
      </c>
      <c r="V28" s="124">
        <v>500</v>
      </c>
      <c r="W28" s="105">
        <f t="shared" si="16"/>
        <v>162</v>
      </c>
      <c r="X28" s="124">
        <v>500</v>
      </c>
      <c r="Y28" s="105">
        <f t="shared" si="17"/>
        <v>168</v>
      </c>
      <c r="Z28" s="124">
        <v>100</v>
      </c>
      <c r="AA28" s="105">
        <f t="shared" si="18"/>
        <v>174</v>
      </c>
      <c r="AB28" s="124">
        <v>0</v>
      </c>
      <c r="AC28" s="105">
        <f t="shared" si="19"/>
        <v>180</v>
      </c>
      <c r="AD28" s="124">
        <v>350</v>
      </c>
      <c r="AE28" s="105">
        <f t="shared" si="20"/>
        <v>186</v>
      </c>
      <c r="AF28" s="124">
        <v>200</v>
      </c>
      <c r="AG28" s="105">
        <f t="shared" si="21"/>
        <v>192</v>
      </c>
      <c r="AH28" s="124">
        <v>500</v>
      </c>
      <c r="AI28" s="105">
        <f t="shared" si="22"/>
        <v>198</v>
      </c>
      <c r="AJ28" s="124">
        <v>50</v>
      </c>
      <c r="AK28" s="105">
        <f t="shared" si="23"/>
        <v>204</v>
      </c>
      <c r="AL28" s="124">
        <v>500</v>
      </c>
      <c r="AM28" s="105">
        <f t="shared" si="24"/>
        <v>210</v>
      </c>
      <c r="AN28" s="124">
        <v>350</v>
      </c>
      <c r="AO28" s="105">
        <f t="shared" si="25"/>
        <v>216</v>
      </c>
      <c r="AP28" s="124">
        <v>100</v>
      </c>
      <c r="AR28" s="120"/>
      <c r="AS28" s="120"/>
      <c r="AT28" s="121"/>
      <c r="AU28" s="121"/>
      <c r="AV28" s="86"/>
      <c r="AW28" s="86"/>
    </row>
    <row r="29" spans="1:53" ht="18" x14ac:dyDescent="0.35">
      <c r="A29" s="86">
        <v>26</v>
      </c>
      <c r="B29" s="120"/>
      <c r="C29" s="120">
        <v>1</v>
      </c>
      <c r="D29" s="86"/>
      <c r="E29" s="121" t="s">
        <v>13</v>
      </c>
      <c r="F29" s="86"/>
      <c r="G29" s="86">
        <v>500</v>
      </c>
      <c r="H29" s="86"/>
      <c r="I29" s="86"/>
      <c r="J29" s="129" t="s">
        <v>88</v>
      </c>
      <c r="K29" s="86"/>
      <c r="L29" s="86"/>
      <c r="M29" s="86"/>
      <c r="N29" s="86"/>
      <c r="O29" s="86"/>
      <c r="P29" s="86"/>
      <c r="Q29" s="86"/>
      <c r="S29" s="128"/>
      <c r="T29" s="89"/>
      <c r="U29" s="90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R29" s="120"/>
      <c r="AS29" s="120"/>
      <c r="AT29" s="121"/>
      <c r="AU29" s="121"/>
      <c r="AV29" s="86"/>
      <c r="AW29" s="86"/>
    </row>
    <row r="30" spans="1:53" ht="31.9" x14ac:dyDescent="0.35">
      <c r="A30" s="86">
        <v>27</v>
      </c>
      <c r="B30" s="120"/>
      <c r="C30" s="120">
        <v>1</v>
      </c>
      <c r="D30" s="86"/>
      <c r="E30" s="121" t="s">
        <v>13</v>
      </c>
      <c r="F30" s="86"/>
      <c r="G30" s="86">
        <v>0</v>
      </c>
      <c r="H30" s="86"/>
      <c r="I30" s="86"/>
      <c r="J30" s="129" t="s">
        <v>89</v>
      </c>
      <c r="K30" s="86"/>
      <c r="L30" s="86"/>
      <c r="M30" s="86"/>
      <c r="N30" s="86"/>
      <c r="O30" s="86"/>
      <c r="P30" s="86"/>
      <c r="Q30" s="86"/>
      <c r="S30" s="99"/>
      <c r="T30" s="100" t="s">
        <v>46</v>
      </c>
      <c r="U30" s="101"/>
      <c r="V30" s="100" t="s">
        <v>41</v>
      </c>
      <c r="W30" s="100"/>
      <c r="X30" s="100" t="s">
        <v>48</v>
      </c>
      <c r="Y30" s="100"/>
      <c r="Z30" s="100" t="s">
        <v>47</v>
      </c>
      <c r="AA30" s="100"/>
      <c r="AB30" s="100" t="s">
        <v>74</v>
      </c>
      <c r="AC30" s="100"/>
      <c r="AD30" s="100" t="s">
        <v>44</v>
      </c>
      <c r="AE30" s="100"/>
      <c r="AF30" s="100" t="s">
        <v>51</v>
      </c>
      <c r="AG30" s="100"/>
      <c r="AH30" s="100" t="s">
        <v>43</v>
      </c>
      <c r="AI30" s="100"/>
      <c r="AJ30" s="100" t="s">
        <v>42</v>
      </c>
      <c r="AK30" s="100"/>
      <c r="AL30" s="100" t="s">
        <v>52</v>
      </c>
      <c r="AM30" s="100"/>
      <c r="AN30" s="100" t="s">
        <v>45</v>
      </c>
      <c r="AO30" s="100"/>
      <c r="AP30" s="100" t="s">
        <v>49</v>
      </c>
      <c r="AR30" s="120"/>
      <c r="AS30" s="120"/>
      <c r="AT30" s="121"/>
      <c r="AU30" s="121"/>
      <c r="AV30" s="86"/>
      <c r="AW30" s="86"/>
    </row>
    <row r="31" spans="1:53" ht="18.75" x14ac:dyDescent="0.3">
      <c r="A31" s="86">
        <v>28</v>
      </c>
      <c r="B31" s="120"/>
      <c r="C31" s="120">
        <v>1</v>
      </c>
      <c r="D31" s="86"/>
      <c r="E31" s="121" t="s">
        <v>13</v>
      </c>
      <c r="F31" s="86"/>
      <c r="G31" s="86">
        <v>100</v>
      </c>
      <c r="H31" s="86"/>
      <c r="I31" s="86"/>
      <c r="J31" s="86"/>
      <c r="K31" s="86"/>
      <c r="L31" s="86"/>
      <c r="M31" s="86"/>
      <c r="N31" s="86"/>
      <c r="O31" s="86"/>
      <c r="P31" s="86"/>
      <c r="Q31" s="86"/>
      <c r="R31" t="s">
        <v>61</v>
      </c>
      <c r="S31" s="99">
        <v>217</v>
      </c>
      <c r="T31" s="124">
        <v>100</v>
      </c>
      <c r="U31" s="105">
        <f>S31+6</f>
        <v>223</v>
      </c>
      <c r="V31" s="124">
        <v>200</v>
      </c>
      <c r="W31" s="105">
        <f>U31+6</f>
        <v>229</v>
      </c>
      <c r="X31" s="124">
        <v>50</v>
      </c>
      <c r="Y31" s="105">
        <f>W31+6</f>
        <v>235</v>
      </c>
      <c r="Z31" s="124">
        <v>500</v>
      </c>
      <c r="AA31" s="105">
        <f>Y31+6</f>
        <v>241</v>
      </c>
      <c r="AB31" s="124">
        <v>200</v>
      </c>
      <c r="AC31" s="105">
        <f>AA31+6</f>
        <v>247</v>
      </c>
      <c r="AD31" s="124">
        <v>500</v>
      </c>
      <c r="AE31" s="105">
        <f>AC31+6</f>
        <v>253</v>
      </c>
      <c r="AF31" s="124">
        <v>0</v>
      </c>
      <c r="AG31" s="105">
        <f>AE31+6</f>
        <v>259</v>
      </c>
      <c r="AH31" s="124">
        <v>350</v>
      </c>
      <c r="AI31" s="105">
        <f>AG31+6</f>
        <v>265</v>
      </c>
      <c r="AJ31" s="124">
        <v>350</v>
      </c>
      <c r="AK31" s="105">
        <f>AI31+6</f>
        <v>271</v>
      </c>
      <c r="AL31" s="124">
        <v>350</v>
      </c>
      <c r="AM31" s="105">
        <f>AK31+6</f>
        <v>277</v>
      </c>
      <c r="AN31" s="124">
        <v>350</v>
      </c>
      <c r="AO31" s="105">
        <f>AM31+6</f>
        <v>283</v>
      </c>
      <c r="AP31" s="124">
        <v>50</v>
      </c>
      <c r="AR31" s="120"/>
      <c r="AS31" s="120"/>
      <c r="AT31" s="121"/>
      <c r="AU31" s="121"/>
      <c r="AV31" s="86"/>
      <c r="AW31" s="86"/>
    </row>
    <row r="32" spans="1:53" ht="18.75" x14ac:dyDescent="0.3">
      <c r="A32" s="86">
        <v>29</v>
      </c>
      <c r="B32" s="120"/>
      <c r="C32" s="120">
        <v>1</v>
      </c>
      <c r="D32" s="86"/>
      <c r="E32" s="121" t="s">
        <v>13</v>
      </c>
      <c r="F32" s="86"/>
      <c r="G32" s="86">
        <v>350</v>
      </c>
      <c r="H32" s="86"/>
      <c r="I32" s="86"/>
      <c r="J32" s="86"/>
      <c r="K32" s="86"/>
      <c r="L32" s="86"/>
      <c r="M32" s="86"/>
      <c r="N32" s="86"/>
      <c r="O32" s="86"/>
      <c r="P32" s="86"/>
      <c r="Q32" s="86"/>
      <c r="S32" s="99">
        <v>218</v>
      </c>
      <c r="T32" s="124">
        <v>350</v>
      </c>
      <c r="U32" s="105">
        <f t="shared" ref="U32:U37" si="26">S32+6</f>
        <v>224</v>
      </c>
      <c r="V32" s="124">
        <v>350</v>
      </c>
      <c r="W32" s="105">
        <f t="shared" ref="W32:W37" si="27">U32+6</f>
        <v>230</v>
      </c>
      <c r="X32" s="124">
        <v>0</v>
      </c>
      <c r="Y32" s="105">
        <f t="shared" ref="Y32:Y37" si="28">W32+6</f>
        <v>236</v>
      </c>
      <c r="Z32" s="124">
        <v>100</v>
      </c>
      <c r="AA32" s="105">
        <f t="shared" ref="AA32:AA37" si="29">Y32+6</f>
        <v>242</v>
      </c>
      <c r="AB32" s="124">
        <v>100</v>
      </c>
      <c r="AC32" s="105">
        <f t="shared" ref="AC32:AC37" si="30">AA32+6</f>
        <v>248</v>
      </c>
      <c r="AD32" s="124">
        <v>50</v>
      </c>
      <c r="AE32" s="105">
        <f t="shared" ref="AE32:AE37" si="31">AC32+6</f>
        <v>254</v>
      </c>
      <c r="AF32" s="124">
        <v>350</v>
      </c>
      <c r="AG32" s="105">
        <f t="shared" ref="AG32:AG37" si="32">AE32+6</f>
        <v>260</v>
      </c>
      <c r="AH32" s="124">
        <v>0</v>
      </c>
      <c r="AI32" s="105">
        <f t="shared" ref="AI32:AI37" si="33">AG32+6</f>
        <v>266</v>
      </c>
      <c r="AJ32" s="124">
        <v>50</v>
      </c>
      <c r="AK32" s="105">
        <f t="shared" ref="AK32:AK37" si="34">AI32+6</f>
        <v>272</v>
      </c>
      <c r="AL32" s="124">
        <v>0</v>
      </c>
      <c r="AM32" s="105">
        <f t="shared" ref="AM32:AM37" si="35">AK32+6</f>
        <v>278</v>
      </c>
      <c r="AN32" s="124">
        <v>200</v>
      </c>
      <c r="AO32" s="105">
        <f t="shared" ref="AO32:AO36" si="36">AM32+6</f>
        <v>284</v>
      </c>
      <c r="AP32" s="124">
        <v>200</v>
      </c>
      <c r="AR32" s="120"/>
      <c r="AS32" s="120"/>
      <c r="AT32" s="121"/>
      <c r="AU32" s="121"/>
      <c r="AV32" s="86"/>
      <c r="AW32" s="86"/>
    </row>
    <row r="33" spans="1:49" ht="18.75" x14ac:dyDescent="0.3">
      <c r="A33" s="86">
        <v>30</v>
      </c>
      <c r="B33" s="120"/>
      <c r="C33" s="120">
        <v>1</v>
      </c>
      <c r="D33" s="86"/>
      <c r="E33" s="121" t="s">
        <v>13</v>
      </c>
      <c r="F33" s="86"/>
      <c r="G33" s="86">
        <v>50</v>
      </c>
      <c r="H33" s="86"/>
      <c r="I33" s="86"/>
      <c r="J33" s="86"/>
      <c r="K33" s="86"/>
      <c r="L33" s="86"/>
      <c r="M33" s="86"/>
      <c r="N33" s="86"/>
      <c r="O33" s="86"/>
      <c r="P33" s="86"/>
      <c r="Q33" s="86"/>
      <c r="T33" s="110" t="s">
        <v>58</v>
      </c>
      <c r="AR33" s="120"/>
      <c r="AS33" s="120"/>
      <c r="AT33" s="121"/>
      <c r="AU33" s="121"/>
      <c r="AV33" s="86"/>
      <c r="AW33" s="86"/>
    </row>
    <row r="34" spans="1:49" ht="18.75" x14ac:dyDescent="0.3">
      <c r="A34" s="86">
        <v>31</v>
      </c>
      <c r="B34" s="120"/>
      <c r="C34" s="120">
        <v>1</v>
      </c>
      <c r="D34" s="86"/>
      <c r="E34" s="121" t="s">
        <v>14</v>
      </c>
      <c r="F34" s="86"/>
      <c r="G34" s="86">
        <v>50</v>
      </c>
      <c r="H34" s="86"/>
      <c r="I34" s="86"/>
      <c r="J34" s="86"/>
      <c r="K34" s="86"/>
      <c r="L34" s="86"/>
      <c r="M34" s="86"/>
      <c r="N34" s="86"/>
      <c r="O34" s="86"/>
      <c r="P34" s="86"/>
      <c r="Q34" s="86"/>
      <c r="S34" s="99">
        <v>219</v>
      </c>
      <c r="T34" s="124">
        <v>500</v>
      </c>
      <c r="U34" s="105">
        <f>S34+6</f>
        <v>225</v>
      </c>
      <c r="V34" s="124">
        <v>0</v>
      </c>
      <c r="W34" s="105">
        <f>U34+6</f>
        <v>231</v>
      </c>
      <c r="X34" s="124">
        <v>350</v>
      </c>
      <c r="Y34" s="105">
        <f>W34+6</f>
        <v>237</v>
      </c>
      <c r="Z34" s="124">
        <v>50</v>
      </c>
      <c r="AA34" s="105">
        <f>Y34+6</f>
        <v>243</v>
      </c>
      <c r="AB34" s="124">
        <v>350</v>
      </c>
      <c r="AC34" s="105">
        <f>AA34+6</f>
        <v>249</v>
      </c>
      <c r="AD34" s="124">
        <v>100</v>
      </c>
      <c r="AE34" s="105">
        <f>AC34+6</f>
        <v>255</v>
      </c>
      <c r="AF34" s="124">
        <v>500</v>
      </c>
      <c r="AG34" s="105">
        <f>AE34+6</f>
        <v>261</v>
      </c>
      <c r="AH34" s="124">
        <v>500</v>
      </c>
      <c r="AI34" s="105">
        <f>AG34+6</f>
        <v>267</v>
      </c>
      <c r="AJ34" s="124">
        <v>500</v>
      </c>
      <c r="AK34" s="105">
        <f>AI34+6</f>
        <v>273</v>
      </c>
      <c r="AL34" s="124">
        <v>100</v>
      </c>
      <c r="AM34" s="105">
        <f>AK34+6</f>
        <v>279</v>
      </c>
      <c r="AN34" s="124">
        <v>100</v>
      </c>
      <c r="AO34" s="105">
        <f>AM34+6</f>
        <v>285</v>
      </c>
      <c r="AP34" s="124">
        <v>500</v>
      </c>
      <c r="AR34" s="25"/>
      <c r="AS34" s="25"/>
      <c r="AT34" s="26"/>
      <c r="AU34" s="26"/>
    </row>
    <row r="35" spans="1:49" ht="18.75" x14ac:dyDescent="0.3">
      <c r="A35" s="86">
        <v>32</v>
      </c>
      <c r="B35" s="120"/>
      <c r="C35" s="120">
        <v>1</v>
      </c>
      <c r="D35" s="86"/>
      <c r="E35" s="121" t="s">
        <v>14</v>
      </c>
      <c r="F35" s="86"/>
      <c r="G35" s="86">
        <v>0</v>
      </c>
      <c r="H35" s="86"/>
      <c r="I35" s="86"/>
      <c r="J35" s="86"/>
      <c r="K35" s="86"/>
      <c r="L35" s="86"/>
      <c r="M35" s="86"/>
      <c r="N35" s="86"/>
      <c r="O35" s="86"/>
      <c r="P35" s="86"/>
      <c r="Q35" s="86"/>
      <c r="S35" s="99">
        <v>220</v>
      </c>
      <c r="T35" s="124">
        <v>0</v>
      </c>
      <c r="U35" s="105">
        <f t="shared" si="26"/>
        <v>226</v>
      </c>
      <c r="V35" s="124">
        <v>500</v>
      </c>
      <c r="W35" s="105">
        <f t="shared" si="27"/>
        <v>232</v>
      </c>
      <c r="X35" s="124">
        <v>100</v>
      </c>
      <c r="Y35" s="105">
        <f t="shared" si="28"/>
        <v>238</v>
      </c>
      <c r="Z35" s="124">
        <v>350</v>
      </c>
      <c r="AA35" s="105">
        <f t="shared" si="29"/>
        <v>244</v>
      </c>
      <c r="AB35" s="124">
        <v>0</v>
      </c>
      <c r="AC35" s="105">
        <f t="shared" si="30"/>
        <v>250</v>
      </c>
      <c r="AD35" s="124">
        <v>200</v>
      </c>
      <c r="AE35" s="105">
        <f t="shared" si="31"/>
        <v>256</v>
      </c>
      <c r="AF35" s="124">
        <v>50</v>
      </c>
      <c r="AG35" s="105">
        <f t="shared" si="32"/>
        <v>262</v>
      </c>
      <c r="AH35" s="124">
        <v>50</v>
      </c>
      <c r="AI35" s="105">
        <f t="shared" si="33"/>
        <v>268</v>
      </c>
      <c r="AJ35" s="124">
        <v>100</v>
      </c>
      <c r="AK35" s="105">
        <f t="shared" si="34"/>
        <v>274</v>
      </c>
      <c r="AL35" s="124">
        <v>500</v>
      </c>
      <c r="AM35" s="105">
        <f t="shared" si="35"/>
        <v>280</v>
      </c>
      <c r="AN35" s="124">
        <v>500</v>
      </c>
      <c r="AO35" s="105">
        <f t="shared" si="36"/>
        <v>286</v>
      </c>
      <c r="AP35" s="124">
        <v>100</v>
      </c>
      <c r="AR35" s="25"/>
      <c r="AS35" s="25"/>
      <c r="AT35" s="26"/>
      <c r="AU35" s="26"/>
    </row>
    <row r="36" spans="1:49" ht="18.75" x14ac:dyDescent="0.3">
      <c r="A36" s="86">
        <v>33</v>
      </c>
      <c r="B36" s="120"/>
      <c r="C36" s="120">
        <v>1</v>
      </c>
      <c r="D36" s="86"/>
      <c r="E36" s="121" t="s">
        <v>14</v>
      </c>
      <c r="F36" s="86"/>
      <c r="G36" s="86">
        <v>200</v>
      </c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6"/>
      <c r="S36" s="99">
        <v>221</v>
      </c>
      <c r="T36" s="124">
        <v>200</v>
      </c>
      <c r="U36" s="105">
        <f t="shared" si="26"/>
        <v>227</v>
      </c>
      <c r="V36" s="124">
        <v>100</v>
      </c>
      <c r="W36" s="105">
        <f t="shared" si="27"/>
        <v>233</v>
      </c>
      <c r="X36" s="124">
        <v>200</v>
      </c>
      <c r="Y36" s="105">
        <f t="shared" si="28"/>
        <v>239</v>
      </c>
      <c r="Z36" s="124">
        <v>0</v>
      </c>
      <c r="AA36" s="105">
        <f t="shared" si="29"/>
        <v>245</v>
      </c>
      <c r="AB36" s="124">
        <v>50</v>
      </c>
      <c r="AC36" s="105">
        <f t="shared" si="30"/>
        <v>251</v>
      </c>
      <c r="AD36" s="124">
        <v>0</v>
      </c>
      <c r="AE36" s="105">
        <f t="shared" si="31"/>
        <v>257</v>
      </c>
      <c r="AF36" s="124">
        <v>200</v>
      </c>
      <c r="AG36" s="105">
        <f t="shared" si="32"/>
        <v>263</v>
      </c>
      <c r="AH36" s="124">
        <v>100</v>
      </c>
      <c r="AI36" s="105">
        <f t="shared" si="33"/>
        <v>269</v>
      </c>
      <c r="AJ36" s="124">
        <v>200</v>
      </c>
      <c r="AK36" s="105">
        <f t="shared" si="34"/>
        <v>275</v>
      </c>
      <c r="AL36" s="124">
        <v>200</v>
      </c>
      <c r="AM36" s="105">
        <f t="shared" si="35"/>
        <v>281</v>
      </c>
      <c r="AN36" s="124">
        <v>0</v>
      </c>
      <c r="AO36" s="105">
        <f t="shared" si="36"/>
        <v>287</v>
      </c>
      <c r="AP36" s="124">
        <v>0</v>
      </c>
      <c r="AQ36" s="96"/>
      <c r="AR36" s="25"/>
      <c r="AS36" s="25"/>
      <c r="AT36" s="26"/>
      <c r="AU36" s="26"/>
    </row>
    <row r="37" spans="1:49" ht="18.75" x14ac:dyDescent="0.3">
      <c r="A37" s="86">
        <v>34</v>
      </c>
      <c r="B37" s="120"/>
      <c r="C37" s="120">
        <v>1</v>
      </c>
      <c r="D37" s="86"/>
      <c r="E37" s="121" t="s">
        <v>14</v>
      </c>
      <c r="F37" s="86"/>
      <c r="G37" s="86">
        <v>100</v>
      </c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96"/>
      <c r="S37" s="99">
        <v>222</v>
      </c>
      <c r="T37" s="124">
        <v>50</v>
      </c>
      <c r="U37" s="105">
        <f t="shared" si="26"/>
        <v>228</v>
      </c>
      <c r="V37" s="124">
        <v>50</v>
      </c>
      <c r="W37" s="105">
        <f t="shared" si="27"/>
        <v>234</v>
      </c>
      <c r="X37" s="124">
        <v>500</v>
      </c>
      <c r="Y37" s="105">
        <f t="shared" si="28"/>
        <v>240</v>
      </c>
      <c r="Z37" s="124">
        <v>200</v>
      </c>
      <c r="AA37" s="105">
        <f t="shared" si="29"/>
        <v>246</v>
      </c>
      <c r="AB37" s="124">
        <v>500</v>
      </c>
      <c r="AC37" s="105">
        <f t="shared" si="30"/>
        <v>252</v>
      </c>
      <c r="AD37" s="124">
        <v>350</v>
      </c>
      <c r="AE37" s="105">
        <f t="shared" si="31"/>
        <v>258</v>
      </c>
      <c r="AF37" s="124">
        <v>100</v>
      </c>
      <c r="AG37" s="105">
        <f t="shared" si="32"/>
        <v>264</v>
      </c>
      <c r="AH37" s="124">
        <v>200</v>
      </c>
      <c r="AI37" s="105">
        <f t="shared" si="33"/>
        <v>270</v>
      </c>
      <c r="AJ37" s="124">
        <v>0</v>
      </c>
      <c r="AK37" s="105">
        <f t="shared" si="34"/>
        <v>276</v>
      </c>
      <c r="AL37" s="124">
        <v>50</v>
      </c>
      <c r="AM37" s="105">
        <f t="shared" si="35"/>
        <v>282</v>
      </c>
      <c r="AN37" s="124">
        <v>50</v>
      </c>
      <c r="AO37" s="105">
        <f>AM37+6</f>
        <v>288</v>
      </c>
      <c r="AP37" s="124">
        <v>350</v>
      </c>
      <c r="AQ37" s="96"/>
      <c r="AR37" s="25"/>
      <c r="AS37" s="25"/>
      <c r="AT37" s="26"/>
      <c r="AU37" s="26"/>
    </row>
    <row r="38" spans="1:49" ht="18.75" x14ac:dyDescent="0.3">
      <c r="A38" s="86">
        <v>35</v>
      </c>
      <c r="B38" s="120"/>
      <c r="C38" s="120">
        <v>1</v>
      </c>
      <c r="D38" s="86"/>
      <c r="E38" s="121" t="s">
        <v>14</v>
      </c>
      <c r="F38" s="86"/>
      <c r="G38" s="86">
        <v>500</v>
      </c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96"/>
      <c r="S38" s="128"/>
      <c r="T38" s="89"/>
      <c r="U38" s="90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Q38" s="96"/>
      <c r="AR38" s="25"/>
      <c r="AS38" s="25"/>
      <c r="AT38" s="26"/>
      <c r="AU38" s="26"/>
    </row>
    <row r="39" spans="1:49" ht="18.75" x14ac:dyDescent="0.3">
      <c r="A39" s="86">
        <v>36</v>
      </c>
      <c r="B39" s="120"/>
      <c r="C39" s="120">
        <v>1</v>
      </c>
      <c r="D39" s="86"/>
      <c r="E39" s="121" t="s">
        <v>14</v>
      </c>
      <c r="F39" s="86"/>
      <c r="G39" s="86">
        <v>350</v>
      </c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6"/>
      <c r="S39" s="128"/>
      <c r="T39" s="89"/>
      <c r="U39" s="90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Q39" s="96"/>
      <c r="AR39" s="25"/>
      <c r="AS39" s="25"/>
      <c r="AT39" s="26"/>
      <c r="AU39" s="26"/>
    </row>
    <row r="40" spans="1:49" ht="18.75" x14ac:dyDescent="0.3">
      <c r="A40" s="86">
        <v>37</v>
      </c>
      <c r="B40" s="120"/>
      <c r="C40" s="120">
        <v>1</v>
      </c>
      <c r="D40" s="86"/>
      <c r="E40" s="121" t="s">
        <v>15</v>
      </c>
      <c r="F40" s="86"/>
      <c r="G40" s="86">
        <v>200</v>
      </c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96"/>
      <c r="S40" s="128"/>
      <c r="T40" s="89"/>
      <c r="U40" s="90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96"/>
      <c r="AR40" s="121"/>
      <c r="AS40" s="121"/>
      <c r="AT40" s="86"/>
      <c r="AU40" s="86"/>
    </row>
    <row r="41" spans="1:49" ht="18.75" x14ac:dyDescent="0.3">
      <c r="A41" s="86">
        <v>38</v>
      </c>
      <c r="B41" s="120"/>
      <c r="C41" s="120">
        <v>1</v>
      </c>
      <c r="D41" s="86"/>
      <c r="E41" s="121" t="s">
        <v>15</v>
      </c>
      <c r="F41" s="86"/>
      <c r="G41" s="86">
        <v>500</v>
      </c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96"/>
      <c r="S41" s="128"/>
      <c r="T41" s="89"/>
      <c r="U41" s="90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96"/>
      <c r="AR41" s="121"/>
      <c r="AS41" s="121"/>
      <c r="AT41" s="86"/>
      <c r="AU41" s="86"/>
    </row>
    <row r="42" spans="1:49" ht="18.75" x14ac:dyDescent="0.3">
      <c r="A42" s="86">
        <v>39</v>
      </c>
      <c r="B42" s="120"/>
      <c r="C42" s="120">
        <v>1</v>
      </c>
      <c r="D42" s="86"/>
      <c r="E42" s="121" t="s">
        <v>15</v>
      </c>
      <c r="F42" s="86"/>
      <c r="G42" s="86">
        <v>0</v>
      </c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6"/>
      <c r="S42" s="128"/>
      <c r="T42" s="89"/>
      <c r="U42" s="90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96"/>
      <c r="AR42" s="121"/>
      <c r="AS42" s="121"/>
      <c r="AT42" s="86"/>
      <c r="AU42" s="86"/>
    </row>
    <row r="43" spans="1:49" ht="18.75" x14ac:dyDescent="0.3">
      <c r="A43" s="86">
        <v>40</v>
      </c>
      <c r="B43" s="120"/>
      <c r="C43" s="120">
        <v>1</v>
      </c>
      <c r="D43" s="86"/>
      <c r="E43" s="121" t="s">
        <v>15</v>
      </c>
      <c r="F43" s="86"/>
      <c r="G43" s="86">
        <v>350</v>
      </c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96"/>
      <c r="S43" s="128"/>
      <c r="T43" s="89"/>
      <c r="U43" s="90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96"/>
      <c r="AR43" s="121"/>
      <c r="AS43" s="121"/>
      <c r="AT43" s="86"/>
      <c r="AU43" s="86"/>
    </row>
    <row r="44" spans="1:49" ht="18.75" x14ac:dyDescent="0.3">
      <c r="A44" s="86">
        <v>41</v>
      </c>
      <c r="B44" s="120"/>
      <c r="C44" s="120">
        <v>1</v>
      </c>
      <c r="D44" s="86"/>
      <c r="E44" s="121" t="s">
        <v>15</v>
      </c>
      <c r="F44" s="86"/>
      <c r="G44" s="86">
        <v>100</v>
      </c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96"/>
      <c r="S44" s="128"/>
      <c r="T44" s="89"/>
      <c r="U44" s="90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96"/>
      <c r="AR44" s="121"/>
      <c r="AS44" s="121"/>
      <c r="AT44" s="86"/>
      <c r="AU44" s="86"/>
    </row>
    <row r="45" spans="1:49" ht="18.75" x14ac:dyDescent="0.3">
      <c r="A45" s="86">
        <v>42</v>
      </c>
      <c r="B45" s="120"/>
      <c r="C45" s="120">
        <v>1</v>
      </c>
      <c r="D45" s="86"/>
      <c r="E45" s="121" t="s">
        <v>15</v>
      </c>
      <c r="F45" s="86"/>
      <c r="G45" s="86">
        <v>50</v>
      </c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6"/>
      <c r="S45" s="128"/>
      <c r="T45" s="89"/>
      <c r="U45" s="90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96"/>
      <c r="AR45" s="121"/>
      <c r="AS45" s="121"/>
      <c r="AT45" s="86"/>
      <c r="AU45" s="86"/>
    </row>
    <row r="46" spans="1:49" ht="18.75" x14ac:dyDescent="0.3">
      <c r="A46" s="86">
        <v>43</v>
      </c>
      <c r="B46" s="120"/>
      <c r="C46" s="120">
        <v>1</v>
      </c>
      <c r="D46" s="86"/>
      <c r="E46" s="121" t="s">
        <v>16</v>
      </c>
      <c r="F46" s="86"/>
      <c r="G46" s="86">
        <v>100</v>
      </c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96"/>
      <c r="S46" s="128"/>
      <c r="T46" s="89"/>
      <c r="U46" s="90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96"/>
      <c r="AR46" s="121"/>
      <c r="AS46" s="121"/>
      <c r="AT46" s="86"/>
      <c r="AU46" s="86"/>
    </row>
    <row r="47" spans="1:49" ht="18.75" x14ac:dyDescent="0.3">
      <c r="A47" s="86">
        <v>44</v>
      </c>
      <c r="B47" s="120"/>
      <c r="C47" s="120">
        <v>1</v>
      </c>
      <c r="D47" s="86"/>
      <c r="E47" s="121" t="s">
        <v>16</v>
      </c>
      <c r="F47" s="86"/>
      <c r="G47" s="86">
        <v>200</v>
      </c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96"/>
      <c r="S47" s="128"/>
      <c r="T47" s="89"/>
      <c r="U47" s="90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96"/>
      <c r="AR47" s="121"/>
      <c r="AS47" s="121"/>
      <c r="AT47" s="86"/>
      <c r="AU47" s="86"/>
    </row>
    <row r="48" spans="1:49" ht="18.75" x14ac:dyDescent="0.3">
      <c r="A48" s="86">
        <v>45</v>
      </c>
      <c r="B48" s="120"/>
      <c r="C48" s="120">
        <v>1</v>
      </c>
      <c r="D48" s="86"/>
      <c r="E48" s="121" t="s">
        <v>16</v>
      </c>
      <c r="F48" s="86"/>
      <c r="G48" s="86">
        <v>50</v>
      </c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6"/>
      <c r="S48" s="128"/>
      <c r="T48" s="89"/>
      <c r="U48" s="90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96"/>
      <c r="AR48" s="121"/>
      <c r="AS48" s="121"/>
      <c r="AT48" s="86"/>
      <c r="AU48" s="86"/>
    </row>
    <row r="49" spans="1:47" ht="18.75" x14ac:dyDescent="0.3">
      <c r="A49" s="86">
        <v>46</v>
      </c>
      <c r="B49" s="120"/>
      <c r="C49" s="120">
        <v>1</v>
      </c>
      <c r="D49" s="86"/>
      <c r="E49" s="121" t="s">
        <v>16</v>
      </c>
      <c r="F49" s="86"/>
      <c r="G49" s="86">
        <v>350</v>
      </c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96"/>
      <c r="S49" s="128"/>
      <c r="T49" s="89"/>
      <c r="U49" s="90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96"/>
      <c r="AR49" s="121"/>
      <c r="AS49" s="121"/>
      <c r="AT49" s="86"/>
      <c r="AU49" s="86"/>
    </row>
    <row r="50" spans="1:47" ht="18.75" x14ac:dyDescent="0.3">
      <c r="A50" s="86">
        <v>47</v>
      </c>
      <c r="B50" s="120"/>
      <c r="C50" s="120">
        <v>1</v>
      </c>
      <c r="D50" s="86"/>
      <c r="E50" s="121" t="s">
        <v>16</v>
      </c>
      <c r="F50" s="86"/>
      <c r="G50" s="86">
        <v>0</v>
      </c>
      <c r="H50" s="86"/>
      <c r="I50" s="86"/>
      <c r="J50" s="86"/>
      <c r="K50" s="86"/>
      <c r="L50" s="86"/>
      <c r="M50" s="86"/>
      <c r="N50" s="86"/>
      <c r="O50" s="86"/>
      <c r="P50" s="86"/>
      <c r="Q50" s="86"/>
      <c r="S50" s="128"/>
      <c r="T50" s="89"/>
      <c r="U50" s="90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R50" s="121"/>
      <c r="AS50" s="121"/>
      <c r="AT50" s="86"/>
      <c r="AU50" s="86"/>
    </row>
    <row r="51" spans="1:47" ht="18.75" x14ac:dyDescent="0.3">
      <c r="A51" s="86">
        <v>48</v>
      </c>
      <c r="B51" s="120"/>
      <c r="C51" s="120">
        <v>1</v>
      </c>
      <c r="D51" s="86"/>
      <c r="E51" s="121" t="s">
        <v>16</v>
      </c>
      <c r="F51" s="86"/>
      <c r="G51" s="86">
        <v>500</v>
      </c>
      <c r="H51" s="86"/>
      <c r="I51" s="86"/>
      <c r="J51" s="86"/>
      <c r="K51" s="86"/>
      <c r="L51" s="86"/>
      <c r="M51" s="86"/>
      <c r="N51" s="86"/>
      <c r="O51" s="86"/>
      <c r="P51" s="86"/>
      <c r="Q51" s="86"/>
      <c r="S51" s="128"/>
      <c r="T51" s="89"/>
      <c r="U51" s="90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R51" s="121"/>
      <c r="AS51" s="121"/>
      <c r="AT51" s="86"/>
      <c r="AU51" s="86"/>
    </row>
    <row r="52" spans="1:47" ht="18.75" x14ac:dyDescent="0.3">
      <c r="A52" s="86">
        <v>49</v>
      </c>
      <c r="B52" s="120"/>
      <c r="C52" s="120">
        <v>1</v>
      </c>
      <c r="D52" s="86"/>
      <c r="E52" s="121" t="s">
        <v>17</v>
      </c>
      <c r="F52" s="86"/>
      <c r="G52" s="86">
        <v>350</v>
      </c>
      <c r="H52" s="86"/>
      <c r="I52" s="86"/>
      <c r="J52" s="86"/>
      <c r="K52" s="86"/>
      <c r="L52" s="86"/>
      <c r="M52" s="86"/>
      <c r="N52" s="86"/>
      <c r="O52" s="86"/>
      <c r="P52" s="86"/>
      <c r="Q52" s="86"/>
      <c r="S52" s="128"/>
      <c r="T52" s="89"/>
      <c r="U52" s="90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R52" s="121"/>
      <c r="AS52" s="121"/>
      <c r="AT52" s="86"/>
      <c r="AU52" s="86"/>
    </row>
    <row r="53" spans="1:47" ht="18.75" x14ac:dyDescent="0.3">
      <c r="A53" s="86">
        <v>50</v>
      </c>
      <c r="B53" s="120"/>
      <c r="C53" s="120">
        <v>1</v>
      </c>
      <c r="D53" s="86"/>
      <c r="E53" s="121" t="s">
        <v>17</v>
      </c>
      <c r="F53" s="86"/>
      <c r="G53" s="86">
        <v>200</v>
      </c>
      <c r="H53" s="86"/>
      <c r="I53" s="86"/>
      <c r="J53" s="86"/>
      <c r="K53" s="86"/>
      <c r="L53" s="86"/>
      <c r="M53" s="86"/>
      <c r="N53" s="86"/>
      <c r="O53" s="86"/>
      <c r="P53" s="86"/>
      <c r="Q53" s="86"/>
      <c r="S53" s="128"/>
      <c r="T53" s="89"/>
      <c r="U53" s="90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R53" s="121"/>
      <c r="AS53" s="121"/>
      <c r="AT53" s="86"/>
      <c r="AU53" s="86"/>
    </row>
    <row r="54" spans="1:47" ht="18.75" x14ac:dyDescent="0.3">
      <c r="A54" s="86">
        <v>51</v>
      </c>
      <c r="B54" s="120"/>
      <c r="C54" s="120">
        <v>1</v>
      </c>
      <c r="D54" s="86"/>
      <c r="E54" s="121" t="s">
        <v>17</v>
      </c>
      <c r="F54" s="86"/>
      <c r="G54" s="86">
        <v>500</v>
      </c>
      <c r="H54" s="86"/>
      <c r="I54" s="86"/>
      <c r="J54" s="86"/>
      <c r="K54" s="86"/>
      <c r="L54" s="86"/>
      <c r="M54" s="86"/>
      <c r="N54" s="86"/>
      <c r="O54" s="86"/>
      <c r="P54" s="86"/>
      <c r="Q54" s="86"/>
      <c r="S54" s="130"/>
      <c r="AR54" s="121"/>
      <c r="AS54" s="121"/>
      <c r="AT54" s="86"/>
      <c r="AU54" s="86"/>
    </row>
    <row r="55" spans="1:47" ht="18.75" x14ac:dyDescent="0.3">
      <c r="A55" s="86">
        <v>52</v>
      </c>
      <c r="B55" s="120"/>
      <c r="C55" s="120">
        <v>1</v>
      </c>
      <c r="D55" s="86"/>
      <c r="E55" s="121" t="s">
        <v>17</v>
      </c>
      <c r="F55" s="86"/>
      <c r="G55" s="86">
        <v>50</v>
      </c>
      <c r="H55" s="86"/>
      <c r="I55" s="86"/>
      <c r="J55" s="86"/>
      <c r="K55" s="86"/>
      <c r="L55" s="86"/>
      <c r="M55" s="86"/>
      <c r="N55" s="86"/>
      <c r="O55" s="86"/>
      <c r="P55" s="86"/>
      <c r="Q55" s="86"/>
      <c r="S55" s="130"/>
      <c r="AR55" s="121"/>
      <c r="AS55" s="121"/>
      <c r="AT55" s="86"/>
      <c r="AU55" s="86"/>
    </row>
    <row r="56" spans="1:47" ht="18.75" x14ac:dyDescent="0.3">
      <c r="A56" s="86">
        <v>53</v>
      </c>
      <c r="B56" s="120"/>
      <c r="C56" s="120">
        <v>1</v>
      </c>
      <c r="D56" s="86"/>
      <c r="E56" s="121" t="s">
        <v>17</v>
      </c>
      <c r="F56" s="86"/>
      <c r="G56" s="86">
        <v>100</v>
      </c>
      <c r="H56" s="86"/>
      <c r="I56" s="86"/>
      <c r="J56" s="86"/>
      <c r="K56" s="86"/>
      <c r="L56" s="86"/>
      <c r="M56" s="86"/>
      <c r="N56" s="86"/>
      <c r="O56" s="86"/>
      <c r="P56" s="86"/>
      <c r="Q56" s="86"/>
      <c r="S56" s="130"/>
      <c r="AR56" s="121"/>
      <c r="AS56" s="121"/>
      <c r="AT56" s="86"/>
      <c r="AU56" s="86"/>
    </row>
    <row r="57" spans="1:47" ht="18.75" x14ac:dyDescent="0.3">
      <c r="A57" s="86">
        <v>54</v>
      </c>
      <c r="B57" s="120"/>
      <c r="C57" s="120">
        <v>1</v>
      </c>
      <c r="D57" s="86"/>
      <c r="E57" s="121" t="s">
        <v>17</v>
      </c>
      <c r="F57" s="86"/>
      <c r="G57" s="86">
        <v>0</v>
      </c>
      <c r="H57" s="86"/>
      <c r="I57" s="86"/>
      <c r="J57" s="86"/>
      <c r="K57" s="86"/>
      <c r="L57" s="86"/>
      <c r="M57" s="86"/>
      <c r="N57" s="86"/>
      <c r="O57" s="86"/>
      <c r="P57" s="86"/>
      <c r="Q57" s="86"/>
      <c r="S57" s="130"/>
      <c r="AR57" s="121"/>
      <c r="AS57" s="121"/>
      <c r="AT57" s="86"/>
      <c r="AU57" s="86"/>
    </row>
    <row r="58" spans="1:47" ht="18.75" x14ac:dyDescent="0.3">
      <c r="A58" s="86">
        <v>55</v>
      </c>
      <c r="B58" s="120"/>
      <c r="C58" s="120">
        <v>1</v>
      </c>
      <c r="D58" s="86"/>
      <c r="E58" s="121" t="s">
        <v>18</v>
      </c>
      <c r="F58" s="86"/>
      <c r="G58" s="86">
        <v>350</v>
      </c>
      <c r="H58" s="86"/>
      <c r="I58" s="86"/>
      <c r="J58" s="86"/>
      <c r="K58" s="86"/>
      <c r="L58" s="86"/>
      <c r="M58" s="86"/>
      <c r="N58" s="86"/>
      <c r="O58" s="86"/>
      <c r="P58" s="86"/>
      <c r="Q58" s="86"/>
      <c r="S58" s="130"/>
      <c r="AR58" s="121"/>
      <c r="AS58" s="121"/>
      <c r="AT58" s="86"/>
      <c r="AU58" s="86"/>
    </row>
    <row r="59" spans="1:47" ht="18.75" x14ac:dyDescent="0.3">
      <c r="A59" s="86">
        <v>56</v>
      </c>
      <c r="B59" s="120"/>
      <c r="C59" s="120">
        <v>1</v>
      </c>
      <c r="D59" s="86"/>
      <c r="E59" s="121" t="s">
        <v>18</v>
      </c>
      <c r="F59" s="86"/>
      <c r="G59" s="86">
        <v>100</v>
      </c>
      <c r="H59" s="86"/>
      <c r="I59" s="86"/>
      <c r="J59" s="86"/>
      <c r="K59" s="86"/>
      <c r="L59" s="86"/>
      <c r="M59" s="86"/>
      <c r="N59" s="86"/>
      <c r="O59" s="86"/>
      <c r="P59" s="86"/>
      <c r="Q59" s="86"/>
      <c r="S59" s="130"/>
      <c r="AR59" s="121"/>
      <c r="AS59" s="121"/>
      <c r="AT59" s="86"/>
      <c r="AU59" s="86"/>
    </row>
    <row r="60" spans="1:47" ht="18.75" x14ac:dyDescent="0.3">
      <c r="A60" s="86">
        <v>57</v>
      </c>
      <c r="B60" s="120"/>
      <c r="C60" s="120">
        <v>1</v>
      </c>
      <c r="D60" s="86"/>
      <c r="E60" s="121" t="s">
        <v>18</v>
      </c>
      <c r="F60" s="86"/>
      <c r="G60" s="86">
        <v>200</v>
      </c>
      <c r="H60" s="86"/>
      <c r="I60" s="86"/>
      <c r="J60" s="86"/>
      <c r="K60" s="86"/>
      <c r="L60" s="86"/>
      <c r="M60" s="86"/>
      <c r="N60" s="86"/>
      <c r="O60" s="86"/>
      <c r="P60" s="86"/>
      <c r="Q60" s="86"/>
      <c r="S60" s="130"/>
      <c r="AR60" s="121"/>
      <c r="AS60" s="121"/>
      <c r="AT60" s="86"/>
      <c r="AU60" s="86"/>
    </row>
    <row r="61" spans="1:47" ht="18.75" x14ac:dyDescent="0.3">
      <c r="A61" s="86">
        <v>58</v>
      </c>
      <c r="B61" s="120"/>
      <c r="C61" s="120">
        <v>1</v>
      </c>
      <c r="D61" s="86"/>
      <c r="E61" s="121" t="s">
        <v>18</v>
      </c>
      <c r="F61" s="86"/>
      <c r="G61" s="86">
        <v>0</v>
      </c>
      <c r="H61" s="86"/>
      <c r="I61" s="86"/>
      <c r="J61" s="86"/>
      <c r="K61" s="86"/>
      <c r="L61" s="86"/>
      <c r="M61" s="86"/>
      <c r="N61" s="86"/>
      <c r="O61" s="86"/>
      <c r="P61" s="86"/>
      <c r="Q61" s="86"/>
      <c r="S61" s="130"/>
      <c r="AR61" s="121"/>
      <c r="AS61" s="121"/>
      <c r="AT61" s="86"/>
      <c r="AU61" s="86"/>
    </row>
    <row r="62" spans="1:47" ht="18.75" x14ac:dyDescent="0.3">
      <c r="A62" s="86">
        <v>59</v>
      </c>
      <c r="B62" s="120"/>
      <c r="C62" s="120">
        <v>1</v>
      </c>
      <c r="D62" s="86"/>
      <c r="E62" s="121" t="s">
        <v>18</v>
      </c>
      <c r="F62" s="86"/>
      <c r="G62" s="86">
        <v>500</v>
      </c>
      <c r="H62" s="86"/>
      <c r="I62" s="86"/>
      <c r="J62" s="86"/>
      <c r="K62" s="86"/>
      <c r="L62" s="86"/>
      <c r="M62" s="86"/>
      <c r="N62" s="86"/>
      <c r="O62" s="86"/>
      <c r="P62" s="86"/>
      <c r="Q62" s="86"/>
      <c r="S62" s="130"/>
      <c r="AR62" s="121"/>
      <c r="AS62" s="121"/>
      <c r="AT62" s="86"/>
      <c r="AU62" s="86"/>
    </row>
    <row r="63" spans="1:47" ht="18.75" x14ac:dyDescent="0.3">
      <c r="A63" s="86">
        <v>60</v>
      </c>
      <c r="B63" s="120"/>
      <c r="C63" s="120">
        <v>1</v>
      </c>
      <c r="D63" s="86"/>
      <c r="E63" s="121" t="s">
        <v>18</v>
      </c>
      <c r="F63" s="86"/>
      <c r="G63" s="86">
        <v>50</v>
      </c>
      <c r="H63" s="86"/>
      <c r="I63" s="86"/>
      <c r="J63" s="86"/>
      <c r="K63" s="86"/>
      <c r="L63" s="86"/>
      <c r="M63" s="86"/>
      <c r="N63" s="86"/>
      <c r="O63" s="86"/>
      <c r="P63" s="86"/>
      <c r="Q63" s="86"/>
      <c r="S63" s="130"/>
      <c r="AR63" s="121"/>
      <c r="AS63" s="121"/>
      <c r="AT63" s="86"/>
      <c r="AU63" s="86"/>
    </row>
    <row r="64" spans="1:47" ht="18.75" x14ac:dyDescent="0.3">
      <c r="A64" s="86">
        <v>61</v>
      </c>
      <c r="B64" s="120"/>
      <c r="C64" s="120">
        <v>1</v>
      </c>
      <c r="D64" s="86"/>
      <c r="E64" s="121" t="s">
        <v>19</v>
      </c>
      <c r="F64" s="86"/>
      <c r="G64" s="86">
        <v>350</v>
      </c>
      <c r="H64" s="86"/>
      <c r="I64" s="86"/>
      <c r="J64" s="86"/>
      <c r="K64" s="86"/>
      <c r="L64" s="86"/>
      <c r="M64" s="86"/>
      <c r="N64" s="86"/>
      <c r="O64" s="86"/>
      <c r="P64" s="86"/>
      <c r="Q64" s="86"/>
      <c r="S64" s="130"/>
      <c r="AR64" s="121"/>
      <c r="AS64" s="121"/>
      <c r="AT64" s="86"/>
      <c r="AU64" s="86"/>
    </row>
    <row r="65" spans="1:47" ht="18.75" x14ac:dyDescent="0.3">
      <c r="A65" s="86">
        <v>62</v>
      </c>
      <c r="B65" s="120"/>
      <c r="C65" s="120">
        <v>1</v>
      </c>
      <c r="D65" s="86"/>
      <c r="E65" s="121" t="s">
        <v>19</v>
      </c>
      <c r="F65" s="86"/>
      <c r="G65" s="86">
        <v>0</v>
      </c>
      <c r="H65" s="86"/>
      <c r="I65" s="86"/>
      <c r="J65" s="86"/>
      <c r="K65" s="86"/>
      <c r="L65" s="86"/>
      <c r="M65" s="86"/>
      <c r="N65" s="86"/>
      <c r="O65" s="86"/>
      <c r="P65" s="86"/>
      <c r="Q65" s="86"/>
      <c r="S65" s="130"/>
      <c r="AR65" s="121"/>
      <c r="AS65" s="121"/>
      <c r="AT65" s="86"/>
      <c r="AU65" s="86"/>
    </row>
    <row r="66" spans="1:47" ht="18.75" x14ac:dyDescent="0.3">
      <c r="A66" s="86">
        <v>63</v>
      </c>
      <c r="B66" s="120"/>
      <c r="C66" s="120">
        <v>1</v>
      </c>
      <c r="D66" s="86"/>
      <c r="E66" s="121" t="s">
        <v>19</v>
      </c>
      <c r="F66" s="86"/>
      <c r="G66" s="86">
        <v>50</v>
      </c>
      <c r="H66" s="86"/>
      <c r="I66" s="86"/>
      <c r="J66" s="86"/>
      <c r="K66" s="86"/>
      <c r="L66" s="86"/>
      <c r="M66" s="86"/>
      <c r="N66" s="86"/>
      <c r="O66" s="86"/>
      <c r="P66" s="86"/>
      <c r="Q66" s="86"/>
      <c r="S66" s="130"/>
      <c r="AR66" s="121"/>
      <c r="AS66" s="121"/>
      <c r="AT66" s="86"/>
      <c r="AU66" s="86"/>
    </row>
    <row r="67" spans="1:47" ht="18.75" x14ac:dyDescent="0.3">
      <c r="A67" s="86">
        <v>64</v>
      </c>
      <c r="B67" s="120"/>
      <c r="C67" s="120">
        <v>1</v>
      </c>
      <c r="D67" s="86"/>
      <c r="E67" s="121" t="s">
        <v>19</v>
      </c>
      <c r="F67" s="86"/>
      <c r="G67" s="86">
        <v>100</v>
      </c>
      <c r="H67" s="86"/>
      <c r="I67" s="86"/>
      <c r="J67" s="86"/>
      <c r="K67" s="86"/>
      <c r="L67" s="86"/>
      <c r="M67" s="86"/>
      <c r="N67" s="86"/>
      <c r="O67" s="86"/>
      <c r="P67" s="86"/>
      <c r="Q67" s="86"/>
      <c r="S67" s="130"/>
      <c r="AR67" s="121"/>
      <c r="AS67" s="121"/>
      <c r="AT67" s="86"/>
      <c r="AU67" s="86"/>
    </row>
    <row r="68" spans="1:47" ht="18.75" x14ac:dyDescent="0.3">
      <c r="A68" s="86">
        <v>65</v>
      </c>
      <c r="B68" s="120"/>
      <c r="C68" s="120">
        <v>1</v>
      </c>
      <c r="D68" s="86"/>
      <c r="E68" s="121" t="s">
        <v>19</v>
      </c>
      <c r="F68" s="86"/>
      <c r="G68" s="86">
        <v>500</v>
      </c>
      <c r="H68" s="86"/>
      <c r="I68" s="86"/>
      <c r="J68" s="86"/>
      <c r="K68" s="86"/>
      <c r="L68" s="86"/>
      <c r="M68" s="86"/>
      <c r="N68" s="86"/>
      <c r="O68" s="86"/>
      <c r="P68" s="86"/>
      <c r="Q68" s="86"/>
      <c r="S68" s="130"/>
      <c r="AR68" s="121"/>
      <c r="AS68" s="121"/>
      <c r="AT68" s="86"/>
      <c r="AU68" s="86"/>
    </row>
    <row r="69" spans="1:47" ht="18.75" x14ac:dyDescent="0.3">
      <c r="A69" s="86">
        <v>66</v>
      </c>
      <c r="B69" s="120"/>
      <c r="C69" s="120">
        <v>1</v>
      </c>
      <c r="D69" s="86"/>
      <c r="E69" s="121" t="s">
        <v>19</v>
      </c>
      <c r="F69" s="86"/>
      <c r="G69" s="86">
        <v>200</v>
      </c>
      <c r="H69" s="86"/>
      <c r="I69" s="86"/>
      <c r="J69" s="86"/>
      <c r="K69" s="86"/>
      <c r="L69" s="86"/>
      <c r="M69" s="86"/>
      <c r="N69" s="86"/>
      <c r="O69" s="86"/>
      <c r="P69" s="86"/>
      <c r="Q69" s="86"/>
      <c r="S69" s="130"/>
      <c r="AR69" s="121"/>
      <c r="AS69" s="121"/>
      <c r="AT69" s="86"/>
      <c r="AU69" s="86"/>
    </row>
    <row r="70" spans="1:47" ht="18.75" x14ac:dyDescent="0.3">
      <c r="A70" s="86">
        <v>67</v>
      </c>
      <c r="B70" s="120"/>
      <c r="C70" s="120">
        <v>1</v>
      </c>
      <c r="D70" s="86"/>
      <c r="E70" s="121" t="s">
        <v>20</v>
      </c>
      <c r="F70" s="86"/>
      <c r="G70" s="86">
        <v>350</v>
      </c>
      <c r="H70" s="86"/>
      <c r="I70" s="86"/>
      <c r="J70" s="86"/>
      <c r="K70" s="86"/>
      <c r="L70" s="86"/>
      <c r="M70" s="86"/>
      <c r="N70" s="86"/>
      <c r="O70" s="86"/>
      <c r="P70" s="86"/>
      <c r="Q70" s="86"/>
      <c r="S70" s="130"/>
      <c r="AR70" s="121"/>
      <c r="AS70" s="121"/>
      <c r="AT70" s="86"/>
      <c r="AU70" s="86"/>
    </row>
    <row r="71" spans="1:47" ht="18.75" x14ac:dyDescent="0.3">
      <c r="A71" s="86">
        <v>68</v>
      </c>
      <c r="B71" s="120"/>
      <c r="C71" s="120">
        <v>1</v>
      </c>
      <c r="D71" s="86"/>
      <c r="E71" s="121" t="s">
        <v>20</v>
      </c>
      <c r="F71" s="86"/>
      <c r="G71" s="86">
        <v>0</v>
      </c>
      <c r="H71" s="86"/>
      <c r="I71" s="86"/>
      <c r="J71" s="86"/>
      <c r="K71" s="86"/>
      <c r="L71" s="86"/>
      <c r="M71" s="86"/>
      <c r="N71" s="86"/>
      <c r="O71" s="86"/>
      <c r="P71" s="86"/>
      <c r="Q71" s="86"/>
      <c r="S71" s="130"/>
      <c r="AR71" s="121"/>
      <c r="AS71" s="121"/>
      <c r="AT71" s="86"/>
      <c r="AU71" s="86"/>
    </row>
    <row r="72" spans="1:47" ht="18.75" x14ac:dyDescent="0.3">
      <c r="A72" s="86">
        <v>69</v>
      </c>
      <c r="B72" s="120"/>
      <c r="C72" s="120">
        <v>1</v>
      </c>
      <c r="D72" s="86"/>
      <c r="E72" s="121" t="s">
        <v>20</v>
      </c>
      <c r="F72" s="86"/>
      <c r="G72" s="86">
        <v>200</v>
      </c>
      <c r="H72" s="86"/>
      <c r="I72" s="86"/>
      <c r="J72" s="86"/>
      <c r="K72" s="86"/>
      <c r="L72" s="86"/>
      <c r="M72" s="86"/>
      <c r="N72" s="86"/>
      <c r="O72" s="86"/>
      <c r="P72" s="86"/>
      <c r="Q72" s="86"/>
      <c r="S72" s="130"/>
      <c r="AR72" s="121"/>
      <c r="AS72" s="121"/>
      <c r="AT72" s="86"/>
      <c r="AU72" s="86"/>
    </row>
    <row r="73" spans="1:47" ht="18.75" x14ac:dyDescent="0.3">
      <c r="A73" s="86">
        <v>70</v>
      </c>
      <c r="B73" s="120"/>
      <c r="C73" s="120">
        <v>1</v>
      </c>
      <c r="D73" s="86"/>
      <c r="E73" s="121" t="s">
        <v>20</v>
      </c>
      <c r="F73" s="86"/>
      <c r="G73" s="86">
        <v>500</v>
      </c>
      <c r="H73" s="86"/>
      <c r="I73" s="86"/>
      <c r="J73" s="86"/>
      <c r="K73" s="86"/>
      <c r="L73" s="86"/>
      <c r="M73" s="86"/>
      <c r="N73" s="86"/>
      <c r="O73" s="86"/>
      <c r="P73" s="86"/>
      <c r="Q73" s="86"/>
      <c r="S73" s="130"/>
      <c r="AR73" s="121"/>
      <c r="AS73" s="121"/>
      <c r="AT73" s="86"/>
      <c r="AU73" s="86"/>
    </row>
    <row r="74" spans="1:47" ht="18.75" x14ac:dyDescent="0.3">
      <c r="A74" s="86">
        <v>71</v>
      </c>
      <c r="B74" s="120"/>
      <c r="C74" s="120">
        <v>1</v>
      </c>
      <c r="D74" s="86"/>
      <c r="E74" s="121" t="s">
        <v>20</v>
      </c>
      <c r="F74" s="86"/>
      <c r="G74" s="86">
        <v>100</v>
      </c>
      <c r="H74" s="86"/>
      <c r="I74" s="86"/>
      <c r="J74" s="86"/>
      <c r="K74" s="86"/>
      <c r="L74" s="86"/>
      <c r="M74" s="86"/>
      <c r="N74" s="86"/>
      <c r="O74" s="86"/>
      <c r="P74" s="86"/>
      <c r="Q74" s="86"/>
      <c r="S74" s="130"/>
      <c r="AR74" s="121"/>
      <c r="AS74" s="121"/>
      <c r="AT74" s="86"/>
      <c r="AU74" s="86"/>
    </row>
    <row r="75" spans="1:47" ht="18.75" x14ac:dyDescent="0.3">
      <c r="A75" s="86">
        <v>72</v>
      </c>
      <c r="B75" s="120"/>
      <c r="C75" s="120">
        <v>1</v>
      </c>
      <c r="D75" s="86"/>
      <c r="E75" s="121" t="s">
        <v>20</v>
      </c>
      <c r="F75" s="86"/>
      <c r="G75" s="86">
        <v>50</v>
      </c>
      <c r="H75" s="86"/>
      <c r="I75" s="86"/>
      <c r="J75" s="86"/>
      <c r="K75" s="86"/>
      <c r="L75" s="86"/>
      <c r="M75" s="86"/>
      <c r="N75" s="86"/>
      <c r="O75" s="86"/>
      <c r="P75" s="86"/>
      <c r="Q75" s="86"/>
      <c r="S75" s="130"/>
      <c r="AR75" s="121"/>
      <c r="AS75" s="121"/>
      <c r="AT75" s="86"/>
      <c r="AU75" s="86"/>
    </row>
    <row r="76" spans="1:47" ht="18.75" x14ac:dyDescent="0.3">
      <c r="A76" s="86">
        <v>73</v>
      </c>
      <c r="B76" s="120"/>
      <c r="C76" s="120">
        <v>2</v>
      </c>
      <c r="D76" s="86"/>
      <c r="E76" s="121" t="s">
        <v>15</v>
      </c>
      <c r="F76" s="86"/>
      <c r="G76" s="86">
        <v>100</v>
      </c>
      <c r="H76" s="86"/>
      <c r="I76" s="86"/>
      <c r="J76" s="86"/>
      <c r="K76" s="86"/>
      <c r="L76" s="86"/>
      <c r="M76" s="86"/>
      <c r="N76" s="86"/>
      <c r="O76" s="86"/>
      <c r="P76" s="86"/>
      <c r="Q76" s="86"/>
      <c r="S76" s="130"/>
      <c r="AR76" s="121"/>
      <c r="AS76" s="121"/>
      <c r="AT76" s="86"/>
      <c r="AU76" s="86"/>
    </row>
    <row r="77" spans="1:47" ht="18.75" x14ac:dyDescent="0.3">
      <c r="A77" s="86">
        <v>74</v>
      </c>
      <c r="B77" s="120"/>
      <c r="C77" s="120">
        <v>2</v>
      </c>
      <c r="D77" s="86"/>
      <c r="E77" s="121" t="s">
        <v>15</v>
      </c>
      <c r="F77" s="86"/>
      <c r="G77" s="86">
        <v>50</v>
      </c>
      <c r="H77" s="86"/>
      <c r="I77" s="86"/>
      <c r="J77" s="86"/>
      <c r="K77" s="86"/>
      <c r="L77" s="86"/>
      <c r="M77" s="86"/>
      <c r="N77" s="86"/>
      <c r="O77" s="86"/>
      <c r="P77" s="86"/>
      <c r="Q77" s="86"/>
      <c r="S77" s="130"/>
      <c r="AR77" s="121"/>
      <c r="AS77" s="121"/>
      <c r="AT77" s="86"/>
      <c r="AU77" s="86"/>
    </row>
    <row r="78" spans="1:47" ht="18.75" x14ac:dyDescent="0.3">
      <c r="A78" s="86">
        <v>75</v>
      </c>
      <c r="B78" s="120"/>
      <c r="C78" s="120">
        <v>2</v>
      </c>
      <c r="D78" s="86"/>
      <c r="E78" s="121" t="s">
        <v>15</v>
      </c>
      <c r="F78" s="86"/>
      <c r="G78" s="86">
        <v>200</v>
      </c>
      <c r="H78" s="86"/>
      <c r="I78" s="86"/>
      <c r="J78" s="86"/>
      <c r="K78" s="86"/>
      <c r="L78" s="86"/>
      <c r="M78" s="86"/>
      <c r="N78" s="86"/>
      <c r="O78" s="86"/>
      <c r="P78" s="86"/>
      <c r="Q78" s="86"/>
      <c r="S78" s="130"/>
      <c r="AR78" s="121"/>
      <c r="AS78" s="121"/>
      <c r="AT78" s="86"/>
      <c r="AU78" s="86"/>
    </row>
    <row r="79" spans="1:47" ht="18.75" x14ac:dyDescent="0.3">
      <c r="A79" s="86">
        <v>76</v>
      </c>
      <c r="B79" s="120"/>
      <c r="C79" s="120">
        <v>2</v>
      </c>
      <c r="D79" s="86"/>
      <c r="E79" s="121" t="s">
        <v>15</v>
      </c>
      <c r="F79" s="86"/>
      <c r="G79" s="86">
        <v>0</v>
      </c>
      <c r="H79" s="86"/>
      <c r="I79" s="86"/>
      <c r="J79" s="86"/>
      <c r="K79" s="86"/>
      <c r="L79" s="86"/>
      <c r="M79" s="86"/>
      <c r="N79" s="86"/>
      <c r="O79" s="86"/>
      <c r="P79" s="86"/>
      <c r="Q79" s="86"/>
      <c r="AR79" s="121"/>
      <c r="AS79" s="121"/>
      <c r="AT79" s="86"/>
      <c r="AU79" s="86"/>
    </row>
    <row r="80" spans="1:47" ht="18.75" x14ac:dyDescent="0.3">
      <c r="A80" s="86">
        <v>77</v>
      </c>
      <c r="B80" s="120"/>
      <c r="C80" s="120">
        <v>2</v>
      </c>
      <c r="D80" s="86"/>
      <c r="E80" s="121" t="s">
        <v>15</v>
      </c>
      <c r="F80" s="86"/>
      <c r="G80" s="86">
        <v>500</v>
      </c>
      <c r="H80" s="86"/>
      <c r="I80" s="86"/>
      <c r="J80" s="86"/>
      <c r="K80" s="86"/>
      <c r="L80" s="86"/>
      <c r="M80" s="86"/>
      <c r="N80" s="86"/>
      <c r="O80" s="86"/>
      <c r="P80" s="86"/>
      <c r="Q80" s="86"/>
      <c r="AR80" s="121"/>
      <c r="AS80" s="121"/>
      <c r="AT80" s="86"/>
      <c r="AU80" s="86"/>
    </row>
    <row r="81" spans="1:47" ht="18.75" x14ac:dyDescent="0.3">
      <c r="A81" s="86">
        <v>78</v>
      </c>
      <c r="B81" s="120"/>
      <c r="C81" s="120">
        <v>2</v>
      </c>
      <c r="D81" s="86"/>
      <c r="E81" s="121" t="s">
        <v>15</v>
      </c>
      <c r="F81" s="86"/>
      <c r="G81" s="86">
        <v>350</v>
      </c>
      <c r="H81" s="86"/>
      <c r="I81" s="86"/>
      <c r="J81" s="86"/>
      <c r="K81" s="86"/>
      <c r="L81" s="86"/>
      <c r="M81" s="86"/>
      <c r="N81" s="86"/>
      <c r="O81" s="86"/>
      <c r="P81" s="86"/>
      <c r="Q81" s="86"/>
      <c r="AR81" s="121"/>
      <c r="AS81" s="121"/>
      <c r="AT81" s="86"/>
      <c r="AU81" s="86"/>
    </row>
    <row r="82" spans="1:47" ht="18.75" x14ac:dyDescent="0.3">
      <c r="A82" s="86">
        <v>79</v>
      </c>
      <c r="B82" s="120"/>
      <c r="C82" s="120">
        <v>2</v>
      </c>
      <c r="D82" s="86"/>
      <c r="E82" s="121" t="s">
        <v>12</v>
      </c>
      <c r="F82" s="86"/>
      <c r="G82" s="86">
        <v>200</v>
      </c>
      <c r="H82" s="86"/>
      <c r="I82" s="86"/>
      <c r="J82" s="86"/>
      <c r="K82" s="86"/>
      <c r="L82" s="86"/>
      <c r="M82" s="86"/>
      <c r="N82" s="86"/>
      <c r="O82" s="86"/>
      <c r="P82" s="86"/>
      <c r="Q82" s="86"/>
      <c r="AR82" s="121"/>
      <c r="AS82" s="121"/>
      <c r="AT82" s="86"/>
      <c r="AU82" s="86"/>
    </row>
    <row r="83" spans="1:47" ht="18.75" x14ac:dyDescent="0.3">
      <c r="A83" s="86">
        <v>80</v>
      </c>
      <c r="B83" s="120"/>
      <c r="C83" s="120">
        <v>2</v>
      </c>
      <c r="D83" s="86"/>
      <c r="E83" s="121" t="s">
        <v>12</v>
      </c>
      <c r="F83" s="86"/>
      <c r="G83" s="86">
        <v>0</v>
      </c>
      <c r="H83" s="86"/>
      <c r="I83" s="86"/>
      <c r="J83" s="86"/>
      <c r="K83" s="86"/>
      <c r="L83" s="86"/>
      <c r="M83" s="86"/>
      <c r="N83" s="86"/>
      <c r="O83" s="86"/>
      <c r="P83" s="86"/>
      <c r="Q83" s="86"/>
      <c r="AR83" s="121"/>
      <c r="AS83" s="121"/>
      <c r="AT83" s="86"/>
      <c r="AU83" s="86"/>
    </row>
    <row r="84" spans="1:47" ht="18.75" x14ac:dyDescent="0.3">
      <c r="A84" s="86">
        <v>81</v>
      </c>
      <c r="B84" s="120"/>
      <c r="C84" s="120">
        <v>2</v>
      </c>
      <c r="D84" s="86"/>
      <c r="E84" s="121" t="s">
        <v>12</v>
      </c>
      <c r="F84" s="86"/>
      <c r="G84" s="86">
        <v>100</v>
      </c>
      <c r="H84" s="86"/>
      <c r="I84" s="86"/>
      <c r="J84" s="86"/>
      <c r="K84" s="86"/>
      <c r="L84" s="86"/>
      <c r="M84" s="86"/>
      <c r="N84" s="86"/>
      <c r="O84" s="86"/>
      <c r="P84" s="86"/>
      <c r="Q84" s="86"/>
      <c r="AR84" s="121"/>
      <c r="AS84" s="121"/>
      <c r="AT84" s="86"/>
      <c r="AU84" s="86"/>
    </row>
    <row r="85" spans="1:47" ht="18.75" x14ac:dyDescent="0.3">
      <c r="A85" s="86">
        <v>82</v>
      </c>
      <c r="B85" s="120"/>
      <c r="C85" s="120">
        <v>2</v>
      </c>
      <c r="D85" s="86"/>
      <c r="E85" s="121" t="s">
        <v>12</v>
      </c>
      <c r="F85" s="86"/>
      <c r="G85" s="86">
        <v>50</v>
      </c>
      <c r="H85" s="86"/>
      <c r="I85" s="86"/>
      <c r="J85" s="86"/>
      <c r="K85" s="86"/>
      <c r="L85" s="86"/>
      <c r="M85" s="86"/>
      <c r="N85" s="86"/>
      <c r="O85" s="86"/>
      <c r="P85" s="86"/>
      <c r="Q85" s="86"/>
      <c r="AR85" s="121"/>
      <c r="AS85" s="121"/>
      <c r="AT85" s="86"/>
      <c r="AU85" s="86"/>
    </row>
    <row r="86" spans="1:47" ht="18.75" x14ac:dyDescent="0.3">
      <c r="A86" s="86">
        <v>83</v>
      </c>
      <c r="B86" s="120"/>
      <c r="C86" s="120">
        <v>2</v>
      </c>
      <c r="D86" s="86"/>
      <c r="E86" s="121" t="s">
        <v>12</v>
      </c>
      <c r="F86" s="86"/>
      <c r="G86" s="86">
        <v>500</v>
      </c>
      <c r="H86" s="86"/>
      <c r="I86" s="86"/>
      <c r="J86" s="86"/>
      <c r="K86" s="86"/>
      <c r="L86" s="86"/>
      <c r="M86" s="86"/>
      <c r="N86" s="86"/>
      <c r="O86" s="86"/>
      <c r="P86" s="86"/>
      <c r="Q86" s="86"/>
      <c r="AR86" s="121"/>
      <c r="AS86" s="121"/>
      <c r="AT86" s="86"/>
      <c r="AU86" s="86"/>
    </row>
    <row r="87" spans="1:47" ht="18.75" x14ac:dyDescent="0.3">
      <c r="A87" s="86">
        <v>84</v>
      </c>
      <c r="B87" s="120"/>
      <c r="C87" s="120">
        <v>2</v>
      </c>
      <c r="D87" s="86"/>
      <c r="E87" s="121" t="s">
        <v>12</v>
      </c>
      <c r="F87" s="86"/>
      <c r="G87" s="86">
        <v>350</v>
      </c>
      <c r="H87" s="86"/>
      <c r="I87" s="86"/>
      <c r="J87" s="86"/>
      <c r="K87" s="86"/>
      <c r="L87" s="86"/>
      <c r="M87" s="86"/>
      <c r="N87" s="86"/>
      <c r="O87" s="86"/>
      <c r="P87" s="86"/>
      <c r="Q87" s="86"/>
      <c r="AR87" s="121"/>
      <c r="AS87" s="121"/>
      <c r="AT87" s="86"/>
      <c r="AU87" s="86"/>
    </row>
    <row r="88" spans="1:47" ht="18.75" x14ac:dyDescent="0.3">
      <c r="A88" s="86">
        <v>85</v>
      </c>
      <c r="B88" s="120"/>
      <c r="C88" s="120">
        <v>2</v>
      </c>
      <c r="D88" s="86"/>
      <c r="E88" s="121" t="s">
        <v>17</v>
      </c>
      <c r="F88" s="86"/>
      <c r="G88" s="86">
        <v>500</v>
      </c>
      <c r="H88" s="86"/>
      <c r="I88" s="86"/>
      <c r="J88" s="86"/>
      <c r="K88" s="86"/>
      <c r="L88" s="86"/>
      <c r="M88" s="86"/>
      <c r="N88" s="86"/>
      <c r="O88" s="86"/>
      <c r="P88" s="86"/>
      <c r="Q88" s="86"/>
      <c r="AR88" s="121"/>
      <c r="AS88" s="121"/>
      <c r="AT88" s="86"/>
      <c r="AU88" s="86"/>
    </row>
    <row r="89" spans="1:47" ht="18.75" x14ac:dyDescent="0.3">
      <c r="A89" s="86">
        <v>86</v>
      </c>
      <c r="B89" s="120"/>
      <c r="C89" s="120">
        <v>2</v>
      </c>
      <c r="D89" s="86"/>
      <c r="E89" s="121" t="s">
        <v>17</v>
      </c>
      <c r="F89" s="86"/>
      <c r="G89" s="86">
        <v>100</v>
      </c>
      <c r="H89" s="86"/>
      <c r="I89" s="86"/>
      <c r="J89" s="86"/>
      <c r="K89" s="86"/>
      <c r="L89" s="86"/>
      <c r="M89" s="86"/>
      <c r="N89" s="86"/>
      <c r="O89" s="86"/>
      <c r="P89" s="86"/>
      <c r="Q89" s="86"/>
      <c r="AR89" s="121"/>
      <c r="AS89" s="121"/>
      <c r="AT89" s="86"/>
      <c r="AU89" s="86"/>
    </row>
    <row r="90" spans="1:47" ht="18.75" x14ac:dyDescent="0.3">
      <c r="A90" s="86">
        <v>87</v>
      </c>
      <c r="B90" s="120"/>
      <c r="C90" s="120">
        <v>2</v>
      </c>
      <c r="D90" s="86"/>
      <c r="E90" s="121" t="s">
        <v>17</v>
      </c>
      <c r="F90" s="86"/>
      <c r="G90" s="86">
        <v>350</v>
      </c>
      <c r="H90" s="86"/>
      <c r="I90" s="86"/>
      <c r="J90" s="86"/>
      <c r="K90" s="86"/>
      <c r="L90" s="86"/>
      <c r="M90" s="86"/>
      <c r="N90" s="86"/>
      <c r="O90" s="86"/>
      <c r="P90" s="86"/>
      <c r="Q90" s="86"/>
      <c r="AR90" s="121"/>
      <c r="AS90" s="121"/>
      <c r="AT90" s="86"/>
      <c r="AU90" s="86"/>
    </row>
    <row r="91" spans="1:47" ht="18.75" x14ac:dyDescent="0.3">
      <c r="A91" s="86">
        <v>88</v>
      </c>
      <c r="B91" s="120"/>
      <c r="C91" s="120">
        <v>2</v>
      </c>
      <c r="D91" s="86"/>
      <c r="E91" s="121" t="s">
        <v>17</v>
      </c>
      <c r="F91" s="86"/>
      <c r="G91" s="86">
        <v>200</v>
      </c>
      <c r="H91" s="86"/>
      <c r="I91" s="86"/>
      <c r="J91" s="86"/>
      <c r="K91" s="86"/>
      <c r="L91" s="86"/>
      <c r="M91" s="86"/>
      <c r="N91" s="86"/>
      <c r="O91" s="86"/>
      <c r="P91" s="86"/>
      <c r="Q91" s="86"/>
      <c r="AR91" s="121"/>
      <c r="AS91" s="121"/>
      <c r="AT91" s="86"/>
      <c r="AU91" s="86"/>
    </row>
    <row r="92" spans="1:47" ht="18.75" x14ac:dyDescent="0.3">
      <c r="A92" s="86">
        <v>89</v>
      </c>
      <c r="B92" s="120"/>
      <c r="C92" s="120">
        <v>2</v>
      </c>
      <c r="D92" s="86"/>
      <c r="E92" s="121" t="s">
        <v>17</v>
      </c>
      <c r="F92" s="86"/>
      <c r="G92" s="86">
        <v>0</v>
      </c>
      <c r="H92" s="86"/>
      <c r="I92" s="86"/>
      <c r="J92" s="86"/>
      <c r="K92" s="86"/>
      <c r="L92" s="86"/>
      <c r="M92" s="86"/>
      <c r="N92" s="86"/>
      <c r="O92" s="86"/>
      <c r="P92" s="86"/>
      <c r="Q92" s="86"/>
      <c r="AR92" s="121"/>
      <c r="AS92" s="121"/>
      <c r="AT92" s="86"/>
      <c r="AU92" s="86"/>
    </row>
    <row r="93" spans="1:47" ht="18.75" x14ac:dyDescent="0.3">
      <c r="A93" s="86">
        <v>90</v>
      </c>
      <c r="B93" s="120"/>
      <c r="C93" s="120">
        <v>2</v>
      </c>
      <c r="D93" s="86"/>
      <c r="E93" s="121" t="s">
        <v>17</v>
      </c>
      <c r="F93" s="86"/>
      <c r="G93" s="86">
        <v>50</v>
      </c>
      <c r="H93" s="86"/>
      <c r="I93" s="86"/>
      <c r="J93" s="86"/>
      <c r="K93" s="86"/>
      <c r="L93" s="86"/>
      <c r="M93" s="86"/>
      <c r="N93" s="86"/>
      <c r="O93" s="86"/>
      <c r="P93" s="86"/>
      <c r="Q93" s="86"/>
      <c r="AR93" s="121"/>
      <c r="AS93" s="121"/>
      <c r="AT93" s="86"/>
      <c r="AU93" s="86"/>
    </row>
    <row r="94" spans="1:47" ht="18.75" x14ac:dyDescent="0.3">
      <c r="A94" s="86">
        <v>91</v>
      </c>
      <c r="B94" s="120"/>
      <c r="C94" s="120">
        <v>2</v>
      </c>
      <c r="D94" s="86"/>
      <c r="E94" s="121" t="s">
        <v>10</v>
      </c>
      <c r="F94" s="86"/>
      <c r="G94" s="86">
        <v>500</v>
      </c>
      <c r="H94" s="86"/>
      <c r="I94" s="86"/>
      <c r="J94" s="86"/>
      <c r="K94" s="86"/>
      <c r="L94" s="86"/>
      <c r="M94" s="86"/>
      <c r="N94" s="86"/>
      <c r="O94" s="86"/>
      <c r="P94" s="86"/>
      <c r="Q94" s="86"/>
      <c r="AR94" s="121"/>
      <c r="AS94" s="121"/>
      <c r="AT94" s="86"/>
      <c r="AU94" s="86"/>
    </row>
    <row r="95" spans="1:47" ht="18.75" x14ac:dyDescent="0.3">
      <c r="A95" s="86">
        <v>92</v>
      </c>
      <c r="B95" s="120"/>
      <c r="C95" s="120">
        <v>2</v>
      </c>
      <c r="D95" s="86"/>
      <c r="E95" s="121" t="s">
        <v>10</v>
      </c>
      <c r="F95" s="86"/>
      <c r="G95" s="86">
        <v>50</v>
      </c>
      <c r="H95" s="86"/>
      <c r="I95" s="86"/>
      <c r="J95" s="86"/>
      <c r="K95" s="86"/>
      <c r="L95" s="86"/>
      <c r="M95" s="86"/>
      <c r="N95" s="86"/>
      <c r="O95" s="86"/>
      <c r="P95" s="86"/>
      <c r="Q95" s="86"/>
      <c r="AR95" s="121"/>
      <c r="AS95" s="121"/>
      <c r="AT95" s="86"/>
      <c r="AU95" s="86"/>
    </row>
    <row r="96" spans="1:47" ht="18.75" x14ac:dyDescent="0.3">
      <c r="A96" s="86">
        <v>93</v>
      </c>
      <c r="B96" s="120"/>
      <c r="C96" s="120">
        <v>2</v>
      </c>
      <c r="D96" s="86"/>
      <c r="E96" s="121" t="s">
        <v>10</v>
      </c>
      <c r="F96" s="86"/>
      <c r="G96" s="86">
        <v>350</v>
      </c>
      <c r="H96" s="86"/>
      <c r="I96" s="86"/>
      <c r="J96" s="86"/>
      <c r="K96" s="86"/>
      <c r="L96" s="86"/>
      <c r="M96" s="86"/>
      <c r="N96" s="86"/>
      <c r="O96" s="86"/>
      <c r="P96" s="86"/>
      <c r="Q96" s="86"/>
      <c r="AR96" s="121"/>
      <c r="AS96" s="121"/>
      <c r="AT96" s="86"/>
      <c r="AU96" s="86"/>
    </row>
    <row r="97" spans="1:47" ht="18.75" x14ac:dyDescent="0.3">
      <c r="A97" s="86">
        <v>94</v>
      </c>
      <c r="B97" s="120"/>
      <c r="C97" s="120">
        <v>2</v>
      </c>
      <c r="D97" s="86"/>
      <c r="E97" s="121" t="s">
        <v>10</v>
      </c>
      <c r="F97" s="86"/>
      <c r="G97" s="86">
        <v>100</v>
      </c>
      <c r="H97" s="86"/>
      <c r="I97" s="86"/>
      <c r="J97" s="86"/>
      <c r="K97" s="86"/>
      <c r="L97" s="86"/>
      <c r="M97" s="86"/>
      <c r="N97" s="86"/>
      <c r="O97" s="86"/>
      <c r="P97" s="86"/>
      <c r="Q97" s="86"/>
      <c r="AR97" s="121"/>
      <c r="AS97" s="121"/>
      <c r="AT97" s="86"/>
      <c r="AU97" s="86"/>
    </row>
    <row r="98" spans="1:47" ht="18.75" x14ac:dyDescent="0.3">
      <c r="A98" s="86">
        <v>95</v>
      </c>
      <c r="B98" s="120"/>
      <c r="C98" s="120">
        <v>2</v>
      </c>
      <c r="D98" s="86"/>
      <c r="E98" s="121" t="s">
        <v>10</v>
      </c>
      <c r="F98" s="86"/>
      <c r="G98" s="86">
        <v>200</v>
      </c>
      <c r="H98" s="86"/>
      <c r="I98" s="86"/>
      <c r="J98" s="86"/>
      <c r="K98" s="86"/>
      <c r="L98" s="86"/>
      <c r="M98" s="86"/>
      <c r="N98" s="86"/>
      <c r="O98" s="86"/>
      <c r="P98" s="86"/>
      <c r="Q98" s="86"/>
      <c r="AR98" s="121"/>
      <c r="AS98" s="121"/>
      <c r="AT98" s="86"/>
      <c r="AU98" s="86"/>
    </row>
    <row r="99" spans="1:47" ht="18.75" x14ac:dyDescent="0.3">
      <c r="A99" s="86">
        <v>96</v>
      </c>
      <c r="B99" s="120"/>
      <c r="C99" s="120">
        <v>2</v>
      </c>
      <c r="D99" s="86"/>
      <c r="E99" s="121" t="s">
        <v>10</v>
      </c>
      <c r="F99" s="86"/>
      <c r="G99" s="86">
        <v>0</v>
      </c>
      <c r="H99" s="86"/>
      <c r="I99" s="86"/>
      <c r="J99" s="86"/>
      <c r="K99" s="86"/>
      <c r="L99" s="86"/>
      <c r="M99" s="86"/>
      <c r="N99" s="86"/>
      <c r="O99" s="86"/>
      <c r="P99" s="86"/>
      <c r="Q99" s="86"/>
      <c r="AR99" s="121"/>
      <c r="AS99" s="121"/>
      <c r="AT99" s="86"/>
      <c r="AU99" s="86"/>
    </row>
    <row r="100" spans="1:47" ht="18.75" x14ac:dyDescent="0.3">
      <c r="A100" s="86">
        <v>97</v>
      </c>
      <c r="B100" s="120"/>
      <c r="C100" s="120">
        <v>2</v>
      </c>
      <c r="D100" s="86"/>
      <c r="E100" s="121" t="s">
        <v>14</v>
      </c>
      <c r="F100" s="86"/>
      <c r="G100" s="86">
        <v>350</v>
      </c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AR100" s="15"/>
      <c r="AS100" s="15"/>
      <c r="AT100" s="16"/>
      <c r="AU100" s="26"/>
    </row>
    <row r="101" spans="1:47" ht="18.75" x14ac:dyDescent="0.3">
      <c r="A101" s="86">
        <v>98</v>
      </c>
      <c r="B101" s="120"/>
      <c r="C101" s="120">
        <v>2</v>
      </c>
      <c r="D101" s="86"/>
      <c r="E101" s="121" t="s">
        <v>14</v>
      </c>
      <c r="F101" s="86"/>
      <c r="G101" s="86">
        <v>0</v>
      </c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AR101" s="25"/>
      <c r="AS101" s="25"/>
      <c r="AT101" s="26"/>
      <c r="AU101" s="26"/>
    </row>
    <row r="102" spans="1:47" ht="18.75" x14ac:dyDescent="0.3">
      <c r="A102" s="86">
        <v>99</v>
      </c>
      <c r="B102" s="120"/>
      <c r="C102" s="120">
        <v>2</v>
      </c>
      <c r="D102" s="86"/>
      <c r="E102" s="121" t="s">
        <v>14</v>
      </c>
      <c r="F102" s="86"/>
      <c r="G102" s="86">
        <v>500</v>
      </c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AR102" s="25"/>
      <c r="AS102" s="25"/>
      <c r="AT102" s="26"/>
      <c r="AU102" s="26"/>
    </row>
    <row r="103" spans="1:47" ht="18.75" x14ac:dyDescent="0.3">
      <c r="A103" s="86">
        <v>100</v>
      </c>
      <c r="B103" s="120"/>
      <c r="C103" s="120">
        <v>2</v>
      </c>
      <c r="D103" s="86"/>
      <c r="E103" s="121" t="s">
        <v>14</v>
      </c>
      <c r="F103" s="86"/>
      <c r="G103" s="86">
        <v>100</v>
      </c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AR103" s="25"/>
      <c r="AS103" s="25"/>
      <c r="AT103" s="26"/>
      <c r="AU103" s="26"/>
    </row>
    <row r="104" spans="1:47" ht="18.75" x14ac:dyDescent="0.3">
      <c r="A104" s="86">
        <v>101</v>
      </c>
      <c r="B104" s="120"/>
      <c r="C104" s="120">
        <v>2</v>
      </c>
      <c r="D104" s="86"/>
      <c r="E104" s="121" t="s">
        <v>14</v>
      </c>
      <c r="F104" s="86"/>
      <c r="G104" s="86">
        <v>200</v>
      </c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AR104" s="25"/>
      <c r="AS104" s="25"/>
      <c r="AT104" s="26"/>
      <c r="AU104" s="26"/>
    </row>
    <row r="105" spans="1:47" ht="18.75" x14ac:dyDescent="0.3">
      <c r="A105" s="86">
        <v>102</v>
      </c>
      <c r="B105" s="120"/>
      <c r="C105" s="120">
        <v>2</v>
      </c>
      <c r="D105" s="86"/>
      <c r="E105" s="121" t="s">
        <v>14</v>
      </c>
      <c r="F105" s="86"/>
      <c r="G105" s="86">
        <v>50</v>
      </c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AR105" s="29"/>
      <c r="AS105" s="29"/>
      <c r="AT105" s="30"/>
      <c r="AU105" s="26"/>
    </row>
    <row r="106" spans="1:47" ht="18.75" x14ac:dyDescent="0.3">
      <c r="A106" s="86">
        <v>103</v>
      </c>
      <c r="B106" s="120"/>
      <c r="C106" s="120">
        <v>2</v>
      </c>
      <c r="D106" s="86"/>
      <c r="E106" s="121" t="s">
        <v>11</v>
      </c>
      <c r="F106" s="86"/>
      <c r="G106" s="86">
        <v>50</v>
      </c>
      <c r="H106" s="86"/>
      <c r="I106" s="86"/>
      <c r="J106" s="86"/>
      <c r="K106" s="86"/>
      <c r="L106" s="86"/>
      <c r="M106" s="86"/>
      <c r="N106" s="86"/>
      <c r="O106" s="86"/>
      <c r="P106" s="86"/>
      <c r="Q106" s="86"/>
    </row>
    <row r="107" spans="1:47" ht="18.75" x14ac:dyDescent="0.3">
      <c r="A107" s="86">
        <v>104</v>
      </c>
      <c r="B107" s="120"/>
      <c r="C107" s="120">
        <v>2</v>
      </c>
      <c r="D107" s="86"/>
      <c r="E107" s="121" t="s">
        <v>11</v>
      </c>
      <c r="F107" s="86"/>
      <c r="G107" s="86">
        <v>0</v>
      </c>
      <c r="H107" s="86"/>
      <c r="I107" s="86"/>
      <c r="J107" s="86"/>
      <c r="K107" s="86"/>
      <c r="L107" s="86"/>
      <c r="M107" s="86"/>
      <c r="N107" s="86"/>
      <c r="O107" s="86"/>
      <c r="P107" s="86"/>
      <c r="Q107" s="86"/>
    </row>
    <row r="108" spans="1:47" ht="18.75" x14ac:dyDescent="0.3">
      <c r="A108" s="86">
        <v>105</v>
      </c>
      <c r="B108" s="120"/>
      <c r="C108" s="120">
        <v>2</v>
      </c>
      <c r="D108" s="86"/>
      <c r="E108" s="121" t="s">
        <v>11</v>
      </c>
      <c r="F108" s="86"/>
      <c r="G108" s="86">
        <v>200</v>
      </c>
      <c r="H108" s="86"/>
      <c r="I108" s="86"/>
      <c r="J108" s="86"/>
      <c r="K108" s="86"/>
      <c r="L108" s="86"/>
      <c r="M108" s="86"/>
      <c r="N108" s="86"/>
      <c r="O108" s="86"/>
      <c r="P108" s="86"/>
      <c r="Q108" s="86"/>
    </row>
    <row r="109" spans="1:47" ht="18.75" x14ac:dyDescent="0.3">
      <c r="A109" s="86">
        <v>106</v>
      </c>
      <c r="B109" s="120"/>
      <c r="C109" s="120">
        <v>2</v>
      </c>
      <c r="D109" s="86"/>
      <c r="E109" s="121" t="s">
        <v>11</v>
      </c>
      <c r="F109" s="86"/>
      <c r="G109" s="86">
        <v>350</v>
      </c>
      <c r="H109" s="86"/>
      <c r="I109" s="86"/>
      <c r="J109" s="86"/>
      <c r="K109" s="86"/>
      <c r="L109" s="86"/>
      <c r="M109" s="86"/>
      <c r="N109" s="86"/>
      <c r="O109" s="86"/>
      <c r="P109" s="86"/>
      <c r="Q109" s="86"/>
    </row>
    <row r="110" spans="1:47" ht="18.75" x14ac:dyDescent="0.3">
      <c r="A110" s="86">
        <v>107</v>
      </c>
      <c r="B110" s="120"/>
      <c r="C110" s="120">
        <v>2</v>
      </c>
      <c r="D110" s="86"/>
      <c r="E110" s="121" t="s">
        <v>11</v>
      </c>
      <c r="F110" s="86"/>
      <c r="G110" s="86">
        <v>100</v>
      </c>
      <c r="H110" s="86"/>
      <c r="I110" s="86"/>
      <c r="J110" s="86"/>
      <c r="K110" s="86"/>
      <c r="L110" s="86"/>
      <c r="M110" s="86"/>
      <c r="N110" s="86"/>
      <c r="O110" s="86"/>
      <c r="P110" s="86"/>
      <c r="Q110" s="86"/>
    </row>
    <row r="111" spans="1:47" ht="18.75" x14ac:dyDescent="0.3">
      <c r="A111" s="86">
        <v>108</v>
      </c>
      <c r="B111" s="120"/>
      <c r="C111" s="120">
        <v>2</v>
      </c>
      <c r="D111" s="86"/>
      <c r="E111" s="121" t="s">
        <v>11</v>
      </c>
      <c r="F111" s="86"/>
      <c r="G111" s="86">
        <v>500</v>
      </c>
      <c r="H111" s="86"/>
      <c r="I111" s="86"/>
      <c r="J111" s="86"/>
      <c r="K111" s="86"/>
      <c r="L111" s="86"/>
      <c r="M111" s="86"/>
      <c r="N111" s="86"/>
      <c r="O111" s="86"/>
      <c r="P111" s="86"/>
      <c r="Q111" s="86"/>
    </row>
    <row r="112" spans="1:47" ht="18.75" x14ac:dyDescent="0.3">
      <c r="A112" s="86">
        <v>109</v>
      </c>
      <c r="B112" s="120"/>
      <c r="C112" s="120">
        <v>2</v>
      </c>
      <c r="D112" s="86"/>
      <c r="E112" s="121" t="s">
        <v>16</v>
      </c>
      <c r="F112" s="86"/>
      <c r="G112" s="86">
        <v>50</v>
      </c>
      <c r="H112" s="86"/>
      <c r="I112" s="86"/>
      <c r="J112" s="86"/>
      <c r="K112" s="86"/>
      <c r="L112" s="86"/>
      <c r="M112" s="86"/>
      <c r="N112" s="86"/>
      <c r="O112" s="86"/>
      <c r="P112" s="86"/>
      <c r="Q112" s="86"/>
    </row>
    <row r="113" spans="1:17" ht="18.75" x14ac:dyDescent="0.3">
      <c r="A113" s="86">
        <v>110</v>
      </c>
      <c r="B113" s="120"/>
      <c r="C113" s="120">
        <v>2</v>
      </c>
      <c r="D113" s="86"/>
      <c r="E113" s="121" t="s">
        <v>16</v>
      </c>
      <c r="F113" s="86"/>
      <c r="G113" s="86">
        <v>350</v>
      </c>
      <c r="H113" s="86"/>
      <c r="I113" s="86"/>
      <c r="J113" s="86"/>
      <c r="K113" s="86"/>
      <c r="L113" s="86"/>
      <c r="M113" s="86"/>
      <c r="N113" s="86"/>
      <c r="O113" s="86"/>
      <c r="P113" s="86"/>
      <c r="Q113" s="86"/>
    </row>
    <row r="114" spans="1:17" ht="18.75" x14ac:dyDescent="0.3">
      <c r="A114" s="86">
        <v>111</v>
      </c>
      <c r="B114" s="120"/>
      <c r="C114" s="120">
        <v>2</v>
      </c>
      <c r="D114" s="86"/>
      <c r="E114" s="121" t="s">
        <v>16</v>
      </c>
      <c r="F114" s="86"/>
      <c r="G114" s="86">
        <v>200</v>
      </c>
      <c r="H114" s="86"/>
      <c r="I114" s="86"/>
      <c r="J114" s="86"/>
      <c r="K114" s="86"/>
      <c r="L114" s="86"/>
      <c r="M114" s="86"/>
      <c r="N114" s="86"/>
      <c r="O114" s="86"/>
      <c r="P114" s="86"/>
      <c r="Q114" s="86"/>
    </row>
    <row r="115" spans="1:17" ht="18.75" x14ac:dyDescent="0.3">
      <c r="A115" s="86">
        <v>112</v>
      </c>
      <c r="B115" s="120"/>
      <c r="C115" s="120">
        <v>2</v>
      </c>
      <c r="D115" s="86"/>
      <c r="E115" s="121" t="s">
        <v>16</v>
      </c>
      <c r="F115" s="86"/>
      <c r="G115" s="86">
        <v>500</v>
      </c>
      <c r="H115" s="86"/>
      <c r="I115" s="86"/>
      <c r="J115" s="86"/>
      <c r="K115" s="86"/>
      <c r="L115" s="86"/>
      <c r="M115" s="86"/>
      <c r="N115" s="86"/>
      <c r="O115" s="86"/>
      <c r="P115" s="86"/>
      <c r="Q115" s="86"/>
    </row>
    <row r="116" spans="1:17" ht="18.75" x14ac:dyDescent="0.3">
      <c r="A116" s="86">
        <v>113</v>
      </c>
      <c r="B116" s="120"/>
      <c r="C116" s="120">
        <v>2</v>
      </c>
      <c r="D116" s="86"/>
      <c r="E116" s="121" t="s">
        <v>16</v>
      </c>
      <c r="F116" s="86"/>
      <c r="G116" s="86">
        <v>0</v>
      </c>
      <c r="H116" s="86"/>
      <c r="I116" s="86"/>
      <c r="J116" s="86"/>
      <c r="K116" s="86"/>
      <c r="L116" s="86"/>
      <c r="M116" s="86"/>
      <c r="N116" s="86"/>
      <c r="O116" s="86"/>
      <c r="P116" s="86"/>
      <c r="Q116" s="86"/>
    </row>
    <row r="117" spans="1:17" ht="18.75" x14ac:dyDescent="0.3">
      <c r="A117" s="86">
        <v>114</v>
      </c>
      <c r="B117" s="120"/>
      <c r="C117" s="120">
        <v>2</v>
      </c>
      <c r="D117" s="86"/>
      <c r="E117" s="121" t="s">
        <v>16</v>
      </c>
      <c r="F117" s="86"/>
      <c r="G117" s="86">
        <v>100</v>
      </c>
      <c r="H117" s="86"/>
      <c r="I117" s="86"/>
      <c r="J117" s="86"/>
      <c r="K117" s="86"/>
      <c r="L117" s="86"/>
      <c r="M117" s="86"/>
      <c r="N117" s="86"/>
      <c r="O117" s="86"/>
      <c r="P117" s="86"/>
      <c r="Q117" s="86"/>
    </row>
    <row r="118" spans="1:17" ht="18.75" x14ac:dyDescent="0.3">
      <c r="A118" s="86">
        <v>115</v>
      </c>
      <c r="B118" s="120"/>
      <c r="C118" s="120">
        <v>2</v>
      </c>
      <c r="D118" s="86"/>
      <c r="E118" s="121" t="s">
        <v>13</v>
      </c>
      <c r="F118" s="86"/>
      <c r="G118" s="86">
        <v>500</v>
      </c>
      <c r="H118" s="86"/>
      <c r="I118" s="86"/>
      <c r="J118" s="86"/>
      <c r="K118" s="86"/>
      <c r="L118" s="86"/>
      <c r="M118" s="86"/>
      <c r="N118" s="86"/>
      <c r="O118" s="86"/>
      <c r="P118" s="86"/>
      <c r="Q118" s="86"/>
    </row>
    <row r="119" spans="1:17" ht="18.75" x14ac:dyDescent="0.3">
      <c r="A119" s="86">
        <v>116</v>
      </c>
      <c r="B119" s="120"/>
      <c r="C119" s="120">
        <v>2</v>
      </c>
      <c r="D119" s="86"/>
      <c r="E119" s="121" t="s">
        <v>13</v>
      </c>
      <c r="F119" s="86"/>
      <c r="G119" s="86">
        <v>0</v>
      </c>
      <c r="H119" s="86"/>
      <c r="I119" s="86"/>
      <c r="J119" s="86"/>
      <c r="K119" s="86"/>
      <c r="L119" s="86"/>
      <c r="M119" s="86"/>
      <c r="N119" s="86"/>
      <c r="O119" s="86"/>
      <c r="P119" s="86"/>
      <c r="Q119" s="86"/>
    </row>
    <row r="120" spans="1:17" ht="18.75" x14ac:dyDescent="0.3">
      <c r="A120" s="86">
        <v>117</v>
      </c>
      <c r="B120" s="120"/>
      <c r="C120" s="120">
        <v>2</v>
      </c>
      <c r="D120" s="86"/>
      <c r="E120" s="121" t="s">
        <v>13</v>
      </c>
      <c r="F120" s="86"/>
      <c r="G120" s="86">
        <v>350</v>
      </c>
      <c r="H120" s="86"/>
      <c r="I120" s="86"/>
      <c r="J120" s="86"/>
      <c r="K120" s="86"/>
      <c r="L120" s="86"/>
      <c r="M120" s="86"/>
      <c r="N120" s="86"/>
      <c r="O120" s="86"/>
      <c r="P120" s="86"/>
      <c r="Q120" s="86"/>
    </row>
    <row r="121" spans="1:17" ht="18.75" x14ac:dyDescent="0.3">
      <c r="A121" s="86">
        <v>118</v>
      </c>
      <c r="B121" s="120"/>
      <c r="C121" s="120">
        <v>2</v>
      </c>
      <c r="D121" s="86"/>
      <c r="E121" s="121" t="s">
        <v>13</v>
      </c>
      <c r="F121" s="86"/>
      <c r="G121" s="86">
        <v>100</v>
      </c>
      <c r="H121" s="86"/>
      <c r="I121" s="86"/>
      <c r="J121" s="86"/>
      <c r="K121" s="86"/>
      <c r="L121" s="86"/>
      <c r="M121" s="86"/>
      <c r="N121" s="86"/>
      <c r="O121" s="86"/>
      <c r="P121" s="86"/>
      <c r="Q121" s="86"/>
    </row>
    <row r="122" spans="1:17" ht="18.75" x14ac:dyDescent="0.3">
      <c r="A122" s="86">
        <v>119</v>
      </c>
      <c r="B122" s="120"/>
      <c r="C122" s="120">
        <v>2</v>
      </c>
      <c r="D122" s="86"/>
      <c r="E122" s="121" t="s">
        <v>13</v>
      </c>
      <c r="F122" s="86"/>
      <c r="G122" s="86">
        <v>50</v>
      </c>
      <c r="H122" s="86"/>
      <c r="I122" s="86"/>
      <c r="J122" s="86"/>
      <c r="K122" s="86"/>
      <c r="L122" s="86"/>
      <c r="M122" s="86"/>
      <c r="N122" s="86"/>
      <c r="O122" s="86"/>
      <c r="P122" s="86"/>
      <c r="Q122" s="86"/>
    </row>
    <row r="123" spans="1:17" ht="18.75" x14ac:dyDescent="0.3">
      <c r="A123" s="86">
        <v>120</v>
      </c>
      <c r="B123" s="120"/>
      <c r="C123" s="120">
        <v>2</v>
      </c>
      <c r="D123" s="86"/>
      <c r="E123" s="121" t="s">
        <v>13</v>
      </c>
      <c r="F123" s="86"/>
      <c r="G123" s="86">
        <v>200</v>
      </c>
      <c r="H123" s="86"/>
      <c r="I123" s="86"/>
      <c r="J123" s="86"/>
      <c r="K123" s="86"/>
      <c r="L123" s="86"/>
      <c r="M123" s="86"/>
      <c r="N123" s="86"/>
      <c r="O123" s="86"/>
      <c r="P123" s="86"/>
      <c r="Q123" s="86"/>
    </row>
    <row r="124" spans="1:17" ht="18.75" x14ac:dyDescent="0.3">
      <c r="A124" s="86">
        <v>121</v>
      </c>
      <c r="B124" s="120"/>
      <c r="C124" s="120">
        <v>2</v>
      </c>
      <c r="D124" s="86"/>
      <c r="E124" s="121" t="s">
        <v>20</v>
      </c>
      <c r="F124" s="86"/>
      <c r="G124" s="86">
        <v>0</v>
      </c>
      <c r="H124" s="86"/>
      <c r="I124" s="86"/>
      <c r="J124" s="86"/>
      <c r="K124" s="86"/>
      <c r="L124" s="86"/>
      <c r="M124" s="86"/>
      <c r="N124" s="86"/>
      <c r="O124" s="86"/>
      <c r="P124" s="86"/>
      <c r="Q124" s="86"/>
    </row>
    <row r="125" spans="1:17" ht="18.75" x14ac:dyDescent="0.3">
      <c r="A125" s="86">
        <v>122</v>
      </c>
      <c r="B125" s="120"/>
      <c r="C125" s="120">
        <v>2</v>
      </c>
      <c r="D125" s="86"/>
      <c r="E125" s="121" t="s">
        <v>20</v>
      </c>
      <c r="F125" s="86"/>
      <c r="G125" s="86">
        <v>350</v>
      </c>
      <c r="H125" s="86"/>
      <c r="I125" s="86"/>
      <c r="J125" s="86"/>
      <c r="K125" s="86"/>
      <c r="L125" s="86"/>
      <c r="M125" s="86"/>
      <c r="N125" s="86"/>
      <c r="O125" s="86"/>
      <c r="P125" s="86"/>
      <c r="Q125" s="86"/>
    </row>
    <row r="126" spans="1:17" ht="18.75" x14ac:dyDescent="0.3">
      <c r="A126" s="86">
        <v>123</v>
      </c>
      <c r="B126" s="120"/>
      <c r="C126" s="120">
        <v>2</v>
      </c>
      <c r="D126" s="86"/>
      <c r="E126" s="121" t="s">
        <v>20</v>
      </c>
      <c r="F126" s="86"/>
      <c r="G126" s="86">
        <v>200</v>
      </c>
      <c r="H126" s="86"/>
      <c r="I126" s="86"/>
      <c r="J126" s="86"/>
      <c r="K126" s="86"/>
      <c r="L126" s="86"/>
      <c r="M126" s="86"/>
      <c r="N126" s="86"/>
      <c r="O126" s="86"/>
      <c r="P126" s="86"/>
      <c r="Q126" s="86"/>
    </row>
    <row r="127" spans="1:17" ht="18.75" x14ac:dyDescent="0.3">
      <c r="A127" s="86">
        <v>124</v>
      </c>
      <c r="B127" s="120"/>
      <c r="C127" s="120">
        <v>2</v>
      </c>
      <c r="D127" s="86"/>
      <c r="E127" s="121" t="s">
        <v>20</v>
      </c>
      <c r="F127" s="86"/>
      <c r="G127" s="86">
        <v>50</v>
      </c>
      <c r="H127" s="86"/>
      <c r="I127" s="86"/>
      <c r="J127" s="86"/>
      <c r="K127" s="86"/>
      <c r="L127" s="86"/>
      <c r="M127" s="86"/>
      <c r="N127" s="86"/>
      <c r="O127" s="86"/>
      <c r="P127" s="86"/>
      <c r="Q127" s="86"/>
    </row>
    <row r="128" spans="1:17" ht="18.75" x14ac:dyDescent="0.3">
      <c r="A128" s="86">
        <v>125</v>
      </c>
      <c r="B128" s="120"/>
      <c r="C128" s="120">
        <v>2</v>
      </c>
      <c r="D128" s="86"/>
      <c r="E128" s="121" t="s">
        <v>20</v>
      </c>
      <c r="F128" s="86"/>
      <c r="G128" s="86">
        <v>100</v>
      </c>
      <c r="H128" s="86"/>
      <c r="I128" s="86"/>
      <c r="J128" s="86"/>
      <c r="K128" s="86"/>
      <c r="L128" s="86"/>
      <c r="M128" s="86"/>
      <c r="N128" s="86"/>
      <c r="O128" s="86"/>
      <c r="P128" s="86"/>
      <c r="Q128" s="86"/>
    </row>
    <row r="129" spans="1:17" ht="18.75" x14ac:dyDescent="0.3">
      <c r="A129" s="86">
        <v>126</v>
      </c>
      <c r="B129" s="120"/>
      <c r="C129" s="120">
        <v>2</v>
      </c>
      <c r="D129" s="86"/>
      <c r="E129" s="121" t="s">
        <v>20</v>
      </c>
      <c r="F129" s="86"/>
      <c r="G129" s="86">
        <v>500</v>
      </c>
      <c r="H129" s="86"/>
      <c r="I129" s="86"/>
      <c r="J129" s="86"/>
      <c r="K129" s="86"/>
      <c r="L129" s="86"/>
      <c r="M129" s="86"/>
      <c r="N129" s="86"/>
      <c r="O129" s="86"/>
      <c r="P129" s="86"/>
      <c r="Q129" s="86"/>
    </row>
    <row r="130" spans="1:17" ht="18.75" x14ac:dyDescent="0.3">
      <c r="A130" s="86">
        <v>127</v>
      </c>
      <c r="B130" s="120"/>
      <c r="C130" s="120">
        <v>2</v>
      </c>
      <c r="D130" s="86"/>
      <c r="E130" s="121" t="s">
        <v>19</v>
      </c>
      <c r="F130" s="86"/>
      <c r="G130" s="86">
        <v>200</v>
      </c>
      <c r="H130" s="86"/>
      <c r="I130" s="86"/>
      <c r="J130" s="86"/>
      <c r="K130" s="86"/>
      <c r="L130" s="86"/>
      <c r="M130" s="86"/>
      <c r="N130" s="86"/>
      <c r="O130" s="86"/>
      <c r="P130" s="86"/>
      <c r="Q130" s="86"/>
    </row>
    <row r="131" spans="1:17" ht="18.75" x14ac:dyDescent="0.3">
      <c r="A131" s="86">
        <v>128</v>
      </c>
      <c r="B131" s="120"/>
      <c r="C131" s="120">
        <v>2</v>
      </c>
      <c r="D131" s="86"/>
      <c r="E131" s="121" t="s">
        <v>19</v>
      </c>
      <c r="F131" s="86"/>
      <c r="G131" s="86">
        <v>500</v>
      </c>
      <c r="H131" s="86"/>
      <c r="I131" s="86"/>
      <c r="J131" s="86"/>
      <c r="K131" s="86"/>
      <c r="L131" s="86"/>
      <c r="M131" s="86"/>
      <c r="N131" s="86"/>
      <c r="O131" s="86"/>
      <c r="P131" s="86"/>
      <c r="Q131" s="86"/>
    </row>
    <row r="132" spans="1:17" ht="18.75" x14ac:dyDescent="0.3">
      <c r="A132" s="86">
        <v>129</v>
      </c>
      <c r="B132" s="120"/>
      <c r="C132" s="120">
        <v>2</v>
      </c>
      <c r="D132" s="86"/>
      <c r="E132" s="121" t="s">
        <v>19</v>
      </c>
      <c r="F132" s="86"/>
      <c r="G132" s="86">
        <v>50</v>
      </c>
      <c r="H132" s="86"/>
      <c r="I132" s="86"/>
      <c r="J132" s="86"/>
      <c r="K132" s="86"/>
      <c r="L132" s="86"/>
      <c r="M132" s="86"/>
      <c r="N132" s="86"/>
      <c r="O132" s="86"/>
      <c r="P132" s="86"/>
      <c r="Q132" s="86"/>
    </row>
    <row r="133" spans="1:17" ht="18.75" x14ac:dyDescent="0.3">
      <c r="A133" s="86">
        <v>130</v>
      </c>
      <c r="B133" s="120"/>
      <c r="C133" s="120">
        <v>2</v>
      </c>
      <c r="D133" s="86"/>
      <c r="E133" s="121" t="s">
        <v>19</v>
      </c>
      <c r="F133" s="86"/>
      <c r="G133" s="86">
        <v>0</v>
      </c>
      <c r="H133" s="86"/>
      <c r="I133" s="86"/>
      <c r="J133" s="86"/>
      <c r="K133" s="86"/>
      <c r="L133" s="86"/>
      <c r="M133" s="86"/>
      <c r="N133" s="86"/>
      <c r="O133" s="86"/>
      <c r="P133" s="86"/>
      <c r="Q133" s="86"/>
    </row>
    <row r="134" spans="1:17" ht="18.75" x14ac:dyDescent="0.3">
      <c r="A134" s="86">
        <v>131</v>
      </c>
      <c r="B134" s="120"/>
      <c r="C134" s="120">
        <v>2</v>
      </c>
      <c r="D134" s="86"/>
      <c r="E134" s="121" t="s">
        <v>19</v>
      </c>
      <c r="F134" s="86"/>
      <c r="G134" s="86">
        <v>100</v>
      </c>
      <c r="H134" s="86"/>
      <c r="I134" s="86"/>
      <c r="J134" s="86"/>
      <c r="K134" s="86"/>
      <c r="L134" s="86"/>
      <c r="M134" s="86"/>
      <c r="N134" s="86"/>
      <c r="O134" s="86"/>
      <c r="P134" s="86"/>
      <c r="Q134" s="86"/>
    </row>
    <row r="135" spans="1:17" ht="18.75" x14ac:dyDescent="0.3">
      <c r="A135" s="86">
        <v>132</v>
      </c>
      <c r="B135" s="120"/>
      <c r="C135" s="120">
        <v>2</v>
      </c>
      <c r="D135" s="86"/>
      <c r="E135" s="121" t="s">
        <v>19</v>
      </c>
      <c r="F135" s="86"/>
      <c r="G135" s="86">
        <v>350</v>
      </c>
      <c r="H135" s="86"/>
      <c r="I135" s="86"/>
      <c r="J135" s="86"/>
      <c r="K135" s="86"/>
      <c r="L135" s="86"/>
      <c r="M135" s="86"/>
      <c r="N135" s="86"/>
      <c r="O135" s="86"/>
      <c r="P135" s="86"/>
      <c r="Q135" s="86"/>
    </row>
    <row r="136" spans="1:17" ht="18.75" x14ac:dyDescent="0.3">
      <c r="A136" s="86">
        <v>133</v>
      </c>
      <c r="B136" s="120"/>
      <c r="C136" s="120">
        <v>2</v>
      </c>
      <c r="D136" s="86"/>
      <c r="E136" s="121" t="s">
        <v>9</v>
      </c>
      <c r="F136" s="86"/>
      <c r="G136" s="86">
        <v>100</v>
      </c>
      <c r="H136" s="86"/>
      <c r="I136" s="86"/>
      <c r="J136" s="86"/>
      <c r="K136" s="86"/>
      <c r="L136" s="86"/>
      <c r="M136" s="86"/>
      <c r="N136" s="86"/>
      <c r="O136" s="86"/>
      <c r="P136" s="86"/>
      <c r="Q136" s="86"/>
    </row>
    <row r="137" spans="1:17" ht="18.75" x14ac:dyDescent="0.3">
      <c r="A137" s="86">
        <v>134</v>
      </c>
      <c r="B137" s="120"/>
      <c r="C137" s="120">
        <v>2</v>
      </c>
      <c r="D137" s="86"/>
      <c r="E137" s="121" t="s">
        <v>9</v>
      </c>
      <c r="F137" s="86"/>
      <c r="G137" s="86">
        <v>50</v>
      </c>
      <c r="H137" s="86"/>
      <c r="I137" s="86"/>
      <c r="J137" s="86"/>
      <c r="K137" s="86"/>
      <c r="L137" s="86"/>
      <c r="M137" s="86"/>
      <c r="N137" s="86"/>
      <c r="O137" s="86"/>
      <c r="P137" s="86"/>
      <c r="Q137" s="86"/>
    </row>
    <row r="138" spans="1:17" ht="18.75" x14ac:dyDescent="0.3">
      <c r="A138" s="86">
        <v>135</v>
      </c>
      <c r="B138" s="120"/>
      <c r="C138" s="120">
        <v>2</v>
      </c>
      <c r="D138" s="86"/>
      <c r="E138" s="121" t="s">
        <v>9</v>
      </c>
      <c r="F138" s="86"/>
      <c r="G138" s="86">
        <v>200</v>
      </c>
      <c r="H138" s="86"/>
      <c r="I138" s="86"/>
      <c r="J138" s="86"/>
      <c r="K138" s="86"/>
      <c r="L138" s="86"/>
      <c r="M138" s="86"/>
      <c r="N138" s="86"/>
      <c r="O138" s="86"/>
      <c r="P138" s="86"/>
      <c r="Q138" s="86"/>
    </row>
    <row r="139" spans="1:17" ht="18.75" x14ac:dyDescent="0.3">
      <c r="A139" s="86">
        <v>136</v>
      </c>
      <c r="B139" s="120"/>
      <c r="C139" s="120">
        <v>2</v>
      </c>
      <c r="D139" s="86"/>
      <c r="E139" s="121" t="s">
        <v>9</v>
      </c>
      <c r="F139" s="86"/>
      <c r="G139" s="86">
        <v>0</v>
      </c>
      <c r="H139" s="86"/>
      <c r="I139" s="86"/>
      <c r="J139" s="86"/>
      <c r="K139" s="86"/>
      <c r="L139" s="86"/>
      <c r="M139" s="86"/>
      <c r="N139" s="86"/>
      <c r="O139" s="86"/>
      <c r="P139" s="86"/>
      <c r="Q139" s="86"/>
    </row>
    <row r="140" spans="1:17" ht="18.75" x14ac:dyDescent="0.3">
      <c r="A140" s="86">
        <v>137</v>
      </c>
      <c r="B140" s="120"/>
      <c r="C140" s="120">
        <v>2</v>
      </c>
      <c r="D140" s="86"/>
      <c r="E140" s="121" t="s">
        <v>9</v>
      </c>
      <c r="F140" s="86"/>
      <c r="G140" s="86">
        <v>500</v>
      </c>
      <c r="H140" s="86"/>
      <c r="I140" s="86"/>
      <c r="J140" s="86"/>
      <c r="K140" s="86"/>
      <c r="L140" s="86"/>
      <c r="M140" s="86"/>
      <c r="N140" s="86"/>
      <c r="O140" s="86"/>
      <c r="P140" s="86"/>
      <c r="Q140" s="86"/>
    </row>
    <row r="141" spans="1:17" ht="18.75" x14ac:dyDescent="0.3">
      <c r="A141" s="86">
        <v>138</v>
      </c>
      <c r="B141" s="120"/>
      <c r="C141" s="120">
        <v>2</v>
      </c>
      <c r="D141" s="86"/>
      <c r="E141" s="121" t="s">
        <v>9</v>
      </c>
      <c r="F141" s="86"/>
      <c r="G141" s="86">
        <v>350</v>
      </c>
      <c r="H141" s="86"/>
      <c r="I141" s="86"/>
      <c r="J141" s="86"/>
      <c r="K141" s="86"/>
      <c r="L141" s="86"/>
      <c r="M141" s="86"/>
      <c r="N141" s="86"/>
      <c r="O141" s="86"/>
      <c r="P141" s="86"/>
      <c r="Q141" s="86"/>
    </row>
    <row r="142" spans="1:17" ht="18.75" x14ac:dyDescent="0.3">
      <c r="A142" s="86">
        <v>139</v>
      </c>
      <c r="B142" s="120"/>
      <c r="C142" s="120">
        <v>2</v>
      </c>
      <c r="D142" s="86"/>
      <c r="E142" s="121" t="s">
        <v>18</v>
      </c>
      <c r="F142" s="86"/>
      <c r="G142" s="86">
        <v>350</v>
      </c>
      <c r="H142" s="86"/>
      <c r="I142" s="86"/>
      <c r="J142" s="86"/>
      <c r="K142" s="86"/>
      <c r="L142" s="86"/>
      <c r="M142" s="86"/>
      <c r="N142" s="86"/>
      <c r="O142" s="86"/>
      <c r="P142" s="86"/>
      <c r="Q142" s="86"/>
    </row>
    <row r="143" spans="1:17" ht="18.75" x14ac:dyDescent="0.3">
      <c r="A143" s="86">
        <v>140</v>
      </c>
      <c r="B143" s="131"/>
      <c r="C143" s="120">
        <v>2</v>
      </c>
      <c r="D143" s="86"/>
      <c r="E143" s="121" t="s">
        <v>18</v>
      </c>
      <c r="F143" s="86"/>
      <c r="G143" s="86">
        <v>100</v>
      </c>
      <c r="H143" s="86"/>
      <c r="I143" s="86"/>
      <c r="J143" s="86"/>
      <c r="K143" s="86"/>
      <c r="L143" s="86"/>
      <c r="M143" s="86"/>
      <c r="N143" s="86"/>
      <c r="O143" s="86"/>
      <c r="P143" s="86"/>
      <c r="Q143" s="86"/>
    </row>
    <row r="144" spans="1:17" ht="18.75" x14ac:dyDescent="0.3">
      <c r="A144" s="86">
        <v>141</v>
      </c>
      <c r="B144" s="131"/>
      <c r="C144" s="120">
        <v>2</v>
      </c>
      <c r="D144" s="86"/>
      <c r="E144" s="121" t="s">
        <v>18</v>
      </c>
      <c r="F144" s="86"/>
      <c r="G144" s="86">
        <v>200</v>
      </c>
      <c r="H144" s="86"/>
      <c r="I144" s="86"/>
      <c r="J144" s="86"/>
      <c r="K144" s="86"/>
      <c r="L144" s="86"/>
      <c r="M144" s="86"/>
      <c r="N144" s="86"/>
      <c r="O144" s="86"/>
      <c r="P144" s="86"/>
      <c r="Q144" s="86"/>
    </row>
    <row r="145" spans="1:17" ht="18.75" x14ac:dyDescent="0.3">
      <c r="A145" s="86">
        <v>142</v>
      </c>
      <c r="B145" s="131"/>
      <c r="C145" s="120">
        <v>2</v>
      </c>
      <c r="D145" s="86"/>
      <c r="E145" s="121" t="s">
        <v>18</v>
      </c>
      <c r="F145" s="86"/>
      <c r="G145" s="86">
        <v>0</v>
      </c>
      <c r="H145" s="86"/>
      <c r="I145" s="86"/>
      <c r="J145" s="86"/>
      <c r="K145" s="86"/>
      <c r="L145" s="86"/>
      <c r="M145" s="86"/>
      <c r="N145" s="86"/>
      <c r="O145" s="86"/>
      <c r="P145" s="86"/>
      <c r="Q145" s="86"/>
    </row>
    <row r="146" spans="1:17" ht="18.75" x14ac:dyDescent="0.3">
      <c r="A146" s="86">
        <v>143</v>
      </c>
      <c r="B146" s="131"/>
      <c r="C146" s="120">
        <v>2</v>
      </c>
      <c r="D146" s="86"/>
      <c r="E146" s="121" t="s">
        <v>18</v>
      </c>
      <c r="F146" s="86"/>
      <c r="G146" s="86">
        <v>50</v>
      </c>
      <c r="H146" s="86"/>
      <c r="I146" s="86"/>
      <c r="J146" s="86"/>
      <c r="K146" s="86"/>
      <c r="L146" s="86"/>
      <c r="M146" s="86"/>
      <c r="N146" s="86"/>
      <c r="O146" s="86"/>
      <c r="P146" s="86"/>
      <c r="Q146" s="86"/>
    </row>
    <row r="147" spans="1:17" ht="18.75" x14ac:dyDescent="0.3">
      <c r="A147" s="86">
        <v>144</v>
      </c>
      <c r="B147" s="131"/>
      <c r="C147" s="120">
        <v>2</v>
      </c>
      <c r="D147" s="86"/>
      <c r="E147" s="121" t="s">
        <v>18</v>
      </c>
      <c r="F147" s="86"/>
      <c r="G147" s="86">
        <v>500</v>
      </c>
      <c r="H147" s="86"/>
      <c r="I147" s="86"/>
      <c r="J147" s="86"/>
      <c r="K147" s="86"/>
      <c r="L147" s="86"/>
      <c r="M147" s="86"/>
      <c r="N147" s="86"/>
      <c r="O147" s="86"/>
      <c r="P147" s="86"/>
      <c r="Q147" s="86"/>
    </row>
    <row r="148" spans="1:17" ht="18.75" x14ac:dyDescent="0.3">
      <c r="A148" s="86">
        <v>145</v>
      </c>
      <c r="B148" s="131"/>
      <c r="C148" s="120">
        <v>3</v>
      </c>
      <c r="D148" s="86"/>
      <c r="E148" s="121" t="s">
        <v>13</v>
      </c>
      <c r="F148" s="86"/>
      <c r="G148" s="86">
        <v>50</v>
      </c>
      <c r="H148" s="86"/>
      <c r="I148" s="86"/>
      <c r="J148" s="86"/>
      <c r="K148" s="86"/>
      <c r="L148" s="86"/>
      <c r="M148" s="86"/>
      <c r="N148" s="86"/>
      <c r="O148" s="86"/>
      <c r="P148" s="86"/>
      <c r="Q148" s="86"/>
    </row>
    <row r="149" spans="1:17" ht="18.75" x14ac:dyDescent="0.3">
      <c r="A149" s="86">
        <v>146</v>
      </c>
      <c r="B149" s="131"/>
      <c r="C149" s="120">
        <v>3</v>
      </c>
      <c r="D149" s="86"/>
      <c r="E149" s="121" t="s">
        <v>13</v>
      </c>
      <c r="F149" s="86"/>
      <c r="G149" s="86">
        <v>500</v>
      </c>
      <c r="H149" s="86"/>
      <c r="I149" s="86"/>
      <c r="J149" s="86"/>
      <c r="K149" s="86"/>
      <c r="L149" s="86"/>
      <c r="M149" s="86"/>
      <c r="N149" s="86"/>
      <c r="O149" s="86"/>
      <c r="P149" s="86"/>
      <c r="Q149" s="86"/>
    </row>
    <row r="150" spans="1:17" ht="18.75" x14ac:dyDescent="0.3">
      <c r="A150" s="86">
        <v>147</v>
      </c>
      <c r="B150" s="131"/>
      <c r="C150" s="120">
        <v>3</v>
      </c>
      <c r="D150" s="86"/>
      <c r="E150" s="121" t="s">
        <v>13</v>
      </c>
      <c r="F150" s="86"/>
      <c r="G150" s="86">
        <v>0</v>
      </c>
      <c r="H150" s="86"/>
      <c r="I150" s="86"/>
      <c r="J150" s="86"/>
      <c r="K150" s="86"/>
      <c r="L150" s="86"/>
      <c r="M150" s="86"/>
      <c r="N150" s="86"/>
      <c r="O150" s="86"/>
      <c r="P150" s="86"/>
      <c r="Q150" s="86"/>
    </row>
    <row r="151" spans="1:17" ht="18.75" x14ac:dyDescent="0.3">
      <c r="A151" s="86">
        <v>148</v>
      </c>
      <c r="B151" s="131"/>
      <c r="C151" s="120">
        <v>3</v>
      </c>
      <c r="D151" s="86"/>
      <c r="E151" s="121" t="s">
        <v>13</v>
      </c>
      <c r="F151" s="86"/>
      <c r="G151" s="86">
        <v>200</v>
      </c>
      <c r="H151" s="86"/>
      <c r="I151" s="86"/>
      <c r="J151" s="86"/>
      <c r="K151" s="86"/>
      <c r="L151" s="86"/>
      <c r="M151" s="86"/>
      <c r="N151" s="86"/>
      <c r="O151" s="86"/>
      <c r="P151" s="86"/>
      <c r="Q151" s="86"/>
    </row>
    <row r="152" spans="1:17" ht="18.75" x14ac:dyDescent="0.3">
      <c r="A152" s="86">
        <v>149</v>
      </c>
      <c r="B152" s="131"/>
      <c r="C152" s="120">
        <v>3</v>
      </c>
      <c r="D152" s="86"/>
      <c r="E152" s="121" t="s">
        <v>13</v>
      </c>
      <c r="F152" s="86"/>
      <c r="G152" s="86">
        <v>350</v>
      </c>
      <c r="H152" s="86"/>
      <c r="I152" s="86"/>
      <c r="J152" s="86"/>
      <c r="K152" s="86"/>
      <c r="L152" s="86"/>
      <c r="M152" s="86"/>
      <c r="N152" s="86"/>
      <c r="O152" s="86"/>
      <c r="P152" s="86"/>
      <c r="Q152" s="86"/>
    </row>
    <row r="153" spans="1:17" ht="18.75" x14ac:dyDescent="0.3">
      <c r="A153" s="86">
        <v>150</v>
      </c>
      <c r="B153" s="131"/>
      <c r="C153" s="120">
        <v>3</v>
      </c>
      <c r="D153" s="86"/>
      <c r="E153" s="121" t="s">
        <v>13</v>
      </c>
      <c r="F153" s="86"/>
      <c r="G153" s="86">
        <v>100</v>
      </c>
      <c r="H153" s="86"/>
      <c r="I153" s="86"/>
      <c r="J153" s="86"/>
      <c r="K153" s="86"/>
      <c r="L153" s="86"/>
      <c r="M153" s="86"/>
      <c r="N153" s="86"/>
      <c r="O153" s="86"/>
      <c r="P153" s="86"/>
      <c r="Q153" s="86"/>
    </row>
    <row r="154" spans="1:17" ht="18.75" x14ac:dyDescent="0.3">
      <c r="A154" s="86">
        <v>151</v>
      </c>
      <c r="B154" s="131"/>
      <c r="C154" s="120">
        <v>3</v>
      </c>
      <c r="D154" s="86"/>
      <c r="E154" s="121" t="s">
        <v>9</v>
      </c>
      <c r="F154" s="86"/>
      <c r="G154" s="86">
        <v>0</v>
      </c>
      <c r="H154" s="86"/>
      <c r="I154" s="86"/>
      <c r="J154" s="86"/>
      <c r="K154" s="86"/>
      <c r="L154" s="86"/>
      <c r="M154" s="86"/>
      <c r="N154" s="86"/>
      <c r="O154" s="86"/>
      <c r="P154" s="86"/>
      <c r="Q154" s="86"/>
    </row>
    <row r="155" spans="1:17" ht="18.75" x14ac:dyDescent="0.3">
      <c r="A155" s="86">
        <v>152</v>
      </c>
      <c r="B155" s="131"/>
      <c r="C155" s="120">
        <v>3</v>
      </c>
      <c r="D155" s="86"/>
      <c r="E155" s="121" t="s">
        <v>9</v>
      </c>
      <c r="F155" s="86"/>
      <c r="G155" s="86">
        <v>100</v>
      </c>
      <c r="H155" s="86"/>
      <c r="I155" s="86"/>
      <c r="J155" s="86"/>
      <c r="K155" s="86"/>
      <c r="L155" s="86"/>
      <c r="M155" s="86"/>
      <c r="N155" s="86"/>
      <c r="O155" s="86"/>
      <c r="P155" s="86"/>
      <c r="Q155" s="86"/>
    </row>
    <row r="156" spans="1:17" ht="18.75" x14ac:dyDescent="0.3">
      <c r="A156" s="86">
        <v>153</v>
      </c>
      <c r="B156" s="131"/>
      <c r="C156" s="120">
        <v>3</v>
      </c>
      <c r="D156" s="86"/>
      <c r="E156" s="121" t="s">
        <v>9</v>
      </c>
      <c r="F156" s="86"/>
      <c r="G156" s="86">
        <v>350</v>
      </c>
      <c r="H156" s="86"/>
      <c r="I156" s="86"/>
      <c r="J156" s="86"/>
      <c r="K156" s="86"/>
      <c r="L156" s="86"/>
      <c r="M156" s="86"/>
      <c r="N156" s="86"/>
      <c r="O156" s="86"/>
      <c r="P156" s="86"/>
      <c r="Q156" s="86"/>
    </row>
    <row r="157" spans="1:17" ht="18.75" x14ac:dyDescent="0.3">
      <c r="A157" s="86">
        <v>154</v>
      </c>
      <c r="B157" s="131"/>
      <c r="C157" s="120">
        <v>3</v>
      </c>
      <c r="D157" s="86"/>
      <c r="E157" s="121" t="s">
        <v>9</v>
      </c>
      <c r="F157" s="86"/>
      <c r="G157" s="86">
        <v>200</v>
      </c>
      <c r="H157" s="86"/>
      <c r="I157" s="86"/>
      <c r="J157" s="86"/>
      <c r="K157" s="86"/>
      <c r="L157" s="86"/>
      <c r="M157" s="86"/>
      <c r="N157" s="86"/>
      <c r="O157" s="86"/>
      <c r="P157" s="86"/>
      <c r="Q157" s="86"/>
    </row>
    <row r="158" spans="1:17" ht="18.75" x14ac:dyDescent="0.3">
      <c r="A158" s="86">
        <v>155</v>
      </c>
      <c r="B158" s="131"/>
      <c r="C158" s="120">
        <v>3</v>
      </c>
      <c r="D158" s="86"/>
      <c r="E158" s="121" t="s">
        <v>9</v>
      </c>
      <c r="F158" s="86"/>
      <c r="G158" s="86">
        <v>50</v>
      </c>
      <c r="H158" s="86"/>
      <c r="I158" s="86"/>
      <c r="J158" s="86"/>
      <c r="K158" s="86"/>
      <c r="L158" s="86"/>
      <c r="M158" s="86"/>
      <c r="N158" s="86"/>
      <c r="O158" s="86"/>
      <c r="P158" s="86"/>
      <c r="Q158" s="86"/>
    </row>
    <row r="159" spans="1:17" ht="18.75" x14ac:dyDescent="0.3">
      <c r="A159" s="86">
        <v>156</v>
      </c>
      <c r="B159" s="131"/>
      <c r="C159" s="120">
        <v>3</v>
      </c>
      <c r="D159" s="86"/>
      <c r="E159" s="121" t="s">
        <v>9</v>
      </c>
      <c r="F159" s="86"/>
      <c r="G159" s="86">
        <v>500</v>
      </c>
      <c r="H159" s="86"/>
      <c r="I159" s="86"/>
      <c r="J159" s="86"/>
      <c r="K159" s="86"/>
      <c r="L159" s="86"/>
      <c r="M159" s="86"/>
      <c r="N159" s="86"/>
      <c r="O159" s="86"/>
      <c r="P159" s="86"/>
      <c r="Q159" s="86"/>
    </row>
    <row r="160" spans="1:17" ht="18.75" x14ac:dyDescent="0.3">
      <c r="A160" s="86">
        <v>157</v>
      </c>
      <c r="B160" s="131"/>
      <c r="C160" s="120">
        <v>3</v>
      </c>
      <c r="D160" s="86"/>
      <c r="E160" s="121" t="s">
        <v>20</v>
      </c>
      <c r="F160" s="86"/>
      <c r="G160" s="86">
        <v>50</v>
      </c>
      <c r="H160" s="86"/>
      <c r="I160" s="86"/>
      <c r="J160" s="86"/>
      <c r="K160" s="86"/>
      <c r="L160" s="86"/>
      <c r="M160" s="86"/>
      <c r="N160" s="86"/>
      <c r="O160" s="86"/>
      <c r="P160" s="86"/>
      <c r="Q160" s="86"/>
    </row>
    <row r="161" spans="1:17" ht="18.75" x14ac:dyDescent="0.3">
      <c r="A161" s="86">
        <v>158</v>
      </c>
      <c r="B161" s="131"/>
      <c r="C161" s="120">
        <v>3</v>
      </c>
      <c r="D161" s="86"/>
      <c r="E161" s="121" t="s">
        <v>20</v>
      </c>
      <c r="F161" s="86"/>
      <c r="G161" s="86">
        <v>200</v>
      </c>
      <c r="H161" s="86"/>
      <c r="I161" s="86"/>
      <c r="J161" s="86"/>
      <c r="K161" s="86"/>
      <c r="L161" s="86"/>
      <c r="M161" s="86"/>
      <c r="N161" s="86"/>
      <c r="O161" s="86"/>
      <c r="P161" s="86"/>
      <c r="Q161" s="86"/>
    </row>
    <row r="162" spans="1:17" ht="18.75" x14ac:dyDescent="0.3">
      <c r="A162" s="86">
        <v>159</v>
      </c>
      <c r="B162" s="131"/>
      <c r="C162" s="120">
        <v>3</v>
      </c>
      <c r="D162" s="86"/>
      <c r="E162" s="121" t="s">
        <v>20</v>
      </c>
      <c r="F162" s="86"/>
      <c r="G162" s="86">
        <v>350</v>
      </c>
      <c r="H162" s="86"/>
      <c r="I162" s="86"/>
      <c r="J162" s="86"/>
      <c r="K162" s="86"/>
      <c r="L162" s="86"/>
      <c r="M162" s="86"/>
      <c r="N162" s="86"/>
      <c r="O162" s="86"/>
      <c r="P162" s="86"/>
      <c r="Q162" s="86"/>
    </row>
    <row r="163" spans="1:17" ht="18.75" x14ac:dyDescent="0.3">
      <c r="A163" s="86">
        <v>160</v>
      </c>
      <c r="B163" s="131"/>
      <c r="C163" s="120">
        <v>3</v>
      </c>
      <c r="D163" s="86"/>
      <c r="E163" s="121" t="s">
        <v>20</v>
      </c>
      <c r="F163" s="86"/>
      <c r="G163" s="86">
        <v>100</v>
      </c>
      <c r="H163" s="86"/>
      <c r="I163" s="86"/>
      <c r="J163" s="86"/>
      <c r="K163" s="86"/>
      <c r="L163" s="86"/>
      <c r="M163" s="86"/>
      <c r="N163" s="86"/>
      <c r="O163" s="86"/>
      <c r="P163" s="86"/>
      <c r="Q163" s="86"/>
    </row>
    <row r="164" spans="1:17" ht="18.75" x14ac:dyDescent="0.3">
      <c r="A164" s="86">
        <v>161</v>
      </c>
      <c r="B164" s="131"/>
      <c r="C164" s="120">
        <v>3</v>
      </c>
      <c r="D164" s="86"/>
      <c r="E164" s="121" t="s">
        <v>20</v>
      </c>
      <c r="F164" s="86"/>
      <c r="G164" s="86">
        <v>0</v>
      </c>
      <c r="H164" s="86"/>
      <c r="I164" s="86"/>
      <c r="J164" s="86"/>
      <c r="K164" s="86"/>
      <c r="L164" s="86"/>
      <c r="M164" s="86"/>
      <c r="N164" s="86"/>
      <c r="O164" s="86"/>
      <c r="P164" s="86"/>
      <c r="Q164" s="86"/>
    </row>
    <row r="165" spans="1:17" ht="18.75" x14ac:dyDescent="0.3">
      <c r="A165" s="86">
        <v>162</v>
      </c>
      <c r="B165" s="131"/>
      <c r="C165" s="120">
        <v>3</v>
      </c>
      <c r="D165" s="86"/>
      <c r="E165" s="121" t="s">
        <v>20</v>
      </c>
      <c r="F165" s="86"/>
      <c r="G165" s="86">
        <v>500</v>
      </c>
      <c r="H165" s="86"/>
      <c r="I165" s="86"/>
      <c r="J165" s="86"/>
      <c r="K165" s="86"/>
      <c r="L165" s="86"/>
      <c r="M165" s="86"/>
      <c r="N165" s="86"/>
      <c r="O165" s="86"/>
      <c r="P165" s="86"/>
      <c r="Q165" s="86"/>
    </row>
    <row r="166" spans="1:17" ht="18.75" x14ac:dyDescent="0.3">
      <c r="A166" s="86">
        <v>163</v>
      </c>
      <c r="B166" s="131"/>
      <c r="C166" s="120">
        <v>3</v>
      </c>
      <c r="D166" s="86"/>
      <c r="E166" s="121" t="s">
        <v>15</v>
      </c>
      <c r="F166" s="86"/>
      <c r="G166" s="86">
        <v>350</v>
      </c>
      <c r="H166" s="86"/>
      <c r="I166" s="86"/>
      <c r="J166" s="86"/>
      <c r="K166" s="86"/>
      <c r="L166" s="86"/>
      <c r="M166" s="86"/>
      <c r="N166" s="86"/>
      <c r="O166" s="86"/>
      <c r="P166" s="86"/>
      <c r="Q166" s="86"/>
    </row>
    <row r="167" spans="1:17" ht="18.75" x14ac:dyDescent="0.3">
      <c r="A167" s="86">
        <v>164</v>
      </c>
      <c r="B167" s="131"/>
      <c r="C167" s="120">
        <v>3</v>
      </c>
      <c r="D167" s="86"/>
      <c r="E167" s="121" t="s">
        <v>15</v>
      </c>
      <c r="F167" s="86"/>
      <c r="G167" s="86">
        <v>500</v>
      </c>
      <c r="H167" s="86"/>
      <c r="I167" s="86"/>
      <c r="J167" s="86"/>
      <c r="K167" s="86"/>
      <c r="L167" s="86"/>
      <c r="M167" s="86"/>
      <c r="N167" s="86"/>
      <c r="O167" s="86"/>
      <c r="P167" s="86"/>
      <c r="Q167" s="86"/>
    </row>
    <row r="168" spans="1:17" ht="18.75" x14ac:dyDescent="0.3">
      <c r="A168" s="86">
        <v>165</v>
      </c>
      <c r="B168" s="131"/>
      <c r="C168" s="120">
        <v>3</v>
      </c>
      <c r="D168" s="86"/>
      <c r="E168" s="121" t="s">
        <v>15</v>
      </c>
      <c r="F168" s="86"/>
      <c r="G168" s="86">
        <v>200</v>
      </c>
      <c r="H168" s="86"/>
      <c r="I168" s="86"/>
      <c r="J168" s="86"/>
      <c r="K168" s="86"/>
      <c r="L168" s="86"/>
      <c r="M168" s="86"/>
      <c r="N168" s="86"/>
      <c r="O168" s="86"/>
      <c r="P168" s="86"/>
      <c r="Q168" s="86"/>
    </row>
    <row r="169" spans="1:17" ht="18.75" x14ac:dyDescent="0.3">
      <c r="A169" s="86">
        <v>166</v>
      </c>
      <c r="B169" s="131"/>
      <c r="C169" s="120">
        <v>3</v>
      </c>
      <c r="D169" s="86"/>
      <c r="E169" s="121" t="s">
        <v>15</v>
      </c>
      <c r="F169" s="86"/>
      <c r="G169" s="86">
        <v>0</v>
      </c>
      <c r="H169" s="86"/>
      <c r="I169" s="86"/>
      <c r="J169" s="86"/>
      <c r="K169" s="86"/>
      <c r="L169" s="86"/>
      <c r="M169" s="86"/>
      <c r="N169" s="86"/>
      <c r="O169" s="86"/>
      <c r="P169" s="86"/>
      <c r="Q169" s="86"/>
    </row>
    <row r="170" spans="1:17" ht="18.75" x14ac:dyDescent="0.3">
      <c r="A170" s="86">
        <v>167</v>
      </c>
      <c r="B170" s="131"/>
      <c r="C170" s="120">
        <v>3</v>
      </c>
      <c r="D170" s="86"/>
      <c r="E170" s="121" t="s">
        <v>15</v>
      </c>
      <c r="F170" s="86"/>
      <c r="G170" s="86">
        <v>50</v>
      </c>
      <c r="H170" s="86"/>
      <c r="I170" s="86"/>
      <c r="J170" s="86"/>
      <c r="K170" s="86"/>
      <c r="L170" s="86"/>
      <c r="M170" s="86"/>
      <c r="N170" s="86"/>
      <c r="O170" s="86"/>
      <c r="P170" s="86"/>
      <c r="Q170" s="86"/>
    </row>
    <row r="171" spans="1:17" ht="18.75" x14ac:dyDescent="0.3">
      <c r="A171" s="86">
        <v>168</v>
      </c>
      <c r="B171" s="131"/>
      <c r="C171" s="120">
        <v>3</v>
      </c>
      <c r="D171" s="86"/>
      <c r="E171" s="121" t="s">
        <v>15</v>
      </c>
      <c r="F171" s="86"/>
      <c r="G171" s="86">
        <v>100</v>
      </c>
      <c r="H171" s="86"/>
      <c r="I171" s="86"/>
      <c r="J171" s="86"/>
      <c r="K171" s="86"/>
      <c r="L171" s="86"/>
      <c r="M171" s="86"/>
      <c r="N171" s="86"/>
      <c r="O171" s="86"/>
      <c r="P171" s="86"/>
      <c r="Q171" s="86"/>
    </row>
    <row r="172" spans="1:17" ht="18.75" x14ac:dyDescent="0.3">
      <c r="A172" s="86">
        <v>169</v>
      </c>
      <c r="B172" s="131"/>
      <c r="C172" s="120">
        <v>3</v>
      </c>
      <c r="D172" s="86"/>
      <c r="E172" s="121" t="s">
        <v>12</v>
      </c>
      <c r="F172" s="86"/>
      <c r="G172" s="86">
        <v>500</v>
      </c>
      <c r="H172" s="86"/>
      <c r="I172" s="86"/>
      <c r="J172" s="86"/>
      <c r="K172" s="86"/>
      <c r="L172" s="86"/>
      <c r="M172" s="86"/>
      <c r="N172" s="86"/>
      <c r="O172" s="86"/>
      <c r="P172" s="86"/>
      <c r="Q172" s="86"/>
    </row>
    <row r="173" spans="1:17" ht="18.75" x14ac:dyDescent="0.3">
      <c r="A173" s="86">
        <v>170</v>
      </c>
      <c r="B173" s="131"/>
      <c r="C173" s="120">
        <v>3</v>
      </c>
      <c r="D173" s="86"/>
      <c r="E173" s="121" t="s">
        <v>12</v>
      </c>
      <c r="F173" s="86"/>
      <c r="G173" s="86">
        <v>50</v>
      </c>
      <c r="H173" s="86"/>
      <c r="I173" s="86"/>
      <c r="J173" s="86"/>
      <c r="K173" s="86"/>
      <c r="L173" s="86"/>
      <c r="M173" s="86"/>
      <c r="N173" s="86"/>
      <c r="O173" s="86"/>
      <c r="P173" s="86"/>
      <c r="Q173" s="86"/>
    </row>
    <row r="174" spans="1:17" ht="18.75" x14ac:dyDescent="0.3">
      <c r="A174" s="86">
        <v>171</v>
      </c>
      <c r="B174" s="131"/>
      <c r="C174" s="120">
        <v>3</v>
      </c>
      <c r="D174" s="86"/>
      <c r="E174" s="121" t="s">
        <v>12</v>
      </c>
      <c r="F174" s="86"/>
      <c r="G174" s="86">
        <v>100</v>
      </c>
      <c r="H174" s="86"/>
      <c r="I174" s="86"/>
      <c r="J174" s="86"/>
      <c r="K174" s="86"/>
      <c r="L174" s="86"/>
      <c r="M174" s="86"/>
      <c r="N174" s="86"/>
      <c r="O174" s="86"/>
      <c r="P174" s="86"/>
      <c r="Q174" s="86"/>
    </row>
    <row r="175" spans="1:17" ht="18.75" x14ac:dyDescent="0.3">
      <c r="A175" s="86">
        <v>172</v>
      </c>
      <c r="B175" s="131"/>
      <c r="C175" s="120">
        <v>3</v>
      </c>
      <c r="D175" s="86"/>
      <c r="E175" s="121" t="s">
        <v>12</v>
      </c>
      <c r="F175" s="86"/>
      <c r="G175" s="86">
        <v>200</v>
      </c>
      <c r="H175" s="86"/>
      <c r="I175" s="86"/>
      <c r="J175" s="86"/>
      <c r="K175" s="86"/>
      <c r="L175" s="86"/>
      <c r="M175" s="86"/>
      <c r="N175" s="86"/>
      <c r="O175" s="86"/>
      <c r="P175" s="86"/>
      <c r="Q175" s="86"/>
    </row>
    <row r="176" spans="1:17" ht="18.75" x14ac:dyDescent="0.3">
      <c r="A176" s="86">
        <v>173</v>
      </c>
      <c r="B176" s="131"/>
      <c r="C176" s="120">
        <v>3</v>
      </c>
      <c r="D176" s="86"/>
      <c r="E176" s="121" t="s">
        <v>12</v>
      </c>
      <c r="F176" s="86"/>
      <c r="G176" s="86">
        <v>350</v>
      </c>
      <c r="H176" s="86"/>
      <c r="I176" s="86"/>
      <c r="J176" s="86"/>
      <c r="K176" s="86"/>
      <c r="L176" s="86"/>
      <c r="M176" s="86"/>
      <c r="N176" s="86"/>
      <c r="O176" s="86"/>
      <c r="P176" s="86"/>
      <c r="Q176" s="86"/>
    </row>
    <row r="177" spans="1:17" ht="18.75" x14ac:dyDescent="0.3">
      <c r="A177" s="86">
        <v>174</v>
      </c>
      <c r="B177" s="131"/>
      <c r="C177" s="120">
        <v>3</v>
      </c>
      <c r="D177" s="86"/>
      <c r="E177" s="121" t="s">
        <v>12</v>
      </c>
      <c r="F177" s="86"/>
      <c r="G177" s="86">
        <v>0</v>
      </c>
      <c r="H177" s="86"/>
      <c r="I177" s="86"/>
      <c r="J177" s="86"/>
      <c r="K177" s="86"/>
      <c r="L177" s="86"/>
      <c r="M177" s="86"/>
      <c r="N177" s="86"/>
      <c r="O177" s="86"/>
      <c r="P177" s="86"/>
      <c r="Q177" s="86"/>
    </row>
    <row r="178" spans="1:17" ht="18.75" x14ac:dyDescent="0.3">
      <c r="A178" s="86">
        <v>175</v>
      </c>
      <c r="B178" s="131"/>
      <c r="C178" s="120">
        <v>3</v>
      </c>
      <c r="D178" s="86"/>
      <c r="E178" s="121" t="s">
        <v>14</v>
      </c>
      <c r="F178" s="86"/>
      <c r="G178" s="86">
        <v>500</v>
      </c>
      <c r="H178" s="86"/>
      <c r="I178" s="86"/>
      <c r="J178" s="86"/>
      <c r="K178" s="86"/>
      <c r="L178" s="86"/>
      <c r="M178" s="86"/>
      <c r="N178" s="86"/>
      <c r="O178" s="86"/>
      <c r="P178" s="86"/>
      <c r="Q178" s="86"/>
    </row>
    <row r="179" spans="1:17" ht="18.75" x14ac:dyDescent="0.3">
      <c r="A179" s="86">
        <v>176</v>
      </c>
      <c r="B179" s="131"/>
      <c r="C179" s="120">
        <v>3</v>
      </c>
      <c r="D179" s="86"/>
      <c r="E179" s="121" t="s">
        <v>14</v>
      </c>
      <c r="F179" s="86"/>
      <c r="G179" s="86">
        <v>50</v>
      </c>
      <c r="H179" s="86"/>
      <c r="I179" s="86"/>
      <c r="J179" s="86"/>
      <c r="K179" s="86"/>
      <c r="L179" s="86"/>
      <c r="M179" s="86"/>
      <c r="N179" s="86"/>
      <c r="O179" s="86"/>
      <c r="P179" s="86"/>
      <c r="Q179" s="86"/>
    </row>
    <row r="180" spans="1:17" ht="18.75" x14ac:dyDescent="0.3">
      <c r="A180" s="86">
        <v>177</v>
      </c>
      <c r="B180" s="131"/>
      <c r="C180" s="120">
        <v>3</v>
      </c>
      <c r="D180" s="86"/>
      <c r="E180" s="121" t="s">
        <v>14</v>
      </c>
      <c r="F180" s="86"/>
      <c r="G180" s="86">
        <v>0</v>
      </c>
      <c r="H180" s="86"/>
      <c r="I180" s="86"/>
      <c r="J180" s="86"/>
      <c r="K180" s="86"/>
      <c r="L180" s="86"/>
      <c r="M180" s="86"/>
      <c r="N180" s="86"/>
      <c r="O180" s="86"/>
      <c r="P180" s="86"/>
      <c r="Q180" s="86"/>
    </row>
    <row r="181" spans="1:17" ht="18.75" x14ac:dyDescent="0.3">
      <c r="A181" s="86">
        <v>178</v>
      </c>
      <c r="B181" s="131"/>
      <c r="C181" s="120">
        <v>3</v>
      </c>
      <c r="D181" s="86"/>
      <c r="E181" s="121" t="s">
        <v>14</v>
      </c>
      <c r="F181" s="86"/>
      <c r="G181" s="86">
        <v>100</v>
      </c>
      <c r="H181" s="86"/>
      <c r="I181" s="86"/>
      <c r="J181" s="86"/>
      <c r="K181" s="86"/>
      <c r="L181" s="86"/>
      <c r="M181" s="86"/>
      <c r="N181" s="86"/>
      <c r="O181" s="86"/>
      <c r="P181" s="86"/>
      <c r="Q181" s="86"/>
    </row>
    <row r="182" spans="1:17" ht="18.75" x14ac:dyDescent="0.3">
      <c r="A182" s="86">
        <v>179</v>
      </c>
      <c r="B182" s="131"/>
      <c r="C182" s="120">
        <v>3</v>
      </c>
      <c r="D182" s="86"/>
      <c r="E182" s="121" t="s">
        <v>14</v>
      </c>
      <c r="F182" s="86"/>
      <c r="G182" s="86">
        <v>200</v>
      </c>
      <c r="H182" s="86"/>
      <c r="I182" s="86"/>
      <c r="J182" s="86"/>
      <c r="K182" s="86"/>
      <c r="L182" s="86"/>
      <c r="M182" s="86"/>
      <c r="N182" s="86"/>
      <c r="O182" s="86"/>
      <c r="P182" s="86"/>
      <c r="Q182" s="86"/>
    </row>
    <row r="183" spans="1:17" ht="18.75" x14ac:dyDescent="0.3">
      <c r="A183" s="86">
        <v>180</v>
      </c>
      <c r="B183" s="131"/>
      <c r="C183" s="120">
        <v>3</v>
      </c>
      <c r="D183" s="86"/>
      <c r="E183" s="121" t="s">
        <v>14</v>
      </c>
      <c r="F183" s="86"/>
      <c r="G183" s="86">
        <v>350</v>
      </c>
      <c r="H183" s="86"/>
      <c r="I183" s="86"/>
      <c r="J183" s="86"/>
      <c r="K183" s="86"/>
      <c r="L183" s="86"/>
      <c r="M183" s="86"/>
      <c r="N183" s="86"/>
      <c r="O183" s="86"/>
      <c r="P183" s="86"/>
      <c r="Q183" s="86"/>
    </row>
    <row r="184" spans="1:17" ht="18.75" x14ac:dyDescent="0.3">
      <c r="A184" s="86">
        <v>181</v>
      </c>
      <c r="B184" s="131"/>
      <c r="C184" s="120">
        <v>3</v>
      </c>
      <c r="D184" s="86"/>
      <c r="E184" s="121" t="s">
        <v>18</v>
      </c>
      <c r="F184" s="86"/>
      <c r="G184" s="86">
        <v>100</v>
      </c>
      <c r="H184" s="86"/>
      <c r="I184" s="86"/>
      <c r="J184" s="86"/>
      <c r="K184" s="86"/>
      <c r="L184" s="86"/>
      <c r="M184" s="86"/>
      <c r="N184" s="86"/>
      <c r="O184" s="86"/>
      <c r="P184" s="86"/>
      <c r="Q184" s="86"/>
    </row>
    <row r="185" spans="1:17" ht="18.75" x14ac:dyDescent="0.3">
      <c r="A185" s="86">
        <v>182</v>
      </c>
      <c r="B185" s="131"/>
      <c r="C185" s="120">
        <v>3</v>
      </c>
      <c r="D185" s="86"/>
      <c r="E185" s="121" t="s">
        <v>18</v>
      </c>
      <c r="F185" s="86"/>
      <c r="G185" s="86">
        <v>500</v>
      </c>
      <c r="H185" s="86"/>
      <c r="I185" s="86"/>
      <c r="J185" s="86"/>
      <c r="K185" s="86"/>
      <c r="L185" s="86"/>
      <c r="M185" s="86"/>
      <c r="N185" s="86"/>
      <c r="O185" s="86"/>
      <c r="P185" s="86"/>
      <c r="Q185" s="86"/>
    </row>
    <row r="186" spans="1:17" ht="18.75" x14ac:dyDescent="0.3">
      <c r="A186" s="86">
        <v>183</v>
      </c>
      <c r="B186" s="131"/>
      <c r="C186" s="120">
        <v>3</v>
      </c>
      <c r="D186" s="86"/>
      <c r="E186" s="121" t="s">
        <v>18</v>
      </c>
      <c r="F186" s="86"/>
      <c r="G186" s="86">
        <v>0</v>
      </c>
      <c r="H186" s="86"/>
      <c r="I186" s="86"/>
      <c r="J186" s="86"/>
      <c r="K186" s="86"/>
      <c r="L186" s="86"/>
      <c r="M186" s="86"/>
      <c r="N186" s="86"/>
      <c r="O186" s="86"/>
      <c r="P186" s="86"/>
      <c r="Q186" s="86"/>
    </row>
    <row r="187" spans="1:17" ht="18.75" x14ac:dyDescent="0.3">
      <c r="A187" s="86">
        <v>184</v>
      </c>
      <c r="B187" s="131"/>
      <c r="C187" s="120">
        <v>3</v>
      </c>
      <c r="D187" s="86"/>
      <c r="E187" s="121" t="s">
        <v>18</v>
      </c>
      <c r="F187" s="86"/>
      <c r="G187" s="86">
        <v>350</v>
      </c>
      <c r="H187" s="86"/>
      <c r="I187" s="86"/>
      <c r="J187" s="86"/>
      <c r="K187" s="86"/>
      <c r="L187" s="86"/>
      <c r="M187" s="86"/>
      <c r="N187" s="86"/>
      <c r="O187" s="86"/>
      <c r="P187" s="86"/>
      <c r="Q187" s="86"/>
    </row>
    <row r="188" spans="1:17" ht="18.75" x14ac:dyDescent="0.3">
      <c r="A188" s="86">
        <v>185</v>
      </c>
      <c r="B188" s="131"/>
      <c r="C188" s="120">
        <v>3</v>
      </c>
      <c r="D188" s="86"/>
      <c r="E188" s="121" t="s">
        <v>18</v>
      </c>
      <c r="F188" s="86"/>
      <c r="G188" s="86">
        <v>50</v>
      </c>
      <c r="H188" s="86"/>
      <c r="I188" s="86"/>
      <c r="J188" s="86"/>
      <c r="K188" s="86"/>
      <c r="L188" s="86"/>
      <c r="M188" s="86"/>
      <c r="N188" s="86"/>
      <c r="O188" s="86"/>
      <c r="P188" s="86"/>
      <c r="Q188" s="86"/>
    </row>
    <row r="189" spans="1:17" ht="18.75" x14ac:dyDescent="0.3">
      <c r="A189" s="86">
        <v>186</v>
      </c>
      <c r="B189" s="131"/>
      <c r="C189" s="120">
        <v>3</v>
      </c>
      <c r="D189" s="86"/>
      <c r="E189" s="121" t="s">
        <v>18</v>
      </c>
      <c r="F189" s="86"/>
      <c r="G189" s="86">
        <v>200</v>
      </c>
      <c r="H189" s="86"/>
      <c r="I189" s="86"/>
      <c r="J189" s="86"/>
      <c r="K189" s="86"/>
      <c r="L189" s="86"/>
      <c r="M189" s="86"/>
      <c r="N189" s="86"/>
      <c r="O189" s="86"/>
      <c r="P189" s="86"/>
      <c r="Q189" s="86"/>
    </row>
    <row r="190" spans="1:17" ht="18.75" x14ac:dyDescent="0.3">
      <c r="A190" s="86">
        <v>187</v>
      </c>
      <c r="B190" s="131"/>
      <c r="C190" s="120">
        <v>3</v>
      </c>
      <c r="D190" s="86"/>
      <c r="E190" s="121" t="s">
        <v>17</v>
      </c>
      <c r="F190" s="86"/>
      <c r="G190" s="86">
        <v>200</v>
      </c>
      <c r="H190" s="86"/>
      <c r="I190" s="86"/>
      <c r="J190" s="86"/>
      <c r="K190" s="86"/>
      <c r="L190" s="86"/>
      <c r="M190" s="86"/>
      <c r="N190" s="86"/>
      <c r="O190" s="86"/>
      <c r="P190" s="86"/>
      <c r="Q190" s="86"/>
    </row>
    <row r="191" spans="1:17" ht="18.75" x14ac:dyDescent="0.3">
      <c r="A191" s="86">
        <v>188</v>
      </c>
      <c r="B191" s="131"/>
      <c r="C191" s="120">
        <v>3</v>
      </c>
      <c r="D191" s="86"/>
      <c r="E191" s="121" t="s">
        <v>17</v>
      </c>
      <c r="F191" s="86"/>
      <c r="G191" s="86">
        <v>100</v>
      </c>
      <c r="H191" s="86"/>
      <c r="I191" s="86"/>
      <c r="J191" s="86"/>
      <c r="K191" s="86"/>
      <c r="L191" s="86"/>
      <c r="M191" s="86"/>
      <c r="N191" s="86"/>
      <c r="O191" s="86"/>
      <c r="P191" s="86"/>
      <c r="Q191" s="86"/>
    </row>
    <row r="192" spans="1:17" ht="18.75" x14ac:dyDescent="0.3">
      <c r="A192" s="86">
        <v>189</v>
      </c>
      <c r="B192" s="131"/>
      <c r="C192" s="120">
        <v>3</v>
      </c>
      <c r="D192" s="86"/>
      <c r="E192" s="121" t="s">
        <v>17</v>
      </c>
      <c r="F192" s="86"/>
      <c r="G192" s="86">
        <v>0</v>
      </c>
      <c r="H192" s="86"/>
      <c r="I192" s="86"/>
      <c r="J192" s="86"/>
      <c r="K192" s="86"/>
      <c r="L192" s="86"/>
      <c r="M192" s="86"/>
      <c r="N192" s="86"/>
      <c r="O192" s="86"/>
      <c r="P192" s="86"/>
      <c r="Q192" s="86"/>
    </row>
    <row r="193" spans="1:17" ht="18.75" x14ac:dyDescent="0.3">
      <c r="A193" s="86">
        <v>190</v>
      </c>
      <c r="B193" s="131"/>
      <c r="C193" s="120">
        <v>3</v>
      </c>
      <c r="D193" s="86"/>
      <c r="E193" s="121" t="s">
        <v>17</v>
      </c>
      <c r="F193" s="86"/>
      <c r="G193" s="86">
        <v>50</v>
      </c>
      <c r="H193" s="86"/>
      <c r="I193" s="86"/>
      <c r="J193" s="86"/>
      <c r="K193" s="86"/>
      <c r="L193" s="86"/>
      <c r="M193" s="86"/>
      <c r="N193" s="86"/>
      <c r="O193" s="86"/>
      <c r="P193" s="86"/>
      <c r="Q193" s="86"/>
    </row>
    <row r="194" spans="1:17" ht="18.75" x14ac:dyDescent="0.3">
      <c r="A194" s="86">
        <v>191</v>
      </c>
      <c r="B194" s="131"/>
      <c r="C194" s="120">
        <v>3</v>
      </c>
      <c r="D194" s="86"/>
      <c r="E194" s="121" t="s">
        <v>17</v>
      </c>
      <c r="F194" s="86"/>
      <c r="G194" s="86">
        <v>350</v>
      </c>
      <c r="H194" s="86"/>
      <c r="I194" s="86"/>
      <c r="J194" s="86"/>
      <c r="K194" s="86"/>
      <c r="L194" s="86"/>
      <c r="M194" s="86"/>
      <c r="N194" s="86"/>
      <c r="O194" s="86"/>
      <c r="P194" s="86"/>
      <c r="Q194" s="86"/>
    </row>
    <row r="195" spans="1:17" ht="18.75" x14ac:dyDescent="0.3">
      <c r="A195" s="86">
        <v>192</v>
      </c>
      <c r="B195" s="131"/>
      <c r="C195" s="120">
        <v>3</v>
      </c>
      <c r="D195" s="86"/>
      <c r="E195" s="121" t="s">
        <v>17</v>
      </c>
      <c r="F195" s="86"/>
      <c r="G195" s="86">
        <v>500</v>
      </c>
      <c r="H195" s="86"/>
      <c r="I195" s="86"/>
      <c r="J195" s="86"/>
      <c r="K195" s="86"/>
      <c r="L195" s="86"/>
      <c r="M195" s="86"/>
      <c r="N195" s="86"/>
      <c r="O195" s="86"/>
      <c r="P195" s="86"/>
      <c r="Q195" s="86"/>
    </row>
    <row r="196" spans="1:17" ht="18.75" x14ac:dyDescent="0.3">
      <c r="A196" s="86">
        <v>193</v>
      </c>
      <c r="B196" s="131"/>
      <c r="C196" s="120">
        <v>3</v>
      </c>
      <c r="D196" s="86"/>
      <c r="E196" s="121" t="s">
        <v>16</v>
      </c>
      <c r="F196" s="86"/>
      <c r="G196" s="86">
        <v>200</v>
      </c>
      <c r="H196" s="86"/>
      <c r="I196" s="86"/>
      <c r="J196" s="86"/>
      <c r="K196" s="86"/>
      <c r="L196" s="86"/>
      <c r="M196" s="86"/>
      <c r="N196" s="86"/>
      <c r="O196" s="86"/>
      <c r="P196" s="86"/>
      <c r="Q196" s="86"/>
    </row>
    <row r="197" spans="1:17" ht="18.75" x14ac:dyDescent="0.3">
      <c r="A197" s="86">
        <v>194</v>
      </c>
      <c r="B197" s="131"/>
      <c r="C197" s="120">
        <v>3</v>
      </c>
      <c r="D197" s="86"/>
      <c r="E197" s="121" t="s">
        <v>16</v>
      </c>
      <c r="F197" s="86"/>
      <c r="G197" s="86">
        <v>500</v>
      </c>
      <c r="H197" s="86"/>
      <c r="I197" s="86"/>
      <c r="J197" s="86"/>
      <c r="K197" s="86"/>
      <c r="L197" s="86"/>
      <c r="M197" s="86"/>
      <c r="N197" s="86"/>
      <c r="O197" s="86"/>
      <c r="P197" s="86"/>
      <c r="Q197" s="86"/>
    </row>
    <row r="198" spans="1:17" ht="18.75" x14ac:dyDescent="0.3">
      <c r="A198" s="86">
        <v>195</v>
      </c>
      <c r="B198" s="131"/>
      <c r="C198" s="120">
        <v>3</v>
      </c>
      <c r="D198" s="86"/>
      <c r="E198" s="121" t="s">
        <v>16</v>
      </c>
      <c r="F198" s="86"/>
      <c r="G198" s="86">
        <v>0</v>
      </c>
      <c r="H198" s="86"/>
      <c r="I198" s="86"/>
      <c r="J198" s="86"/>
      <c r="K198" s="86"/>
      <c r="L198" s="86"/>
      <c r="M198" s="86"/>
      <c r="N198" s="86"/>
      <c r="O198" s="86"/>
      <c r="P198" s="86"/>
      <c r="Q198" s="86"/>
    </row>
    <row r="199" spans="1:17" ht="18.75" x14ac:dyDescent="0.3">
      <c r="A199" s="86">
        <v>196</v>
      </c>
      <c r="B199" s="131"/>
      <c r="C199" s="120">
        <v>3</v>
      </c>
      <c r="D199" s="86"/>
      <c r="E199" s="121" t="s">
        <v>16</v>
      </c>
      <c r="F199" s="86"/>
      <c r="G199" s="86">
        <v>350</v>
      </c>
      <c r="H199" s="86"/>
      <c r="I199" s="86"/>
      <c r="J199" s="86"/>
      <c r="K199" s="86"/>
      <c r="L199" s="86"/>
      <c r="M199" s="86"/>
      <c r="N199" s="86"/>
      <c r="O199" s="86"/>
      <c r="P199" s="86"/>
      <c r="Q199" s="86"/>
    </row>
    <row r="200" spans="1:17" ht="18.75" x14ac:dyDescent="0.3">
      <c r="A200" s="86">
        <v>197</v>
      </c>
      <c r="B200" s="131"/>
      <c r="C200" s="120">
        <v>3</v>
      </c>
      <c r="D200" s="86"/>
      <c r="E200" s="121" t="s">
        <v>16</v>
      </c>
      <c r="F200" s="86"/>
      <c r="G200" s="86">
        <v>100</v>
      </c>
      <c r="H200" s="86"/>
      <c r="I200" s="86"/>
      <c r="J200" s="86"/>
      <c r="K200" s="86"/>
      <c r="L200" s="86"/>
      <c r="M200" s="86"/>
      <c r="N200" s="86"/>
      <c r="O200" s="86"/>
      <c r="P200" s="86"/>
      <c r="Q200" s="86"/>
    </row>
    <row r="201" spans="1:17" ht="18.75" x14ac:dyDescent="0.3">
      <c r="A201" s="86">
        <v>198</v>
      </c>
      <c r="B201" s="131"/>
      <c r="C201" s="120">
        <v>3</v>
      </c>
      <c r="D201" s="86"/>
      <c r="E201" s="121" t="s">
        <v>16</v>
      </c>
      <c r="F201" s="86"/>
      <c r="G201" s="86">
        <v>50</v>
      </c>
      <c r="H201" s="86"/>
      <c r="I201" s="86"/>
      <c r="J201" s="86"/>
      <c r="K201" s="86"/>
      <c r="L201" s="86"/>
      <c r="M201" s="86"/>
      <c r="N201" s="86"/>
      <c r="O201" s="86"/>
      <c r="P201" s="86"/>
      <c r="Q201" s="86"/>
    </row>
    <row r="202" spans="1:17" ht="18.75" x14ac:dyDescent="0.3">
      <c r="A202" s="86">
        <v>199</v>
      </c>
      <c r="B202" s="131"/>
      <c r="C202" s="120">
        <v>3</v>
      </c>
      <c r="D202" s="86"/>
      <c r="E202" s="121" t="s">
        <v>11</v>
      </c>
      <c r="F202" s="86"/>
      <c r="G202" s="86">
        <v>200</v>
      </c>
      <c r="H202" s="86"/>
      <c r="I202" s="86"/>
      <c r="J202" s="86"/>
      <c r="K202" s="86"/>
      <c r="L202" s="86"/>
      <c r="M202" s="86"/>
      <c r="N202" s="86"/>
      <c r="O202" s="86"/>
      <c r="P202" s="86"/>
      <c r="Q202" s="86"/>
    </row>
    <row r="203" spans="1:17" ht="18.75" x14ac:dyDescent="0.3">
      <c r="A203" s="86">
        <v>200</v>
      </c>
      <c r="B203" s="131"/>
      <c r="C203" s="120">
        <v>3</v>
      </c>
      <c r="D203" s="86"/>
      <c r="E203" s="121" t="s">
        <v>11</v>
      </c>
      <c r="F203" s="86"/>
      <c r="G203" s="86">
        <v>50</v>
      </c>
      <c r="H203" s="86"/>
      <c r="I203" s="86"/>
      <c r="J203" s="86"/>
      <c r="K203" s="86"/>
      <c r="L203" s="86"/>
      <c r="M203" s="86"/>
      <c r="N203" s="86"/>
      <c r="O203" s="86"/>
      <c r="P203" s="86"/>
      <c r="Q203" s="86"/>
    </row>
    <row r="204" spans="1:17" ht="18.75" x14ac:dyDescent="0.3">
      <c r="A204" s="86">
        <v>201</v>
      </c>
      <c r="B204" s="131"/>
      <c r="C204" s="120">
        <v>3</v>
      </c>
      <c r="D204" s="86"/>
      <c r="E204" s="121" t="s">
        <v>11</v>
      </c>
      <c r="F204" s="86"/>
      <c r="G204" s="86">
        <v>100</v>
      </c>
      <c r="H204" s="86"/>
      <c r="I204" s="86"/>
      <c r="J204" s="86"/>
      <c r="K204" s="86"/>
      <c r="L204" s="86"/>
      <c r="M204" s="86"/>
      <c r="N204" s="86"/>
      <c r="O204" s="86"/>
      <c r="P204" s="86"/>
      <c r="Q204" s="86"/>
    </row>
    <row r="205" spans="1:17" ht="18.75" x14ac:dyDescent="0.3">
      <c r="A205" s="86">
        <v>202</v>
      </c>
      <c r="B205" s="131"/>
      <c r="C205" s="120">
        <v>3</v>
      </c>
      <c r="D205" s="86"/>
      <c r="E205" s="121" t="s">
        <v>11</v>
      </c>
      <c r="F205" s="86"/>
      <c r="G205" s="86">
        <v>0</v>
      </c>
      <c r="H205" s="86"/>
      <c r="I205" s="86"/>
      <c r="J205" s="86"/>
      <c r="K205" s="86"/>
      <c r="L205" s="86"/>
      <c r="M205" s="86"/>
      <c r="N205" s="86"/>
      <c r="O205" s="86"/>
      <c r="P205" s="86"/>
      <c r="Q205" s="86"/>
    </row>
    <row r="206" spans="1:17" ht="18.75" x14ac:dyDescent="0.3">
      <c r="A206" s="86">
        <v>203</v>
      </c>
      <c r="B206" s="131"/>
      <c r="C206" s="120">
        <v>3</v>
      </c>
      <c r="D206" s="86"/>
      <c r="E206" s="121" t="s">
        <v>11</v>
      </c>
      <c r="F206" s="86"/>
      <c r="G206" s="86">
        <v>350</v>
      </c>
      <c r="H206" s="86"/>
      <c r="I206" s="86"/>
      <c r="J206" s="86"/>
      <c r="K206" s="86"/>
      <c r="L206" s="86"/>
      <c r="M206" s="86"/>
      <c r="N206" s="86"/>
      <c r="O206" s="86"/>
      <c r="P206" s="86"/>
      <c r="Q206" s="86"/>
    </row>
    <row r="207" spans="1:17" ht="18.75" x14ac:dyDescent="0.3">
      <c r="A207" s="86">
        <v>204</v>
      </c>
      <c r="B207" s="131"/>
      <c r="C207" s="120">
        <v>3</v>
      </c>
      <c r="D207" s="86"/>
      <c r="E207" s="121" t="s">
        <v>11</v>
      </c>
      <c r="F207" s="86"/>
      <c r="G207" s="86">
        <v>500</v>
      </c>
      <c r="H207" s="86"/>
      <c r="I207" s="86"/>
      <c r="J207" s="86"/>
      <c r="K207" s="86"/>
      <c r="L207" s="86"/>
      <c r="M207" s="86"/>
      <c r="N207" s="86"/>
      <c r="O207" s="86"/>
      <c r="P207" s="86"/>
      <c r="Q207" s="86"/>
    </row>
    <row r="208" spans="1:17" ht="18.75" x14ac:dyDescent="0.3">
      <c r="A208" s="86">
        <v>205</v>
      </c>
      <c r="B208" s="131"/>
      <c r="C208" s="120">
        <v>3</v>
      </c>
      <c r="D208" s="86"/>
      <c r="E208" s="121" t="s">
        <v>19</v>
      </c>
      <c r="F208" s="86"/>
      <c r="G208" s="86">
        <v>500</v>
      </c>
      <c r="H208" s="86"/>
      <c r="I208" s="86"/>
      <c r="J208" s="86"/>
      <c r="K208" s="86"/>
      <c r="L208" s="86"/>
      <c r="M208" s="86"/>
      <c r="N208" s="86"/>
      <c r="O208" s="86"/>
      <c r="P208" s="86"/>
      <c r="Q208" s="86"/>
    </row>
    <row r="209" spans="1:17" ht="18.75" x14ac:dyDescent="0.3">
      <c r="A209" s="86">
        <v>206</v>
      </c>
      <c r="B209" s="131"/>
      <c r="C209" s="120">
        <v>3</v>
      </c>
      <c r="D209" s="86"/>
      <c r="E209" s="121" t="s">
        <v>19</v>
      </c>
      <c r="F209" s="86"/>
      <c r="G209" s="86">
        <v>50</v>
      </c>
      <c r="H209" s="86"/>
      <c r="I209" s="86"/>
      <c r="J209" s="86"/>
      <c r="K209" s="86"/>
      <c r="L209" s="86"/>
      <c r="M209" s="86"/>
      <c r="N209" s="86"/>
      <c r="O209" s="86"/>
      <c r="P209" s="86"/>
      <c r="Q209" s="86"/>
    </row>
    <row r="210" spans="1:17" ht="18.75" x14ac:dyDescent="0.3">
      <c r="A210" s="86">
        <v>207</v>
      </c>
      <c r="B210" s="131"/>
      <c r="C210" s="120">
        <v>3</v>
      </c>
      <c r="D210" s="86"/>
      <c r="E210" s="121" t="s">
        <v>19</v>
      </c>
      <c r="F210" s="86"/>
      <c r="G210" s="86">
        <v>0</v>
      </c>
      <c r="H210" s="86"/>
      <c r="I210" s="86"/>
      <c r="J210" s="86"/>
      <c r="K210" s="86"/>
      <c r="L210" s="86"/>
      <c r="M210" s="86"/>
      <c r="N210" s="86"/>
      <c r="O210" s="86"/>
      <c r="P210" s="86"/>
      <c r="Q210" s="86"/>
    </row>
    <row r="211" spans="1:17" ht="18.75" x14ac:dyDescent="0.3">
      <c r="A211" s="86">
        <v>208</v>
      </c>
      <c r="B211" s="131"/>
      <c r="C211" s="120">
        <v>3</v>
      </c>
      <c r="D211" s="86"/>
      <c r="E211" s="121" t="s">
        <v>19</v>
      </c>
      <c r="F211" s="86"/>
      <c r="G211" s="86">
        <v>100</v>
      </c>
      <c r="H211" s="86"/>
      <c r="I211" s="86"/>
      <c r="J211" s="86"/>
      <c r="K211" s="86"/>
      <c r="L211" s="86"/>
      <c r="M211" s="86"/>
      <c r="N211" s="86"/>
      <c r="O211" s="86"/>
      <c r="P211" s="86"/>
      <c r="Q211" s="86"/>
    </row>
    <row r="212" spans="1:17" ht="18.75" x14ac:dyDescent="0.3">
      <c r="A212" s="86">
        <v>209</v>
      </c>
      <c r="B212" s="131"/>
      <c r="C212" s="120">
        <v>3</v>
      </c>
      <c r="D212" s="86"/>
      <c r="E212" s="121" t="s">
        <v>19</v>
      </c>
      <c r="F212" s="86"/>
      <c r="G212" s="86">
        <v>200</v>
      </c>
      <c r="H212" s="86"/>
      <c r="I212" s="86"/>
      <c r="J212" s="86"/>
      <c r="K212" s="86"/>
      <c r="L212" s="86"/>
      <c r="M212" s="86"/>
      <c r="N212" s="86"/>
      <c r="O212" s="86"/>
      <c r="P212" s="86"/>
      <c r="Q212" s="86"/>
    </row>
    <row r="213" spans="1:17" ht="18.75" x14ac:dyDescent="0.3">
      <c r="A213" s="86">
        <v>210</v>
      </c>
      <c r="B213" s="131"/>
      <c r="C213" s="120">
        <v>3</v>
      </c>
      <c r="D213" s="86"/>
      <c r="E213" s="121" t="s">
        <v>19</v>
      </c>
      <c r="F213" s="86"/>
      <c r="G213" s="86">
        <v>350</v>
      </c>
      <c r="H213" s="86"/>
      <c r="I213" s="86"/>
      <c r="J213" s="86"/>
      <c r="K213" s="86"/>
      <c r="L213" s="86"/>
      <c r="M213" s="86"/>
      <c r="N213" s="86"/>
      <c r="O213" s="86"/>
      <c r="P213" s="86"/>
      <c r="Q213" s="86"/>
    </row>
    <row r="214" spans="1:17" ht="18.75" x14ac:dyDescent="0.3">
      <c r="A214" s="86">
        <v>211</v>
      </c>
      <c r="B214" s="131"/>
      <c r="C214" s="120">
        <v>3</v>
      </c>
      <c r="D214" s="86"/>
      <c r="E214" s="121" t="s">
        <v>10</v>
      </c>
      <c r="F214" s="86"/>
      <c r="G214" s="86">
        <v>50</v>
      </c>
      <c r="H214" s="86"/>
      <c r="I214" s="86"/>
      <c r="J214" s="86"/>
      <c r="K214" s="86"/>
      <c r="L214" s="86"/>
      <c r="M214" s="86"/>
      <c r="N214" s="86"/>
      <c r="O214" s="86"/>
      <c r="P214" s="86"/>
      <c r="Q214" s="86"/>
    </row>
    <row r="215" spans="1:17" ht="18.75" x14ac:dyDescent="0.3">
      <c r="A215" s="86">
        <v>212</v>
      </c>
      <c r="B215" s="131"/>
      <c r="C215" s="120">
        <v>3</v>
      </c>
      <c r="D215" s="86"/>
      <c r="E215" s="121" t="s">
        <v>10</v>
      </c>
      <c r="F215" s="86"/>
      <c r="G215" s="86">
        <v>0</v>
      </c>
      <c r="H215" s="86"/>
      <c r="I215" s="86"/>
      <c r="J215" s="86"/>
      <c r="K215" s="86"/>
      <c r="L215" s="86"/>
      <c r="M215" s="86"/>
      <c r="N215" s="86"/>
      <c r="O215" s="86"/>
      <c r="P215" s="86"/>
      <c r="Q215" s="86"/>
    </row>
    <row r="216" spans="1:17" ht="18.75" x14ac:dyDescent="0.3">
      <c r="A216" s="86">
        <v>213</v>
      </c>
      <c r="B216" s="131"/>
      <c r="C216" s="120">
        <v>3</v>
      </c>
      <c r="D216" s="86"/>
      <c r="E216" s="121" t="s">
        <v>10</v>
      </c>
      <c r="F216" s="86"/>
      <c r="G216" s="86">
        <v>350</v>
      </c>
      <c r="H216" s="86"/>
      <c r="I216" s="86"/>
      <c r="J216" s="86"/>
      <c r="K216" s="86"/>
      <c r="L216" s="86"/>
      <c r="M216" s="86"/>
      <c r="N216" s="86"/>
      <c r="O216" s="86"/>
      <c r="P216" s="86"/>
      <c r="Q216" s="86"/>
    </row>
    <row r="217" spans="1:17" ht="18.75" x14ac:dyDescent="0.3">
      <c r="A217" s="86">
        <v>214</v>
      </c>
      <c r="B217" s="131"/>
      <c r="C217" s="120">
        <v>3</v>
      </c>
      <c r="D217" s="86"/>
      <c r="E217" s="121" t="s">
        <v>10</v>
      </c>
      <c r="F217" s="86"/>
      <c r="G217" s="86">
        <v>200</v>
      </c>
      <c r="H217" s="86"/>
      <c r="I217" s="86"/>
      <c r="J217" s="86"/>
      <c r="K217" s="86"/>
      <c r="L217" s="86"/>
      <c r="M217" s="86"/>
      <c r="N217" s="86"/>
      <c r="O217" s="86"/>
      <c r="P217" s="86"/>
      <c r="Q217" s="86"/>
    </row>
    <row r="218" spans="1:17" ht="18.75" x14ac:dyDescent="0.3">
      <c r="A218" s="26">
        <v>215</v>
      </c>
      <c r="B218" s="132"/>
      <c r="C218" s="24">
        <v>3</v>
      </c>
      <c r="D218" s="26"/>
      <c r="E218" s="25" t="s">
        <v>10</v>
      </c>
      <c r="F218" s="26"/>
      <c r="G218" s="26">
        <v>500</v>
      </c>
      <c r="H218" s="86"/>
      <c r="I218" s="86"/>
      <c r="J218" s="86"/>
      <c r="K218" s="86"/>
      <c r="L218" s="86"/>
      <c r="M218" s="86"/>
      <c r="N218" s="86"/>
      <c r="O218" s="86"/>
      <c r="P218" s="86"/>
      <c r="Q218" s="86"/>
    </row>
    <row r="219" spans="1:17" ht="18.75" x14ac:dyDescent="0.3">
      <c r="A219" s="26">
        <v>216</v>
      </c>
      <c r="B219" s="132"/>
      <c r="C219" s="24">
        <v>3</v>
      </c>
      <c r="D219" s="26"/>
      <c r="E219" s="25" t="s">
        <v>10</v>
      </c>
      <c r="F219" s="26"/>
      <c r="G219" s="26">
        <v>100</v>
      </c>
      <c r="H219" s="86"/>
      <c r="I219" s="86"/>
      <c r="J219" s="86"/>
      <c r="K219" s="86"/>
      <c r="L219" s="86"/>
      <c r="M219" s="86"/>
      <c r="N219" s="86"/>
      <c r="O219" s="86"/>
      <c r="P219" s="86"/>
      <c r="Q219" s="86"/>
    </row>
    <row r="220" spans="1:17" ht="18.75" x14ac:dyDescent="0.3">
      <c r="A220" s="26">
        <v>217</v>
      </c>
      <c r="B220" s="132"/>
      <c r="C220" s="24">
        <v>4</v>
      </c>
      <c r="D220" s="26"/>
      <c r="E220" s="25" t="s">
        <v>14</v>
      </c>
      <c r="F220" s="26"/>
      <c r="G220" s="26">
        <v>100</v>
      </c>
      <c r="H220" s="86"/>
      <c r="I220" s="86"/>
      <c r="J220" s="86"/>
      <c r="K220" s="86"/>
      <c r="L220" s="86"/>
      <c r="M220" s="86"/>
      <c r="N220" s="86"/>
      <c r="O220" s="86"/>
      <c r="P220" s="86"/>
      <c r="Q220" s="86"/>
    </row>
    <row r="221" spans="1:17" ht="18.75" x14ac:dyDescent="0.3">
      <c r="A221" s="26">
        <v>218</v>
      </c>
      <c r="B221" s="132"/>
      <c r="C221" s="24">
        <v>4</v>
      </c>
      <c r="D221" s="26"/>
      <c r="E221" s="25" t="s">
        <v>14</v>
      </c>
      <c r="F221" s="26"/>
      <c r="G221" s="26">
        <v>350</v>
      </c>
      <c r="H221" s="86"/>
      <c r="I221" s="86"/>
      <c r="J221" s="86"/>
      <c r="K221" s="86"/>
      <c r="L221" s="86"/>
      <c r="M221" s="86"/>
      <c r="N221" s="86"/>
      <c r="O221" s="86"/>
      <c r="P221" s="86"/>
      <c r="Q221" s="86"/>
    </row>
    <row r="222" spans="1:17" ht="18.75" x14ac:dyDescent="0.3">
      <c r="A222" s="26">
        <v>219</v>
      </c>
      <c r="B222" s="132"/>
      <c r="C222" s="24">
        <v>4</v>
      </c>
      <c r="D222" s="26"/>
      <c r="E222" s="25" t="s">
        <v>14</v>
      </c>
      <c r="F222" s="26"/>
      <c r="G222" s="26">
        <v>500</v>
      </c>
      <c r="H222" s="86"/>
      <c r="I222" s="86"/>
      <c r="J222" s="86"/>
      <c r="K222" s="86"/>
      <c r="L222" s="86"/>
      <c r="M222" s="86"/>
      <c r="N222" s="86"/>
      <c r="O222" s="86"/>
      <c r="P222" s="86"/>
      <c r="Q222" s="86"/>
    </row>
    <row r="223" spans="1:17" ht="18.75" x14ac:dyDescent="0.3">
      <c r="A223" s="26">
        <v>220</v>
      </c>
      <c r="B223" s="132"/>
      <c r="C223" s="24">
        <v>4</v>
      </c>
      <c r="D223" s="26"/>
      <c r="E223" s="25" t="s">
        <v>14</v>
      </c>
      <c r="F223" s="26"/>
      <c r="G223" s="26">
        <v>0</v>
      </c>
      <c r="H223" s="86"/>
      <c r="I223" s="86"/>
      <c r="J223" s="86"/>
      <c r="K223" s="86"/>
      <c r="L223" s="86"/>
      <c r="M223" s="86"/>
      <c r="N223" s="86"/>
      <c r="O223" s="86"/>
      <c r="P223" s="86"/>
      <c r="Q223" s="86"/>
    </row>
    <row r="224" spans="1:17" ht="18.75" x14ac:dyDescent="0.3">
      <c r="A224" s="26">
        <v>221</v>
      </c>
      <c r="B224" s="132"/>
      <c r="C224" s="24">
        <v>4</v>
      </c>
      <c r="D224" s="26"/>
      <c r="E224" s="25" t="s">
        <v>14</v>
      </c>
      <c r="F224" s="26"/>
      <c r="G224" s="26">
        <v>200</v>
      </c>
      <c r="H224" s="86"/>
      <c r="I224" s="86"/>
      <c r="J224" s="86"/>
      <c r="K224" s="86"/>
      <c r="L224" s="86"/>
      <c r="M224" s="86"/>
      <c r="N224" s="86"/>
      <c r="O224" s="86"/>
      <c r="P224" s="86"/>
      <c r="Q224" s="86"/>
    </row>
    <row r="225" spans="1:17" ht="18.75" x14ac:dyDescent="0.3">
      <c r="A225" s="26">
        <v>222</v>
      </c>
      <c r="B225" s="132"/>
      <c r="C225" s="24">
        <v>4</v>
      </c>
      <c r="D225" s="26"/>
      <c r="E225" s="25" t="s">
        <v>14</v>
      </c>
      <c r="F225" s="26"/>
      <c r="G225" s="26">
        <v>50</v>
      </c>
      <c r="H225" s="86"/>
      <c r="I225" s="86"/>
      <c r="J225" s="86"/>
      <c r="K225" s="86"/>
      <c r="L225" s="86"/>
      <c r="M225" s="86"/>
      <c r="N225" s="86"/>
      <c r="O225" s="86"/>
      <c r="P225" s="86"/>
      <c r="Q225" s="86"/>
    </row>
    <row r="226" spans="1:17" ht="18.75" x14ac:dyDescent="0.3">
      <c r="A226" s="86">
        <v>223</v>
      </c>
      <c r="B226" s="131"/>
      <c r="C226" s="120">
        <v>4</v>
      </c>
      <c r="D226" s="86"/>
      <c r="E226" s="121" t="s">
        <v>9</v>
      </c>
      <c r="F226" s="86"/>
      <c r="G226" s="86">
        <v>200</v>
      </c>
      <c r="H226" s="86"/>
      <c r="I226" s="86"/>
      <c r="J226" s="86"/>
      <c r="K226" s="86"/>
      <c r="L226" s="86"/>
      <c r="M226" s="86"/>
      <c r="N226" s="86"/>
      <c r="O226" s="86"/>
      <c r="P226" s="86"/>
      <c r="Q226" s="86"/>
    </row>
    <row r="227" spans="1:17" ht="18.75" x14ac:dyDescent="0.3">
      <c r="A227" s="86">
        <v>224</v>
      </c>
      <c r="B227" s="131"/>
      <c r="C227" s="120">
        <v>4</v>
      </c>
      <c r="D227" s="86"/>
      <c r="E227" s="121" t="s">
        <v>9</v>
      </c>
      <c r="F227" s="86"/>
      <c r="G227" s="86">
        <v>350</v>
      </c>
      <c r="H227" s="86"/>
      <c r="I227" s="86"/>
      <c r="J227" s="86"/>
      <c r="K227" s="86"/>
      <c r="L227" s="86"/>
      <c r="M227" s="86"/>
      <c r="N227" s="86"/>
      <c r="O227" s="86"/>
      <c r="P227" s="86"/>
      <c r="Q227" s="86"/>
    </row>
    <row r="228" spans="1:17" ht="18.75" x14ac:dyDescent="0.3">
      <c r="A228" s="86">
        <v>225</v>
      </c>
      <c r="B228" s="131"/>
      <c r="C228" s="120">
        <v>4</v>
      </c>
      <c r="D228" s="86"/>
      <c r="E228" s="121" t="s">
        <v>9</v>
      </c>
      <c r="F228" s="86"/>
      <c r="G228" s="86">
        <v>0</v>
      </c>
      <c r="H228" s="86"/>
      <c r="I228" s="86"/>
      <c r="J228" s="86"/>
      <c r="K228" s="86"/>
      <c r="L228" s="86"/>
      <c r="M228" s="86"/>
      <c r="N228" s="86"/>
      <c r="O228" s="86"/>
      <c r="P228" s="86"/>
      <c r="Q228" s="86"/>
    </row>
    <row r="229" spans="1:17" ht="18.75" x14ac:dyDescent="0.3">
      <c r="A229" s="86">
        <v>226</v>
      </c>
      <c r="B229" s="131"/>
      <c r="C229" s="120">
        <v>4</v>
      </c>
      <c r="D229" s="86"/>
      <c r="E229" s="121" t="s">
        <v>9</v>
      </c>
      <c r="F229" s="86"/>
      <c r="G229" s="86">
        <v>500</v>
      </c>
      <c r="H229" s="86"/>
      <c r="I229" s="86"/>
      <c r="J229" s="86"/>
      <c r="K229" s="86"/>
      <c r="L229" s="86"/>
      <c r="M229" s="86"/>
      <c r="N229" s="86"/>
      <c r="O229" s="86"/>
      <c r="P229" s="86"/>
      <c r="Q229" s="86"/>
    </row>
    <row r="230" spans="1:17" ht="18.75" x14ac:dyDescent="0.3">
      <c r="A230" s="86">
        <v>227</v>
      </c>
      <c r="B230" s="131"/>
      <c r="C230" s="120">
        <v>4</v>
      </c>
      <c r="D230" s="86"/>
      <c r="E230" s="121" t="s">
        <v>9</v>
      </c>
      <c r="F230" s="86"/>
      <c r="G230" s="86">
        <v>100</v>
      </c>
      <c r="H230" s="86"/>
      <c r="I230" s="86"/>
      <c r="J230" s="86"/>
      <c r="K230" s="86"/>
      <c r="L230" s="86"/>
      <c r="M230" s="86"/>
      <c r="N230" s="86"/>
      <c r="O230" s="86"/>
      <c r="P230" s="86"/>
      <c r="Q230" s="86"/>
    </row>
    <row r="231" spans="1:17" ht="18.75" x14ac:dyDescent="0.3">
      <c r="A231" s="133">
        <v>228</v>
      </c>
      <c r="B231" s="133"/>
      <c r="C231" s="120">
        <v>4</v>
      </c>
      <c r="D231" s="86"/>
      <c r="E231" s="121" t="s">
        <v>9</v>
      </c>
      <c r="F231" s="86"/>
      <c r="G231" s="86">
        <v>50</v>
      </c>
      <c r="H231" s="86"/>
      <c r="I231" s="86"/>
      <c r="J231" s="86"/>
      <c r="K231" s="86"/>
      <c r="L231" s="86"/>
      <c r="M231" s="86"/>
      <c r="N231" s="86"/>
      <c r="O231" s="86"/>
      <c r="P231" s="86"/>
      <c r="Q231" s="86"/>
    </row>
    <row r="232" spans="1:17" ht="18.75" x14ac:dyDescent="0.3">
      <c r="A232" s="133">
        <v>229</v>
      </c>
      <c r="B232" s="133"/>
      <c r="C232" s="120">
        <v>4</v>
      </c>
      <c r="D232" s="86"/>
      <c r="E232" s="121" t="s">
        <v>16</v>
      </c>
      <c r="F232" s="86"/>
      <c r="G232" s="86">
        <v>50</v>
      </c>
      <c r="H232" s="86"/>
      <c r="I232" s="86"/>
      <c r="J232" s="86"/>
      <c r="K232" s="86"/>
      <c r="L232" s="86"/>
      <c r="M232" s="86"/>
      <c r="N232" s="86"/>
      <c r="O232" s="86"/>
      <c r="P232" s="86"/>
      <c r="Q232" s="86"/>
    </row>
    <row r="233" spans="1:17" ht="18.75" x14ac:dyDescent="0.3">
      <c r="A233" s="133">
        <v>230</v>
      </c>
      <c r="B233" s="133"/>
      <c r="C233" s="120">
        <v>4</v>
      </c>
      <c r="D233" s="86"/>
      <c r="E233" s="121" t="s">
        <v>16</v>
      </c>
      <c r="F233" s="86"/>
      <c r="G233" s="86">
        <v>0</v>
      </c>
      <c r="H233" s="86"/>
      <c r="I233" s="86"/>
      <c r="J233" s="86"/>
      <c r="K233" s="86"/>
      <c r="L233" s="86"/>
      <c r="M233" s="86"/>
      <c r="N233" s="86"/>
      <c r="O233" s="86"/>
      <c r="P233" s="86"/>
      <c r="Q233" s="86"/>
    </row>
    <row r="234" spans="1:17" ht="18.75" x14ac:dyDescent="0.3">
      <c r="A234" s="133">
        <v>231</v>
      </c>
      <c r="B234" s="133"/>
      <c r="C234" s="120">
        <v>4</v>
      </c>
      <c r="D234" s="86"/>
      <c r="E234" s="121" t="s">
        <v>16</v>
      </c>
      <c r="F234" s="86"/>
      <c r="G234" s="86">
        <v>350</v>
      </c>
      <c r="H234" s="86"/>
      <c r="I234" s="86"/>
      <c r="J234" s="86"/>
      <c r="K234" s="86"/>
      <c r="L234" s="86"/>
      <c r="M234" s="86"/>
      <c r="N234" s="86"/>
      <c r="O234" s="86"/>
      <c r="P234" s="86"/>
      <c r="Q234" s="86"/>
    </row>
    <row r="235" spans="1:17" ht="18.75" x14ac:dyDescent="0.3">
      <c r="A235" s="133">
        <v>232</v>
      </c>
      <c r="B235" s="133"/>
      <c r="C235" s="120">
        <v>4</v>
      </c>
      <c r="D235" s="86"/>
      <c r="E235" s="121" t="s">
        <v>16</v>
      </c>
      <c r="F235" s="86"/>
      <c r="G235" s="86">
        <v>100</v>
      </c>
      <c r="H235" s="86"/>
      <c r="I235" s="86"/>
      <c r="J235" s="86"/>
      <c r="K235" s="86"/>
      <c r="L235" s="86"/>
      <c r="M235" s="86"/>
      <c r="N235" s="86"/>
      <c r="O235" s="86"/>
      <c r="P235" s="86"/>
      <c r="Q235" s="86"/>
    </row>
    <row r="236" spans="1:17" ht="18.75" x14ac:dyDescent="0.3">
      <c r="A236" s="133">
        <v>233</v>
      </c>
      <c r="B236" s="133"/>
      <c r="C236" s="120">
        <v>4</v>
      </c>
      <c r="D236" s="86"/>
      <c r="E236" s="121" t="s">
        <v>16</v>
      </c>
      <c r="F236" s="86"/>
      <c r="G236" s="86">
        <v>200</v>
      </c>
      <c r="H236" s="86"/>
      <c r="I236" s="86"/>
      <c r="J236" s="86"/>
      <c r="K236" s="86"/>
      <c r="L236" s="86"/>
      <c r="M236" s="86"/>
      <c r="N236" s="86"/>
      <c r="O236" s="86"/>
      <c r="P236" s="86"/>
      <c r="Q236" s="86"/>
    </row>
    <row r="237" spans="1:17" ht="18.75" x14ac:dyDescent="0.3">
      <c r="A237" s="133">
        <v>234</v>
      </c>
      <c r="B237" s="133"/>
      <c r="C237" s="120">
        <v>4</v>
      </c>
      <c r="D237" s="86"/>
      <c r="E237" s="121" t="s">
        <v>16</v>
      </c>
      <c r="F237" s="86"/>
      <c r="G237" s="86">
        <v>500</v>
      </c>
      <c r="H237" s="86"/>
      <c r="I237" s="86"/>
      <c r="J237" s="86"/>
      <c r="K237" s="86"/>
      <c r="L237" s="86"/>
      <c r="M237" s="86"/>
      <c r="N237" s="86"/>
      <c r="O237" s="86"/>
      <c r="P237" s="86"/>
      <c r="Q237" s="86"/>
    </row>
    <row r="238" spans="1:17" ht="18.75" x14ac:dyDescent="0.3">
      <c r="A238" s="133">
        <v>235</v>
      </c>
      <c r="B238" s="133"/>
      <c r="C238" s="120">
        <v>4</v>
      </c>
      <c r="D238" s="86"/>
      <c r="E238" s="121" t="s">
        <v>15</v>
      </c>
      <c r="F238" s="86"/>
      <c r="G238" s="86">
        <v>500</v>
      </c>
      <c r="H238" s="86"/>
      <c r="I238" s="86"/>
      <c r="J238" s="86"/>
      <c r="K238" s="86"/>
      <c r="L238" s="86"/>
      <c r="M238" s="86"/>
      <c r="N238" s="86"/>
      <c r="O238" s="86"/>
      <c r="P238" s="86"/>
      <c r="Q238" s="86"/>
    </row>
    <row r="239" spans="1:17" ht="18.75" x14ac:dyDescent="0.3">
      <c r="A239" s="133">
        <v>236</v>
      </c>
      <c r="B239" s="133"/>
      <c r="C239" s="120">
        <v>4</v>
      </c>
      <c r="D239" s="86"/>
      <c r="E239" s="121" t="s">
        <v>15</v>
      </c>
      <c r="F239" s="86"/>
      <c r="G239" s="86">
        <v>100</v>
      </c>
      <c r="H239" s="86"/>
      <c r="I239" s="86"/>
      <c r="J239" s="86"/>
      <c r="K239" s="86"/>
      <c r="L239" s="86"/>
      <c r="M239" s="86"/>
      <c r="N239" s="86"/>
      <c r="O239" s="86"/>
      <c r="P239" s="86"/>
      <c r="Q239" s="86"/>
    </row>
    <row r="240" spans="1:17" ht="18.75" x14ac:dyDescent="0.3">
      <c r="A240" s="133">
        <v>237</v>
      </c>
      <c r="B240" s="133"/>
      <c r="C240" s="120">
        <v>4</v>
      </c>
      <c r="D240" s="86"/>
      <c r="E240" s="121" t="s">
        <v>15</v>
      </c>
      <c r="F240" s="86"/>
      <c r="G240" s="86">
        <v>50</v>
      </c>
      <c r="H240" s="86"/>
      <c r="I240" s="86"/>
      <c r="J240" s="86"/>
      <c r="K240" s="86"/>
      <c r="L240" s="86"/>
      <c r="M240" s="86"/>
      <c r="N240" s="86"/>
      <c r="O240" s="86"/>
      <c r="P240" s="86"/>
      <c r="Q240" s="86"/>
    </row>
    <row r="241" spans="1:17" ht="18.75" x14ac:dyDescent="0.3">
      <c r="A241" s="133">
        <v>238</v>
      </c>
      <c r="B241" s="133"/>
      <c r="C241" s="120">
        <v>4</v>
      </c>
      <c r="D241" s="86"/>
      <c r="E241" s="121" t="s">
        <v>15</v>
      </c>
      <c r="F241" s="86"/>
      <c r="G241" s="86">
        <v>350</v>
      </c>
      <c r="H241" s="86"/>
      <c r="I241" s="86"/>
      <c r="J241" s="86"/>
      <c r="K241" s="86"/>
      <c r="L241" s="86"/>
      <c r="M241" s="86"/>
      <c r="N241" s="86"/>
      <c r="O241" s="86"/>
      <c r="P241" s="86"/>
      <c r="Q241" s="86"/>
    </row>
    <row r="242" spans="1:17" ht="18.75" x14ac:dyDescent="0.3">
      <c r="A242" s="133">
        <v>239</v>
      </c>
      <c r="B242" s="133"/>
      <c r="C242" s="120">
        <v>4</v>
      </c>
      <c r="D242" s="86"/>
      <c r="E242" s="121" t="s">
        <v>15</v>
      </c>
      <c r="F242" s="86"/>
      <c r="G242" s="86">
        <v>0</v>
      </c>
      <c r="H242" s="86"/>
      <c r="I242" s="86"/>
      <c r="J242" s="86"/>
      <c r="K242" s="86"/>
      <c r="L242" s="86"/>
      <c r="M242" s="86"/>
      <c r="N242" s="86"/>
      <c r="O242" s="86"/>
      <c r="P242" s="86"/>
      <c r="Q242" s="86"/>
    </row>
    <row r="243" spans="1:17" ht="18.75" x14ac:dyDescent="0.3">
      <c r="A243" s="133">
        <v>240</v>
      </c>
      <c r="B243" s="133"/>
      <c r="C243" s="120">
        <v>4</v>
      </c>
      <c r="D243" s="86"/>
      <c r="E243" s="121" t="s">
        <v>15</v>
      </c>
      <c r="F243" s="86"/>
      <c r="G243" s="86">
        <v>200</v>
      </c>
      <c r="H243" s="86"/>
      <c r="I243" s="86"/>
      <c r="J243" s="86"/>
      <c r="K243" s="86"/>
      <c r="L243" s="86"/>
      <c r="M243" s="86"/>
      <c r="N243" s="86"/>
      <c r="O243" s="86"/>
      <c r="P243" s="86"/>
      <c r="Q243" s="86"/>
    </row>
    <row r="244" spans="1:17" ht="18.75" x14ac:dyDescent="0.3">
      <c r="A244" s="133">
        <v>241</v>
      </c>
      <c r="B244" s="133"/>
      <c r="C244" s="120">
        <v>4</v>
      </c>
      <c r="D244" s="86"/>
      <c r="E244" s="121" t="s">
        <v>18</v>
      </c>
      <c r="F244" s="86"/>
      <c r="G244" s="86">
        <v>200</v>
      </c>
      <c r="H244" s="86"/>
      <c r="I244" s="86"/>
      <c r="J244" s="86"/>
      <c r="K244" s="86"/>
      <c r="L244" s="86"/>
      <c r="M244" s="86"/>
      <c r="N244" s="86"/>
      <c r="O244" s="86"/>
      <c r="P244" s="86"/>
      <c r="Q244" s="86"/>
    </row>
    <row r="245" spans="1:17" ht="18.75" x14ac:dyDescent="0.3">
      <c r="A245" s="133">
        <v>242</v>
      </c>
      <c r="B245" s="133"/>
      <c r="C245" s="120">
        <v>4</v>
      </c>
      <c r="D245" s="86"/>
      <c r="E245" s="121" t="s">
        <v>18</v>
      </c>
      <c r="F245" s="86"/>
      <c r="G245" s="86">
        <v>100</v>
      </c>
      <c r="H245" s="86"/>
      <c r="I245" s="86"/>
      <c r="J245" s="86"/>
      <c r="K245" s="86"/>
      <c r="L245" s="86"/>
      <c r="M245" s="86"/>
      <c r="N245" s="86"/>
      <c r="O245" s="86"/>
      <c r="P245" s="86"/>
      <c r="Q245" s="86"/>
    </row>
    <row r="246" spans="1:17" ht="18.75" x14ac:dyDescent="0.3">
      <c r="A246" s="133">
        <v>243</v>
      </c>
      <c r="B246" s="133"/>
      <c r="C246" s="120">
        <v>4</v>
      </c>
      <c r="D246" s="86"/>
      <c r="E246" s="121" t="s">
        <v>18</v>
      </c>
      <c r="F246" s="86"/>
      <c r="G246" s="86">
        <v>350</v>
      </c>
      <c r="H246" s="86"/>
      <c r="I246" s="86"/>
      <c r="J246" s="86"/>
      <c r="K246" s="86"/>
      <c r="L246" s="86"/>
      <c r="M246" s="86"/>
      <c r="N246" s="86"/>
      <c r="O246" s="86"/>
      <c r="P246" s="86"/>
      <c r="Q246" s="86"/>
    </row>
    <row r="247" spans="1:17" ht="18.75" x14ac:dyDescent="0.3">
      <c r="A247" s="133">
        <v>244</v>
      </c>
      <c r="B247" s="133"/>
      <c r="C247" s="120">
        <v>4</v>
      </c>
      <c r="D247" s="86"/>
      <c r="E247" s="121" t="s">
        <v>18</v>
      </c>
      <c r="F247" s="86"/>
      <c r="G247" s="86">
        <v>0</v>
      </c>
      <c r="H247" s="86"/>
      <c r="I247" s="86"/>
      <c r="J247" s="86"/>
      <c r="K247" s="86"/>
      <c r="L247" s="86"/>
      <c r="M247" s="86"/>
      <c r="N247" s="86"/>
      <c r="O247" s="86"/>
      <c r="P247" s="86"/>
      <c r="Q247" s="86"/>
    </row>
    <row r="248" spans="1:17" ht="18.75" x14ac:dyDescent="0.3">
      <c r="A248" s="133">
        <v>245</v>
      </c>
      <c r="B248" s="133"/>
      <c r="C248" s="120">
        <v>4</v>
      </c>
      <c r="D248" s="86"/>
      <c r="E248" s="121" t="s">
        <v>18</v>
      </c>
      <c r="F248" s="86"/>
      <c r="G248" s="86">
        <v>50</v>
      </c>
      <c r="H248" s="86"/>
      <c r="I248" s="86"/>
      <c r="J248" s="86"/>
      <c r="K248" s="86"/>
      <c r="L248" s="86"/>
      <c r="M248" s="86"/>
      <c r="N248" s="86"/>
      <c r="O248" s="86"/>
      <c r="P248" s="86"/>
      <c r="Q248" s="86"/>
    </row>
    <row r="249" spans="1:17" ht="18.75" x14ac:dyDescent="0.3">
      <c r="A249" s="133">
        <v>246</v>
      </c>
      <c r="B249" s="133"/>
      <c r="C249" s="120">
        <v>4</v>
      </c>
      <c r="D249" s="86"/>
      <c r="E249" s="121" t="s">
        <v>18</v>
      </c>
      <c r="F249" s="86"/>
      <c r="G249" s="86">
        <v>500</v>
      </c>
      <c r="H249" s="86"/>
      <c r="I249" s="86"/>
      <c r="J249" s="86"/>
      <c r="K249" s="86"/>
      <c r="L249" s="86"/>
      <c r="M249" s="86"/>
      <c r="N249" s="86"/>
      <c r="O249" s="86"/>
      <c r="P249" s="86"/>
      <c r="Q249" s="86"/>
    </row>
    <row r="250" spans="1:17" ht="18.75" x14ac:dyDescent="0.3">
      <c r="A250" s="133">
        <v>247</v>
      </c>
      <c r="B250" s="133"/>
      <c r="C250" s="120">
        <v>4</v>
      </c>
      <c r="D250" s="86"/>
      <c r="E250" s="121" t="s">
        <v>12</v>
      </c>
      <c r="F250" s="86"/>
      <c r="G250" s="86">
        <v>500</v>
      </c>
      <c r="H250" s="86"/>
      <c r="I250" s="86"/>
      <c r="J250" s="86"/>
      <c r="K250" s="86"/>
      <c r="L250" s="86"/>
      <c r="M250" s="86"/>
      <c r="N250" s="86"/>
      <c r="O250" s="86"/>
      <c r="P250" s="86"/>
      <c r="Q250" s="86"/>
    </row>
    <row r="251" spans="1:17" ht="18.75" x14ac:dyDescent="0.3">
      <c r="A251" s="133">
        <v>248</v>
      </c>
      <c r="B251" s="133"/>
      <c r="C251" s="120">
        <v>4</v>
      </c>
      <c r="D251" s="86"/>
      <c r="E251" s="121" t="s">
        <v>12</v>
      </c>
      <c r="F251" s="86"/>
      <c r="G251" s="86">
        <v>50</v>
      </c>
      <c r="H251" s="86"/>
      <c r="I251" s="86"/>
      <c r="J251" s="86"/>
      <c r="K251" s="86"/>
      <c r="L251" s="86"/>
      <c r="M251" s="86"/>
      <c r="N251" s="86"/>
      <c r="O251" s="86"/>
      <c r="P251" s="86"/>
      <c r="Q251" s="86"/>
    </row>
    <row r="252" spans="1:17" ht="18.75" x14ac:dyDescent="0.3">
      <c r="A252" s="133">
        <v>249</v>
      </c>
      <c r="B252" s="133"/>
      <c r="C252" s="120">
        <v>4</v>
      </c>
      <c r="D252" s="86"/>
      <c r="E252" s="121" t="s">
        <v>12</v>
      </c>
      <c r="F252" s="86"/>
      <c r="G252" s="86">
        <v>100</v>
      </c>
      <c r="H252" s="86"/>
      <c r="I252" s="86"/>
      <c r="J252" s="86"/>
      <c r="K252" s="86"/>
      <c r="L252" s="86"/>
      <c r="M252" s="86"/>
      <c r="N252" s="86"/>
      <c r="O252" s="86"/>
      <c r="P252" s="86"/>
      <c r="Q252" s="86"/>
    </row>
    <row r="253" spans="1:17" ht="18.75" x14ac:dyDescent="0.3">
      <c r="A253" s="133">
        <v>250</v>
      </c>
      <c r="B253" s="133"/>
      <c r="C253" s="120">
        <v>4</v>
      </c>
      <c r="D253" s="87"/>
      <c r="E253" s="121" t="s">
        <v>12</v>
      </c>
      <c r="F253" s="86"/>
      <c r="G253" s="86">
        <v>200</v>
      </c>
      <c r="H253" s="86"/>
      <c r="I253" s="86"/>
      <c r="J253" s="86"/>
      <c r="K253" s="86"/>
      <c r="L253" s="86"/>
      <c r="M253" s="86"/>
      <c r="N253" s="86"/>
      <c r="O253" s="86"/>
      <c r="P253" s="86"/>
      <c r="Q253" s="86"/>
    </row>
    <row r="254" spans="1:17" ht="18.75" x14ac:dyDescent="0.3">
      <c r="A254" s="133">
        <v>251</v>
      </c>
      <c r="B254" s="133"/>
      <c r="C254" s="120">
        <v>4</v>
      </c>
      <c r="D254" s="87"/>
      <c r="E254" s="121" t="s">
        <v>12</v>
      </c>
      <c r="F254" s="86"/>
      <c r="G254" s="86">
        <v>0</v>
      </c>
      <c r="H254" s="86"/>
      <c r="I254" s="86"/>
      <c r="J254" s="86"/>
      <c r="K254" s="86"/>
      <c r="L254" s="86"/>
      <c r="M254" s="86"/>
      <c r="N254" s="86"/>
      <c r="O254" s="86"/>
      <c r="P254" s="86"/>
      <c r="Q254" s="86"/>
    </row>
    <row r="255" spans="1:17" ht="18.75" x14ac:dyDescent="0.3">
      <c r="A255" s="133">
        <v>252</v>
      </c>
      <c r="B255" s="133"/>
      <c r="C255" s="120">
        <v>4</v>
      </c>
      <c r="D255" s="87"/>
      <c r="E255" s="121" t="s">
        <v>12</v>
      </c>
      <c r="F255" s="86"/>
      <c r="G255" s="86">
        <v>350</v>
      </c>
      <c r="H255" s="86"/>
      <c r="I255" s="86"/>
      <c r="J255" s="86"/>
      <c r="K255" s="86"/>
      <c r="L255" s="86"/>
      <c r="M255" s="86"/>
      <c r="N255" s="86"/>
      <c r="O255" s="86"/>
      <c r="P255" s="86"/>
      <c r="Q255" s="86"/>
    </row>
    <row r="256" spans="1:17" ht="18.75" x14ac:dyDescent="0.3">
      <c r="A256" s="133">
        <v>253</v>
      </c>
      <c r="B256" s="133"/>
      <c r="C256" s="120">
        <v>4</v>
      </c>
      <c r="D256" s="87"/>
      <c r="E256" s="121" t="s">
        <v>19</v>
      </c>
      <c r="F256" s="86"/>
      <c r="G256" s="86">
        <v>0</v>
      </c>
      <c r="H256" s="86"/>
      <c r="I256" s="86"/>
      <c r="J256" s="86"/>
      <c r="K256" s="86"/>
      <c r="L256" s="86"/>
      <c r="M256" s="86"/>
      <c r="N256" s="86"/>
      <c r="O256" s="86"/>
      <c r="P256" s="86"/>
      <c r="Q256" s="86"/>
    </row>
    <row r="257" spans="1:17" ht="18.75" x14ac:dyDescent="0.3">
      <c r="A257" s="133">
        <v>254</v>
      </c>
      <c r="B257" s="133"/>
      <c r="C257" s="120">
        <v>4</v>
      </c>
      <c r="D257" s="87"/>
      <c r="E257" s="121" t="s">
        <v>19</v>
      </c>
      <c r="F257" s="86"/>
      <c r="G257" s="86">
        <v>350</v>
      </c>
      <c r="H257" s="86"/>
      <c r="I257" s="86"/>
      <c r="J257" s="86"/>
      <c r="K257" s="86"/>
      <c r="L257" s="86"/>
      <c r="M257" s="86"/>
      <c r="N257" s="86"/>
      <c r="O257" s="86"/>
      <c r="P257" s="86"/>
      <c r="Q257" s="86"/>
    </row>
    <row r="258" spans="1:17" ht="18.75" x14ac:dyDescent="0.3">
      <c r="A258" s="133">
        <v>255</v>
      </c>
      <c r="B258" s="133"/>
      <c r="C258" s="120">
        <v>4</v>
      </c>
      <c r="D258" s="87"/>
      <c r="E258" s="121" t="s">
        <v>19</v>
      </c>
      <c r="F258" s="86"/>
      <c r="G258" s="86">
        <v>500</v>
      </c>
      <c r="H258" s="86"/>
      <c r="I258" s="86"/>
      <c r="J258" s="86"/>
      <c r="K258" s="86"/>
      <c r="L258" s="86"/>
      <c r="M258" s="86"/>
      <c r="N258" s="86"/>
      <c r="O258" s="86"/>
      <c r="P258" s="86"/>
      <c r="Q258" s="86"/>
    </row>
    <row r="259" spans="1:17" ht="18.75" x14ac:dyDescent="0.3">
      <c r="A259" s="133">
        <v>256</v>
      </c>
      <c r="B259" s="133"/>
      <c r="C259" s="120">
        <v>4</v>
      </c>
      <c r="D259" s="87"/>
      <c r="E259" s="121" t="s">
        <v>19</v>
      </c>
      <c r="F259" s="86"/>
      <c r="G259" s="86">
        <v>50</v>
      </c>
      <c r="H259" s="86"/>
      <c r="I259" s="86"/>
      <c r="J259" s="86"/>
      <c r="K259" s="86"/>
      <c r="L259" s="86"/>
      <c r="M259" s="86"/>
      <c r="N259" s="86"/>
      <c r="O259" s="86"/>
      <c r="P259" s="86"/>
      <c r="Q259" s="86"/>
    </row>
    <row r="260" spans="1:17" ht="18.75" x14ac:dyDescent="0.3">
      <c r="A260" s="133">
        <v>257</v>
      </c>
      <c r="B260" s="133"/>
      <c r="C260" s="120">
        <v>4</v>
      </c>
      <c r="D260" s="87"/>
      <c r="E260" s="121" t="s">
        <v>19</v>
      </c>
      <c r="F260" s="86"/>
      <c r="G260" s="86">
        <v>200</v>
      </c>
      <c r="H260" s="86"/>
      <c r="I260" s="86"/>
      <c r="J260" s="86"/>
      <c r="K260" s="86"/>
      <c r="L260" s="86"/>
      <c r="M260" s="86"/>
      <c r="N260" s="86"/>
      <c r="O260" s="86"/>
      <c r="P260" s="86"/>
      <c r="Q260" s="86"/>
    </row>
    <row r="261" spans="1:17" ht="18.75" x14ac:dyDescent="0.3">
      <c r="A261" s="133">
        <v>258</v>
      </c>
      <c r="B261" s="133"/>
      <c r="C261" s="120">
        <v>4</v>
      </c>
      <c r="D261" s="87"/>
      <c r="E261" s="121" t="s">
        <v>19</v>
      </c>
      <c r="F261" s="86"/>
      <c r="G261" s="86">
        <v>100</v>
      </c>
      <c r="H261" s="86"/>
      <c r="I261" s="86"/>
      <c r="J261" s="86"/>
      <c r="K261" s="86"/>
      <c r="L261" s="86"/>
      <c r="M261" s="86"/>
      <c r="N261" s="86"/>
      <c r="O261" s="86"/>
      <c r="P261" s="86"/>
      <c r="Q261" s="86"/>
    </row>
    <row r="262" spans="1:17" ht="18.75" x14ac:dyDescent="0.3">
      <c r="A262" s="133">
        <v>259</v>
      </c>
      <c r="B262" s="133"/>
      <c r="C262" s="120">
        <v>4</v>
      </c>
      <c r="D262" s="87"/>
      <c r="E262" s="121" t="s">
        <v>11</v>
      </c>
      <c r="F262" s="86"/>
      <c r="G262" s="86">
        <v>350</v>
      </c>
      <c r="H262" s="86"/>
      <c r="I262" s="86"/>
      <c r="J262" s="86"/>
      <c r="K262" s="86"/>
      <c r="L262" s="86"/>
      <c r="M262" s="86"/>
      <c r="N262" s="86"/>
      <c r="O262" s="86"/>
      <c r="P262" s="86"/>
      <c r="Q262" s="86"/>
    </row>
    <row r="263" spans="1:17" ht="18.75" x14ac:dyDescent="0.3">
      <c r="A263" s="133">
        <v>260</v>
      </c>
      <c r="B263" s="133"/>
      <c r="C263" s="120">
        <v>4</v>
      </c>
      <c r="D263" s="87"/>
      <c r="E263" s="121" t="s">
        <v>11</v>
      </c>
      <c r="F263" s="86"/>
      <c r="G263" s="86">
        <v>0</v>
      </c>
      <c r="H263" s="86"/>
      <c r="I263" s="86"/>
      <c r="J263" s="86"/>
      <c r="K263" s="86"/>
      <c r="L263" s="86"/>
      <c r="M263" s="86"/>
      <c r="N263" s="86"/>
      <c r="O263" s="86"/>
      <c r="P263" s="86"/>
      <c r="Q263" s="86"/>
    </row>
    <row r="264" spans="1:17" ht="18.75" x14ac:dyDescent="0.3">
      <c r="A264" s="133">
        <v>261</v>
      </c>
      <c r="B264" s="133"/>
      <c r="C264" s="120">
        <v>4</v>
      </c>
      <c r="D264" s="87"/>
      <c r="E264" s="121" t="s">
        <v>11</v>
      </c>
      <c r="F264" s="86"/>
      <c r="G264" s="86">
        <v>500</v>
      </c>
      <c r="H264" s="86"/>
      <c r="I264" s="86"/>
      <c r="J264" s="86"/>
      <c r="K264" s="86"/>
      <c r="L264" s="86"/>
      <c r="M264" s="86"/>
      <c r="N264" s="86"/>
      <c r="O264" s="86"/>
      <c r="P264" s="86"/>
      <c r="Q264" s="86"/>
    </row>
    <row r="265" spans="1:17" ht="18.75" x14ac:dyDescent="0.3">
      <c r="A265" s="133">
        <v>262</v>
      </c>
      <c r="B265" s="133"/>
      <c r="C265" s="120">
        <v>4</v>
      </c>
      <c r="D265" s="87"/>
      <c r="E265" s="121" t="s">
        <v>11</v>
      </c>
      <c r="F265" s="86"/>
      <c r="G265" s="86">
        <v>50</v>
      </c>
      <c r="H265" s="86"/>
      <c r="I265" s="86"/>
      <c r="J265" s="86"/>
      <c r="K265" s="86"/>
      <c r="L265" s="86"/>
      <c r="M265" s="86"/>
      <c r="N265" s="86"/>
      <c r="O265" s="86"/>
      <c r="P265" s="86"/>
      <c r="Q265" s="86"/>
    </row>
    <row r="266" spans="1:17" ht="18.75" x14ac:dyDescent="0.3">
      <c r="A266" s="133">
        <v>263</v>
      </c>
      <c r="B266" s="133"/>
      <c r="C266" s="120">
        <v>4</v>
      </c>
      <c r="D266" s="87"/>
      <c r="E266" s="121" t="s">
        <v>11</v>
      </c>
      <c r="F266" s="86"/>
      <c r="G266" s="86">
        <v>100</v>
      </c>
      <c r="H266" s="86"/>
      <c r="I266" s="86"/>
      <c r="J266" s="86"/>
      <c r="K266" s="86"/>
      <c r="L266" s="86"/>
      <c r="M266" s="86"/>
      <c r="N266" s="86"/>
      <c r="O266" s="86"/>
      <c r="P266" s="86"/>
      <c r="Q266" s="86"/>
    </row>
    <row r="267" spans="1:17" ht="18.75" x14ac:dyDescent="0.3">
      <c r="A267" s="133">
        <v>264</v>
      </c>
      <c r="B267" s="133"/>
      <c r="C267" s="120">
        <v>4</v>
      </c>
      <c r="D267" s="87"/>
      <c r="E267" s="121" t="s">
        <v>11</v>
      </c>
      <c r="F267" s="86"/>
      <c r="G267" s="86">
        <v>200</v>
      </c>
      <c r="H267" s="86"/>
      <c r="I267" s="86"/>
      <c r="J267" s="86"/>
      <c r="K267" s="86"/>
      <c r="L267" s="86"/>
      <c r="M267" s="86"/>
      <c r="N267" s="86"/>
      <c r="O267" s="86"/>
      <c r="P267" s="86"/>
      <c r="Q267" s="86"/>
    </row>
    <row r="268" spans="1:17" ht="18.75" x14ac:dyDescent="0.3">
      <c r="A268" s="133">
        <v>265</v>
      </c>
      <c r="B268" s="133"/>
      <c r="C268" s="120">
        <v>4</v>
      </c>
      <c r="D268" s="87"/>
      <c r="E268" s="121" t="s">
        <v>10</v>
      </c>
      <c r="F268" s="86"/>
      <c r="G268" s="86">
        <v>350</v>
      </c>
      <c r="H268" s="86"/>
      <c r="I268" s="86"/>
      <c r="J268" s="86"/>
      <c r="K268" s="86"/>
      <c r="L268" s="86"/>
      <c r="M268" s="86"/>
      <c r="N268" s="86"/>
      <c r="O268" s="86"/>
      <c r="P268" s="86"/>
      <c r="Q268" s="86"/>
    </row>
    <row r="269" spans="1:17" ht="18.75" x14ac:dyDescent="0.3">
      <c r="A269" s="133">
        <v>266</v>
      </c>
      <c r="B269" s="133"/>
      <c r="C269" s="120">
        <v>4</v>
      </c>
      <c r="D269" s="87"/>
      <c r="E269" s="121" t="s">
        <v>10</v>
      </c>
      <c r="F269" s="86"/>
      <c r="G269" s="86">
        <v>50</v>
      </c>
      <c r="H269" s="86"/>
      <c r="I269" s="86"/>
      <c r="J269" s="86"/>
      <c r="K269" s="86"/>
      <c r="L269" s="86"/>
      <c r="M269" s="86"/>
      <c r="N269" s="86"/>
      <c r="O269" s="86"/>
      <c r="P269" s="86"/>
      <c r="Q269" s="86"/>
    </row>
    <row r="270" spans="1:17" ht="18.75" x14ac:dyDescent="0.3">
      <c r="A270" s="133">
        <v>267</v>
      </c>
      <c r="B270" s="133"/>
      <c r="C270" s="120">
        <v>4</v>
      </c>
      <c r="D270" s="87"/>
      <c r="E270" s="121" t="s">
        <v>10</v>
      </c>
      <c r="F270" s="86"/>
      <c r="G270" s="86">
        <v>500</v>
      </c>
      <c r="H270" s="86"/>
      <c r="I270" s="86"/>
      <c r="J270" s="86"/>
      <c r="K270" s="86"/>
      <c r="L270" s="86"/>
      <c r="M270" s="86"/>
      <c r="N270" s="86"/>
      <c r="O270" s="86"/>
      <c r="P270" s="86"/>
      <c r="Q270" s="86"/>
    </row>
    <row r="271" spans="1:17" ht="18.75" x14ac:dyDescent="0.3">
      <c r="A271" s="133">
        <v>268</v>
      </c>
      <c r="B271" s="133"/>
      <c r="C271" s="120">
        <v>4</v>
      </c>
      <c r="D271" s="87"/>
      <c r="E271" s="121" t="s">
        <v>10</v>
      </c>
      <c r="F271" s="86"/>
      <c r="G271" s="86">
        <v>100</v>
      </c>
      <c r="H271" s="86"/>
      <c r="I271" s="86"/>
      <c r="J271" s="86"/>
      <c r="K271" s="86"/>
      <c r="L271" s="86"/>
      <c r="M271" s="86"/>
      <c r="N271" s="86"/>
      <c r="O271" s="86"/>
      <c r="P271" s="86"/>
      <c r="Q271" s="86"/>
    </row>
    <row r="272" spans="1:17" ht="18.75" x14ac:dyDescent="0.3">
      <c r="A272" s="133">
        <v>269</v>
      </c>
      <c r="B272" s="133"/>
      <c r="C272" s="120">
        <v>4</v>
      </c>
      <c r="D272" s="87"/>
      <c r="E272" s="121" t="s">
        <v>10</v>
      </c>
      <c r="F272" s="86"/>
      <c r="G272" s="86">
        <v>200</v>
      </c>
      <c r="H272" s="86"/>
      <c r="I272" s="86"/>
      <c r="J272" s="86"/>
      <c r="K272" s="86"/>
      <c r="L272" s="86"/>
      <c r="M272" s="86"/>
      <c r="N272" s="86"/>
      <c r="O272" s="86"/>
      <c r="P272" s="86"/>
      <c r="Q272" s="86"/>
    </row>
    <row r="273" spans="1:17" ht="18.75" x14ac:dyDescent="0.3">
      <c r="A273" s="133">
        <v>270</v>
      </c>
      <c r="B273" s="133"/>
      <c r="C273" s="120">
        <v>4</v>
      </c>
      <c r="D273" s="87"/>
      <c r="E273" s="121" t="s">
        <v>10</v>
      </c>
      <c r="F273" s="86"/>
      <c r="G273" s="86">
        <v>0</v>
      </c>
      <c r="H273" s="86"/>
      <c r="I273" s="86"/>
      <c r="J273" s="86"/>
      <c r="K273" s="86"/>
      <c r="L273" s="86"/>
      <c r="M273" s="86"/>
      <c r="N273" s="86"/>
      <c r="O273" s="86"/>
      <c r="P273" s="86"/>
      <c r="Q273" s="86"/>
    </row>
    <row r="274" spans="1:17" ht="18.75" x14ac:dyDescent="0.3">
      <c r="A274" s="133">
        <v>271</v>
      </c>
      <c r="B274" s="133"/>
      <c r="C274" s="120">
        <v>4</v>
      </c>
      <c r="D274" s="87"/>
      <c r="E274" s="121" t="s">
        <v>20</v>
      </c>
      <c r="F274" s="86"/>
      <c r="G274" s="86">
        <v>350</v>
      </c>
      <c r="H274" s="86"/>
      <c r="I274" s="86"/>
      <c r="J274" s="86"/>
      <c r="K274" s="86"/>
      <c r="L274" s="86"/>
      <c r="M274" s="86"/>
      <c r="N274" s="86"/>
      <c r="O274" s="86"/>
      <c r="P274" s="86"/>
      <c r="Q274" s="86"/>
    </row>
    <row r="275" spans="1:17" ht="18.75" x14ac:dyDescent="0.3">
      <c r="A275" s="133">
        <v>272</v>
      </c>
      <c r="B275" s="133"/>
      <c r="C275" s="120">
        <v>4</v>
      </c>
      <c r="D275" s="87"/>
      <c r="E275" s="121" t="s">
        <v>20</v>
      </c>
      <c r="F275" s="86"/>
      <c r="G275" s="86">
        <v>0</v>
      </c>
      <c r="H275" s="86"/>
      <c r="I275" s="86"/>
      <c r="J275" s="86"/>
      <c r="K275" s="86"/>
      <c r="L275" s="86"/>
      <c r="M275" s="86"/>
      <c r="N275" s="86"/>
      <c r="O275" s="86"/>
      <c r="P275" s="86"/>
      <c r="Q275" s="86"/>
    </row>
    <row r="276" spans="1:17" ht="18.75" x14ac:dyDescent="0.3">
      <c r="A276" s="133">
        <v>273</v>
      </c>
      <c r="B276" s="133"/>
      <c r="C276" s="120">
        <v>4</v>
      </c>
      <c r="D276" s="87"/>
      <c r="E276" s="121" t="s">
        <v>20</v>
      </c>
      <c r="F276" s="86"/>
      <c r="G276" s="86">
        <v>100</v>
      </c>
      <c r="H276" s="86"/>
      <c r="I276" s="86"/>
      <c r="J276" s="86"/>
      <c r="K276" s="86"/>
      <c r="L276" s="86"/>
      <c r="M276" s="86"/>
      <c r="N276" s="86"/>
      <c r="O276" s="86"/>
      <c r="P276" s="86"/>
      <c r="Q276" s="86"/>
    </row>
    <row r="277" spans="1:17" ht="18.75" x14ac:dyDescent="0.3">
      <c r="A277" s="133">
        <v>274</v>
      </c>
      <c r="B277" s="133"/>
      <c r="C277" s="120">
        <v>4</v>
      </c>
      <c r="D277" s="87"/>
      <c r="E277" s="121" t="s">
        <v>20</v>
      </c>
      <c r="F277" s="86"/>
      <c r="G277" s="86">
        <v>500</v>
      </c>
      <c r="H277" s="86"/>
      <c r="I277" s="86"/>
      <c r="J277" s="86"/>
      <c r="K277" s="86"/>
      <c r="L277" s="86"/>
      <c r="M277" s="86"/>
      <c r="N277" s="86"/>
      <c r="O277" s="86"/>
      <c r="P277" s="86"/>
      <c r="Q277" s="86"/>
    </row>
    <row r="278" spans="1:17" ht="18.75" x14ac:dyDescent="0.3">
      <c r="A278" s="133">
        <v>275</v>
      </c>
      <c r="B278" s="133"/>
      <c r="C278" s="120">
        <v>4</v>
      </c>
      <c r="D278" s="87"/>
      <c r="E278" s="121" t="s">
        <v>20</v>
      </c>
      <c r="F278" s="86"/>
      <c r="G278" s="86">
        <v>200</v>
      </c>
      <c r="H278" s="86"/>
      <c r="I278" s="86"/>
      <c r="J278" s="86"/>
      <c r="K278" s="86"/>
      <c r="L278" s="86"/>
      <c r="M278" s="86"/>
      <c r="N278" s="86"/>
      <c r="O278" s="86"/>
      <c r="P278" s="86"/>
      <c r="Q278" s="86"/>
    </row>
    <row r="279" spans="1:17" ht="18.75" x14ac:dyDescent="0.3">
      <c r="A279" s="133">
        <v>276</v>
      </c>
      <c r="B279" s="133"/>
      <c r="C279" s="120">
        <v>4</v>
      </c>
      <c r="D279" s="87"/>
      <c r="E279" s="121" t="s">
        <v>20</v>
      </c>
      <c r="F279" s="86"/>
      <c r="G279" s="86">
        <v>50</v>
      </c>
      <c r="H279" s="86"/>
      <c r="I279" s="86"/>
      <c r="J279" s="86"/>
      <c r="K279" s="86"/>
      <c r="L279" s="86"/>
      <c r="M279" s="86"/>
      <c r="N279" s="86"/>
      <c r="O279" s="86"/>
      <c r="P279" s="86"/>
      <c r="Q279" s="86"/>
    </row>
    <row r="280" spans="1:17" ht="18.75" x14ac:dyDescent="0.3">
      <c r="A280" s="133">
        <v>277</v>
      </c>
      <c r="B280" s="133"/>
      <c r="C280" s="120">
        <v>4</v>
      </c>
      <c r="D280" s="87"/>
      <c r="E280" s="121" t="s">
        <v>13</v>
      </c>
      <c r="F280" s="86"/>
      <c r="G280" s="86">
        <v>350</v>
      </c>
      <c r="H280" s="86"/>
      <c r="I280" s="86"/>
      <c r="J280" s="86"/>
      <c r="K280" s="86"/>
      <c r="L280" s="86"/>
      <c r="M280" s="86"/>
      <c r="N280" s="86"/>
      <c r="O280" s="86"/>
      <c r="P280" s="86"/>
      <c r="Q280" s="86"/>
    </row>
    <row r="281" spans="1:17" ht="18.75" x14ac:dyDescent="0.3">
      <c r="A281" s="133">
        <v>278</v>
      </c>
      <c r="B281" s="133"/>
      <c r="C281" s="120">
        <v>4</v>
      </c>
      <c r="D281" s="87"/>
      <c r="E281" s="121" t="s">
        <v>13</v>
      </c>
      <c r="F281" s="86"/>
      <c r="G281" s="86">
        <v>200</v>
      </c>
      <c r="H281" s="86"/>
      <c r="I281" s="86"/>
      <c r="J281" s="86"/>
      <c r="K281" s="86"/>
      <c r="L281" s="86"/>
      <c r="M281" s="86"/>
      <c r="N281" s="86"/>
      <c r="O281" s="86"/>
      <c r="P281" s="86"/>
      <c r="Q281" s="86"/>
    </row>
    <row r="282" spans="1:17" ht="18.75" x14ac:dyDescent="0.3">
      <c r="A282" s="133">
        <v>279</v>
      </c>
      <c r="B282" s="133"/>
      <c r="C282" s="120">
        <v>4</v>
      </c>
      <c r="D282" s="87"/>
      <c r="E282" s="121" t="s">
        <v>13</v>
      </c>
      <c r="F282" s="86"/>
      <c r="G282" s="86">
        <v>100</v>
      </c>
      <c r="H282" s="86"/>
      <c r="I282" s="86"/>
      <c r="J282" s="86"/>
      <c r="K282" s="86"/>
      <c r="L282" s="86"/>
      <c r="M282" s="86"/>
      <c r="N282" s="86"/>
      <c r="O282" s="86"/>
      <c r="P282" s="86"/>
      <c r="Q282" s="86"/>
    </row>
    <row r="283" spans="1:17" ht="18.75" x14ac:dyDescent="0.3">
      <c r="A283" s="133">
        <v>280</v>
      </c>
      <c r="B283" s="133"/>
      <c r="C283" s="120">
        <v>4</v>
      </c>
      <c r="D283" s="87"/>
      <c r="E283" s="121" t="s">
        <v>13</v>
      </c>
      <c r="F283" s="86"/>
      <c r="G283" s="86">
        <v>500</v>
      </c>
      <c r="H283" s="86"/>
      <c r="I283" s="86"/>
      <c r="J283" s="86"/>
      <c r="K283" s="86"/>
      <c r="L283" s="86"/>
      <c r="M283" s="86"/>
      <c r="N283" s="86"/>
      <c r="O283" s="86"/>
      <c r="P283" s="86"/>
      <c r="Q283" s="86"/>
    </row>
    <row r="284" spans="1:17" ht="18.75" x14ac:dyDescent="0.3">
      <c r="A284" s="133">
        <v>281</v>
      </c>
      <c r="B284" s="133"/>
      <c r="C284" s="120">
        <v>4</v>
      </c>
      <c r="D284" s="87"/>
      <c r="E284" s="121" t="s">
        <v>13</v>
      </c>
      <c r="F284" s="86"/>
      <c r="G284" s="86">
        <v>0</v>
      </c>
      <c r="H284" s="86"/>
      <c r="I284" s="86"/>
      <c r="J284" s="86"/>
      <c r="K284" s="86"/>
      <c r="L284" s="86"/>
      <c r="M284" s="86"/>
      <c r="N284" s="86"/>
      <c r="O284" s="86"/>
      <c r="P284" s="86"/>
      <c r="Q284" s="86"/>
    </row>
    <row r="285" spans="1:17" ht="18.75" x14ac:dyDescent="0.3">
      <c r="A285" s="133">
        <v>282</v>
      </c>
      <c r="B285" s="133"/>
      <c r="C285" s="120">
        <v>4</v>
      </c>
      <c r="D285" s="87"/>
      <c r="E285" s="121" t="s">
        <v>13</v>
      </c>
      <c r="F285" s="86"/>
      <c r="G285" s="86">
        <v>50</v>
      </c>
      <c r="H285" s="86"/>
      <c r="I285" s="86"/>
      <c r="J285" s="86"/>
      <c r="K285" s="86"/>
      <c r="L285" s="86"/>
      <c r="M285" s="86"/>
      <c r="N285" s="86"/>
      <c r="O285" s="86"/>
      <c r="P285" s="86"/>
      <c r="Q285" s="86"/>
    </row>
    <row r="286" spans="1:17" ht="18.75" x14ac:dyDescent="0.3">
      <c r="A286" s="53">
        <v>283</v>
      </c>
      <c r="B286" s="134"/>
      <c r="C286" s="14">
        <v>4</v>
      </c>
      <c r="D286" s="135"/>
      <c r="E286" s="15" t="s">
        <v>17</v>
      </c>
      <c r="F286" s="16"/>
      <c r="G286" s="102">
        <v>50</v>
      </c>
      <c r="H286" s="86"/>
      <c r="I286" s="86"/>
      <c r="J286" s="86"/>
      <c r="K286" s="86"/>
      <c r="L286" s="86"/>
      <c r="M286" s="86"/>
      <c r="N286" s="86"/>
      <c r="O286" s="86"/>
      <c r="P286" s="86"/>
      <c r="Q286" s="86"/>
    </row>
    <row r="287" spans="1:17" ht="18.75" x14ac:dyDescent="0.3">
      <c r="A287" s="54">
        <v>284</v>
      </c>
      <c r="B287" s="136"/>
      <c r="C287" s="24">
        <v>4</v>
      </c>
      <c r="D287" s="137"/>
      <c r="E287" s="25" t="s">
        <v>17</v>
      </c>
      <c r="F287" s="26"/>
      <c r="G287" s="106">
        <v>200</v>
      </c>
      <c r="H287" s="86"/>
      <c r="I287" s="86"/>
      <c r="J287" s="86"/>
      <c r="K287" s="86"/>
      <c r="L287" s="86"/>
      <c r="M287" s="86"/>
      <c r="N287" s="86"/>
      <c r="O287" s="86"/>
      <c r="P287" s="86"/>
      <c r="Q287" s="86"/>
    </row>
    <row r="288" spans="1:17" ht="18.75" x14ac:dyDescent="0.3">
      <c r="A288" s="54">
        <v>285</v>
      </c>
      <c r="B288" s="136"/>
      <c r="C288" s="24">
        <v>4</v>
      </c>
      <c r="D288" s="137"/>
      <c r="E288" s="25" t="s">
        <v>17</v>
      </c>
      <c r="F288" s="26"/>
      <c r="G288" s="106">
        <v>500</v>
      </c>
      <c r="H288" s="86"/>
      <c r="I288" s="86"/>
      <c r="J288" s="86"/>
      <c r="K288" s="86"/>
      <c r="L288" s="86"/>
      <c r="M288" s="86"/>
      <c r="N288" s="86"/>
      <c r="O288" s="86"/>
      <c r="P288" s="86"/>
      <c r="Q288" s="86"/>
    </row>
    <row r="289" spans="1:17" ht="18.75" x14ac:dyDescent="0.3">
      <c r="A289" s="54">
        <v>286</v>
      </c>
      <c r="B289" s="136"/>
      <c r="C289" s="24">
        <v>4</v>
      </c>
      <c r="D289" s="137"/>
      <c r="E289" s="25" t="s">
        <v>17</v>
      </c>
      <c r="F289" s="26"/>
      <c r="G289" s="106">
        <v>100</v>
      </c>
      <c r="H289" s="86"/>
      <c r="I289" s="86"/>
      <c r="J289" s="86"/>
      <c r="K289" s="86"/>
      <c r="L289" s="86"/>
      <c r="M289" s="86"/>
      <c r="N289" s="86"/>
      <c r="O289" s="86"/>
      <c r="P289" s="86"/>
      <c r="Q289" s="86"/>
    </row>
    <row r="290" spans="1:17" ht="18.75" x14ac:dyDescent="0.3">
      <c r="A290" s="54">
        <v>287</v>
      </c>
      <c r="B290" s="136"/>
      <c r="C290" s="24">
        <v>4</v>
      </c>
      <c r="D290" s="137"/>
      <c r="E290" s="25" t="s">
        <v>17</v>
      </c>
      <c r="F290" s="26"/>
      <c r="G290" s="106">
        <v>0</v>
      </c>
      <c r="H290" s="86"/>
      <c r="I290" s="86"/>
      <c r="J290" s="86"/>
      <c r="K290" s="86"/>
      <c r="L290" s="86"/>
      <c r="M290" s="86"/>
      <c r="N290" s="86"/>
      <c r="O290" s="86"/>
      <c r="P290" s="86"/>
      <c r="Q290" s="86"/>
    </row>
    <row r="291" spans="1:17" ht="18.75" x14ac:dyDescent="0.3">
      <c r="A291" s="52">
        <v>288</v>
      </c>
      <c r="B291" s="138"/>
      <c r="C291" s="28">
        <v>4</v>
      </c>
      <c r="D291" s="139"/>
      <c r="E291" s="29" t="s">
        <v>17</v>
      </c>
      <c r="F291" s="30"/>
      <c r="G291" s="117">
        <v>350</v>
      </c>
      <c r="H291" s="86"/>
      <c r="I291" s="86"/>
      <c r="J291" s="86"/>
      <c r="K291" s="86"/>
      <c r="L291" s="86"/>
      <c r="M291" s="86"/>
      <c r="N291" s="86"/>
      <c r="O291" s="86"/>
      <c r="P291" s="86"/>
      <c r="Q291" s="86"/>
    </row>
    <row r="292" spans="1:17" x14ac:dyDescent="0.25">
      <c r="A292" s="140"/>
      <c r="B292" s="140"/>
    </row>
    <row r="293" spans="1:17" x14ac:dyDescent="0.25">
      <c r="A293" s="140"/>
      <c r="B293" s="140"/>
    </row>
    <row r="294" spans="1:17" x14ac:dyDescent="0.25">
      <c r="A294" s="140"/>
      <c r="B294" s="140"/>
    </row>
    <row r="295" spans="1:17" x14ac:dyDescent="0.25">
      <c r="A295" s="140"/>
      <c r="B295" s="140"/>
    </row>
    <row r="296" spans="1:17" x14ac:dyDescent="0.25">
      <c r="A296" s="140"/>
      <c r="B296" s="140"/>
    </row>
    <row r="297" spans="1:17" x14ac:dyDescent="0.25">
      <c r="A297" s="140"/>
      <c r="B297" s="140"/>
    </row>
    <row r="298" spans="1:17" x14ac:dyDescent="0.25">
      <c r="A298" s="140"/>
      <c r="B298" s="140"/>
    </row>
    <row r="299" spans="1:17" x14ac:dyDescent="0.25">
      <c r="A299" s="140"/>
      <c r="B299" s="140"/>
    </row>
    <row r="300" spans="1:17" x14ac:dyDescent="0.25">
      <c r="A300" s="140"/>
      <c r="B300" s="140"/>
    </row>
    <row r="301" spans="1:17" x14ac:dyDescent="0.25">
      <c r="A301" s="140"/>
      <c r="B301" s="140"/>
    </row>
    <row r="302" spans="1:17" x14ac:dyDescent="0.25">
      <c r="A302" s="140"/>
      <c r="B302" s="140"/>
    </row>
    <row r="303" spans="1:17" x14ac:dyDescent="0.25">
      <c r="A303" s="140"/>
      <c r="B303" s="140"/>
    </row>
    <row r="304" spans="1:17" x14ac:dyDescent="0.25">
      <c r="A304" s="140"/>
      <c r="B304" s="140"/>
    </row>
    <row r="305" spans="1:2" x14ac:dyDescent="0.25">
      <c r="A305" s="140"/>
      <c r="B305" s="140"/>
    </row>
    <row r="306" spans="1:2" x14ac:dyDescent="0.25">
      <c r="A306" s="140"/>
      <c r="B306" s="140"/>
    </row>
  </sheetData>
  <autoFilter ref="A3:G29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474"/>
  <sheetViews>
    <sheetView workbookViewId="0">
      <selection activeCell="F283" activeCellId="3" sqref="F29 F118 F149 F283"/>
    </sheetView>
  </sheetViews>
  <sheetFormatPr defaultRowHeight="15" x14ac:dyDescent="0.25"/>
  <cols>
    <col min="6" max="6" width="13.42578125" customWidth="1"/>
    <col min="7" max="7" width="9.140625" style="73"/>
    <col min="8" max="8" width="9.85546875" customWidth="1"/>
    <col min="14" max="14" width="9.140625" style="17"/>
    <col min="15" max="15" width="9.140625" style="18"/>
    <col min="16" max="16" width="9.140625" style="49"/>
    <col min="17" max="17" width="9.140625" style="17"/>
    <col min="18" max="18" width="9.140625" style="18"/>
    <col min="19" max="19" width="9.140625" style="49"/>
    <col min="20" max="22" width="9.140625" style="196"/>
  </cols>
  <sheetData>
    <row r="1" spans="1:22" s="76" customFormat="1" ht="60.75" customHeight="1" thickBot="1" x14ac:dyDescent="0.3">
      <c r="A1" s="1"/>
      <c r="B1" s="2"/>
      <c r="C1" s="2"/>
      <c r="D1" s="2"/>
      <c r="E1" s="222" t="s">
        <v>0</v>
      </c>
      <c r="F1" s="223"/>
      <c r="G1" s="224"/>
      <c r="H1" s="225" t="s">
        <v>1</v>
      </c>
      <c r="I1" s="226"/>
      <c r="J1" s="227"/>
      <c r="K1" s="225" t="s">
        <v>2</v>
      </c>
      <c r="L1" s="226"/>
      <c r="M1" s="227"/>
      <c r="N1" s="228" t="s">
        <v>104</v>
      </c>
      <c r="O1" s="229"/>
      <c r="P1" s="230"/>
      <c r="Q1" s="228" t="s">
        <v>105</v>
      </c>
      <c r="R1" s="229"/>
      <c r="S1" s="230"/>
      <c r="T1" s="219" t="s">
        <v>103</v>
      </c>
      <c r="U1" s="220"/>
      <c r="V1" s="221"/>
    </row>
    <row r="2" spans="1:22" s="110" customFormat="1" ht="25.5" customHeight="1" x14ac:dyDescent="0.3">
      <c r="A2" s="3" t="s">
        <v>3</v>
      </c>
      <c r="B2" s="4" t="s">
        <v>4</v>
      </c>
      <c r="C2" s="4" t="s">
        <v>5</v>
      </c>
      <c r="D2" s="4" t="s">
        <v>6</v>
      </c>
      <c r="E2" s="5" t="s">
        <v>115</v>
      </c>
      <c r="F2" s="6" t="s">
        <v>116</v>
      </c>
      <c r="G2" s="7" t="s">
        <v>117</v>
      </c>
      <c r="H2" s="5" t="s">
        <v>118</v>
      </c>
      <c r="I2" s="6" t="s">
        <v>119</v>
      </c>
      <c r="J2" s="8" t="s">
        <v>120</v>
      </c>
      <c r="K2" s="5" t="s">
        <v>121</v>
      </c>
      <c r="L2" s="6" t="s">
        <v>122</v>
      </c>
      <c r="M2" s="9" t="s">
        <v>124</v>
      </c>
      <c r="N2" s="10" t="s">
        <v>125</v>
      </c>
      <c r="O2" s="11" t="s">
        <v>126</v>
      </c>
      <c r="P2" s="12" t="s">
        <v>123</v>
      </c>
      <c r="Q2" s="10" t="s">
        <v>127</v>
      </c>
      <c r="R2" s="11" t="s">
        <v>128</v>
      </c>
      <c r="S2" s="12" t="s">
        <v>129</v>
      </c>
      <c r="T2" s="10" t="s">
        <v>130</v>
      </c>
      <c r="U2" s="11" t="s">
        <v>131</v>
      </c>
      <c r="V2" s="12" t="s">
        <v>132</v>
      </c>
    </row>
    <row r="3" spans="1:22" ht="18.75" hidden="1" x14ac:dyDescent="0.3">
      <c r="A3" s="13">
        <v>1</v>
      </c>
      <c r="B3" s="14">
        <v>1</v>
      </c>
      <c r="C3" s="15" t="s">
        <v>9</v>
      </c>
      <c r="D3" s="16">
        <v>100</v>
      </c>
      <c r="E3" s="17">
        <v>60.48</v>
      </c>
      <c r="F3" s="18">
        <v>19.809999999999999</v>
      </c>
      <c r="G3" s="19">
        <f>(F3/E3)*0.95</f>
        <v>0.31116898148148148</v>
      </c>
      <c r="H3" s="20">
        <v>55.6</v>
      </c>
      <c r="I3" s="21">
        <v>20.36</v>
      </c>
      <c r="J3" s="19">
        <f>(I3/H3)*0.94</f>
        <v>0.34421582733812944</v>
      </c>
      <c r="K3" s="17">
        <v>65</v>
      </c>
      <c r="L3" s="18">
        <v>19.579999999999998</v>
      </c>
      <c r="M3" s="22">
        <f>(L3/K3)*0.94</f>
        <v>0.28315692307692303</v>
      </c>
      <c r="N3" s="17">
        <v>68.98</v>
      </c>
      <c r="O3" s="18">
        <v>20.72</v>
      </c>
      <c r="P3" s="19">
        <f t="shared" ref="P3:P66" si="0">(O3/N3)*0.94</f>
        <v>0.28235430559582481</v>
      </c>
      <c r="Q3" s="17">
        <v>57.29</v>
      </c>
      <c r="R3" s="18">
        <v>14.99</v>
      </c>
      <c r="S3" s="19">
        <f t="shared" ref="S3:S38" si="1">R3/Q3</f>
        <v>0.26165124803630652</v>
      </c>
      <c r="T3" s="144"/>
      <c r="U3" s="144"/>
      <c r="V3" s="144"/>
    </row>
    <row r="4" spans="1:22" ht="18.75" hidden="1" x14ac:dyDescent="0.3">
      <c r="A4" s="23">
        <v>2</v>
      </c>
      <c r="B4" s="24">
        <v>1</v>
      </c>
      <c r="C4" s="25" t="s">
        <v>9</v>
      </c>
      <c r="D4" s="26">
        <v>200</v>
      </c>
      <c r="E4" s="17">
        <v>53.43</v>
      </c>
      <c r="F4" s="18">
        <v>17.68</v>
      </c>
      <c r="G4" s="19">
        <f t="shared" ref="G4:G67" si="2">(F4/E4)*0.95</f>
        <v>0.31435523114355229</v>
      </c>
      <c r="H4" s="20">
        <v>45.75</v>
      </c>
      <c r="I4" s="21">
        <v>16.86</v>
      </c>
      <c r="J4" s="19">
        <f t="shared" ref="J4:J67" si="3">(I4/H4)*0.94</f>
        <v>0.34641311475409831</v>
      </c>
      <c r="K4" s="17">
        <v>61.23</v>
      </c>
      <c r="L4" s="18">
        <v>19.100000000000001</v>
      </c>
      <c r="M4" s="22">
        <f t="shared" ref="M4:M38" si="4">(L4/K4)*0.94</f>
        <v>0.29322227666176709</v>
      </c>
      <c r="N4" s="17">
        <v>75.41</v>
      </c>
      <c r="O4" s="18">
        <v>20.38</v>
      </c>
      <c r="P4" s="19">
        <f t="shared" si="0"/>
        <v>0.25404057817265613</v>
      </c>
      <c r="Q4" s="17">
        <v>53.91</v>
      </c>
      <c r="R4" s="18">
        <v>14.14</v>
      </c>
      <c r="S4" s="19">
        <f t="shared" si="1"/>
        <v>0.26228900018549439</v>
      </c>
      <c r="T4" s="144"/>
      <c r="U4" s="144"/>
      <c r="V4" s="144"/>
    </row>
    <row r="5" spans="1:22" ht="18.75" hidden="1" x14ac:dyDescent="0.3">
      <c r="A5" s="23">
        <v>3</v>
      </c>
      <c r="B5" s="24">
        <v>1</v>
      </c>
      <c r="C5" s="25" t="s">
        <v>9</v>
      </c>
      <c r="D5" s="26">
        <v>0</v>
      </c>
      <c r="E5" s="17">
        <v>68.95</v>
      </c>
      <c r="F5" s="18">
        <v>20.76</v>
      </c>
      <c r="G5" s="19">
        <f t="shared" si="2"/>
        <v>0.28603335750543873</v>
      </c>
      <c r="H5" s="20">
        <v>63.21</v>
      </c>
      <c r="I5" s="21">
        <v>20.7</v>
      </c>
      <c r="J5" s="19">
        <f t="shared" si="3"/>
        <v>0.30783103939250117</v>
      </c>
      <c r="K5" s="17">
        <v>54.66</v>
      </c>
      <c r="L5" s="18">
        <v>17.13</v>
      </c>
      <c r="M5" s="22">
        <f t="shared" si="4"/>
        <v>0.29458836443468717</v>
      </c>
      <c r="N5" s="17">
        <v>57.41</v>
      </c>
      <c r="O5" s="18">
        <v>17.12</v>
      </c>
      <c r="P5" s="19">
        <f t="shared" si="0"/>
        <v>0.2803135342274865</v>
      </c>
      <c r="Q5" s="17">
        <v>53.37</v>
      </c>
      <c r="R5" s="18">
        <v>14.01</v>
      </c>
      <c r="S5" s="19">
        <f t="shared" si="1"/>
        <v>0.26250702641933671</v>
      </c>
      <c r="T5" s="144"/>
      <c r="U5" s="144"/>
      <c r="V5" s="144"/>
    </row>
    <row r="6" spans="1:22" ht="18.75" hidden="1" x14ac:dyDescent="0.3">
      <c r="A6" s="23">
        <v>4</v>
      </c>
      <c r="B6" s="24">
        <v>1</v>
      </c>
      <c r="C6" s="25" t="s">
        <v>9</v>
      </c>
      <c r="D6" s="26">
        <v>50</v>
      </c>
      <c r="E6" s="17">
        <v>65.98</v>
      </c>
      <c r="F6" s="18">
        <v>21</v>
      </c>
      <c r="G6" s="19">
        <f t="shared" si="2"/>
        <v>0.30236435283419216</v>
      </c>
      <c r="H6" s="20">
        <v>72.33</v>
      </c>
      <c r="I6" s="21">
        <v>22.15</v>
      </c>
      <c r="J6" s="19">
        <f t="shared" si="3"/>
        <v>0.28786119175998887</v>
      </c>
      <c r="K6" s="17">
        <v>48.09</v>
      </c>
      <c r="L6" s="18">
        <v>15.86</v>
      </c>
      <c r="M6" s="22">
        <f t="shared" si="4"/>
        <v>0.31001039717196921</v>
      </c>
      <c r="N6" s="17">
        <v>74.319999999999993</v>
      </c>
      <c r="O6" s="18">
        <v>20.77</v>
      </c>
      <c r="P6" s="19">
        <f t="shared" si="0"/>
        <v>0.26269913885898816</v>
      </c>
      <c r="Q6" s="17">
        <v>60.14</v>
      </c>
      <c r="R6" s="18">
        <v>15.48</v>
      </c>
      <c r="S6" s="19">
        <f t="shared" si="1"/>
        <v>0.25739940139674095</v>
      </c>
      <c r="T6" s="144"/>
      <c r="U6" s="144"/>
      <c r="V6" s="144"/>
    </row>
    <row r="7" spans="1:22" ht="18.75" hidden="1" x14ac:dyDescent="0.3">
      <c r="A7" s="23">
        <v>5</v>
      </c>
      <c r="B7" s="24">
        <v>1</v>
      </c>
      <c r="C7" s="25" t="s">
        <v>9</v>
      </c>
      <c r="D7" s="26">
        <v>350</v>
      </c>
      <c r="E7" s="17">
        <v>40.729999999999997</v>
      </c>
      <c r="F7" s="18">
        <v>11.64</v>
      </c>
      <c r="G7" s="19">
        <f t="shared" si="2"/>
        <v>0.2714952123741714</v>
      </c>
      <c r="H7" s="20">
        <v>81.97</v>
      </c>
      <c r="I7" s="21">
        <v>22.17</v>
      </c>
      <c r="J7" s="19">
        <f t="shared" si="3"/>
        <v>0.25423691594485792</v>
      </c>
      <c r="K7" s="17">
        <v>99.68</v>
      </c>
      <c r="L7" s="18">
        <v>25.43</v>
      </c>
      <c r="M7" s="22">
        <f t="shared" si="4"/>
        <v>0.23980939004815405</v>
      </c>
      <c r="N7" s="17">
        <v>73.44</v>
      </c>
      <c r="O7" s="18">
        <v>18.350000000000001</v>
      </c>
      <c r="P7" s="19">
        <f t="shared" si="0"/>
        <v>0.23487200435729849</v>
      </c>
      <c r="Q7" s="17">
        <v>45.7</v>
      </c>
      <c r="R7" s="18">
        <v>11.69</v>
      </c>
      <c r="S7" s="19">
        <f t="shared" si="1"/>
        <v>0.25579868708971548</v>
      </c>
      <c r="T7" s="144"/>
      <c r="U7" s="144"/>
      <c r="V7" s="144"/>
    </row>
    <row r="8" spans="1:22" ht="18.75" hidden="1" x14ac:dyDescent="0.3">
      <c r="A8" s="27">
        <v>6</v>
      </c>
      <c r="B8" s="28">
        <v>1</v>
      </c>
      <c r="C8" s="29" t="s">
        <v>9</v>
      </c>
      <c r="D8" s="30">
        <v>500</v>
      </c>
      <c r="E8" s="17">
        <v>40.56</v>
      </c>
      <c r="F8" s="18">
        <v>10.82</v>
      </c>
      <c r="G8" s="19">
        <f t="shared" si="2"/>
        <v>0.25342702169625242</v>
      </c>
      <c r="H8" s="20">
        <v>88.27</v>
      </c>
      <c r="I8" s="21">
        <v>22.42</v>
      </c>
      <c r="J8" s="19">
        <f t="shared" si="3"/>
        <v>0.23875382349609156</v>
      </c>
      <c r="K8" s="17">
        <v>71.739999999999995</v>
      </c>
      <c r="L8" s="18">
        <v>20.43</v>
      </c>
      <c r="M8" s="22">
        <f t="shared" si="4"/>
        <v>0.26769166434346253</v>
      </c>
      <c r="N8" s="17">
        <v>85.08</v>
      </c>
      <c r="O8" s="18">
        <v>20.7</v>
      </c>
      <c r="P8" s="19">
        <f t="shared" si="0"/>
        <v>0.2287023977433004</v>
      </c>
      <c r="Q8" s="17">
        <v>70.959999999999994</v>
      </c>
      <c r="R8" s="18">
        <v>16.760000000000002</v>
      </c>
      <c r="S8" s="19">
        <f t="shared" si="1"/>
        <v>0.23618940248027062</v>
      </c>
      <c r="T8" s="144"/>
      <c r="U8" s="144"/>
      <c r="V8" s="144"/>
    </row>
    <row r="9" spans="1:22" ht="18.75" hidden="1" x14ac:dyDescent="0.3">
      <c r="A9" s="13">
        <v>7</v>
      </c>
      <c r="B9" s="14">
        <v>1</v>
      </c>
      <c r="C9" s="15" t="s">
        <v>10</v>
      </c>
      <c r="D9" s="16">
        <v>0</v>
      </c>
      <c r="E9" s="17">
        <v>60.09</v>
      </c>
      <c r="F9" s="18">
        <v>12.77</v>
      </c>
      <c r="G9" s="19">
        <f t="shared" si="2"/>
        <v>0.20188883341654185</v>
      </c>
      <c r="H9" s="20">
        <v>64.900000000000006</v>
      </c>
      <c r="I9" s="21">
        <v>17.07</v>
      </c>
      <c r="J9" s="19">
        <f t="shared" si="3"/>
        <v>0.24723882896764252</v>
      </c>
      <c r="K9" s="17">
        <v>80.22</v>
      </c>
      <c r="L9" s="18">
        <v>18.239999999999998</v>
      </c>
      <c r="M9" s="22">
        <f t="shared" si="4"/>
        <v>0.21373223635003735</v>
      </c>
      <c r="N9" s="17">
        <v>76.05</v>
      </c>
      <c r="O9" s="18">
        <v>16.670000000000002</v>
      </c>
      <c r="P9" s="19">
        <f t="shared" si="0"/>
        <v>0.20604602235371466</v>
      </c>
      <c r="Q9" s="17">
        <v>90.86</v>
      </c>
      <c r="R9" s="18">
        <v>16.55</v>
      </c>
      <c r="S9" s="19">
        <f t="shared" si="1"/>
        <v>0.18214836011446181</v>
      </c>
      <c r="T9" s="144"/>
      <c r="U9" s="144"/>
      <c r="V9" s="144"/>
    </row>
    <row r="10" spans="1:22" ht="18.75" hidden="1" x14ac:dyDescent="0.3">
      <c r="A10" s="23">
        <v>8</v>
      </c>
      <c r="B10" s="24">
        <v>1</v>
      </c>
      <c r="C10" s="25" t="s">
        <v>10</v>
      </c>
      <c r="D10" s="26">
        <v>200</v>
      </c>
      <c r="E10" s="17">
        <v>56.19</v>
      </c>
      <c r="F10" s="18">
        <v>10.65</v>
      </c>
      <c r="G10" s="19">
        <f t="shared" si="2"/>
        <v>0.18005872931126535</v>
      </c>
      <c r="H10" s="20">
        <v>71.98</v>
      </c>
      <c r="I10" s="21">
        <v>17.649999999999999</v>
      </c>
      <c r="J10" s="19">
        <f t="shared" si="3"/>
        <v>0.23049458182828558</v>
      </c>
      <c r="K10" s="17">
        <v>81</v>
      </c>
      <c r="L10" s="18">
        <v>17.84</v>
      </c>
      <c r="M10" s="22">
        <f t="shared" si="4"/>
        <v>0.2070320987654321</v>
      </c>
      <c r="N10" s="17">
        <v>73.05</v>
      </c>
      <c r="O10" s="18">
        <v>15.7</v>
      </c>
      <c r="P10" s="19">
        <f t="shared" si="0"/>
        <v>0.20202600958247777</v>
      </c>
      <c r="Q10" s="17">
        <v>97.99</v>
      </c>
      <c r="R10" s="18">
        <v>18.61</v>
      </c>
      <c r="S10" s="19">
        <f t="shared" si="1"/>
        <v>0.18991733850392897</v>
      </c>
      <c r="T10" s="144"/>
      <c r="U10" s="144"/>
      <c r="V10" s="144"/>
    </row>
    <row r="11" spans="1:22" ht="18.75" hidden="1" x14ac:dyDescent="0.3">
      <c r="A11" s="23">
        <v>9</v>
      </c>
      <c r="B11" s="24">
        <v>1</v>
      </c>
      <c r="C11" s="25" t="s">
        <v>10</v>
      </c>
      <c r="D11" s="26">
        <v>500</v>
      </c>
      <c r="E11" s="17">
        <v>53.67</v>
      </c>
      <c r="F11" s="18">
        <v>9.86</v>
      </c>
      <c r="G11" s="19">
        <f t="shared" si="2"/>
        <v>0.17452953232718463</v>
      </c>
      <c r="H11" s="20">
        <v>115.73</v>
      </c>
      <c r="I11" s="21">
        <v>20.53</v>
      </c>
      <c r="J11" s="19">
        <f t="shared" si="3"/>
        <v>0.16675192257841528</v>
      </c>
      <c r="K11" s="17">
        <v>101.2</v>
      </c>
      <c r="L11" s="18">
        <v>18.93</v>
      </c>
      <c r="M11" s="22">
        <f t="shared" si="4"/>
        <v>0.17583201581027666</v>
      </c>
      <c r="N11" s="17">
        <v>123.93</v>
      </c>
      <c r="O11" s="18">
        <v>18.28</v>
      </c>
      <c r="P11" s="19">
        <f t="shared" si="0"/>
        <v>0.13865246510126683</v>
      </c>
      <c r="Q11" s="17">
        <v>97.64</v>
      </c>
      <c r="R11" s="18">
        <v>14.07</v>
      </c>
      <c r="S11" s="19">
        <f t="shared" si="1"/>
        <v>0.14410077836952068</v>
      </c>
      <c r="T11" s="144"/>
      <c r="U11" s="144"/>
      <c r="V11" s="144"/>
    </row>
    <row r="12" spans="1:22" ht="18.75" hidden="1" x14ac:dyDescent="0.3">
      <c r="A12" s="23">
        <v>10</v>
      </c>
      <c r="B12" s="24">
        <v>1</v>
      </c>
      <c r="C12" s="25" t="s">
        <v>10</v>
      </c>
      <c r="D12" s="26">
        <v>350</v>
      </c>
      <c r="E12" s="17">
        <v>37.71</v>
      </c>
      <c r="F12" s="18">
        <v>8.26</v>
      </c>
      <c r="G12" s="19">
        <f t="shared" si="2"/>
        <v>0.20808804030761069</v>
      </c>
      <c r="H12" s="20">
        <v>92.73</v>
      </c>
      <c r="I12" s="21">
        <v>19.86</v>
      </c>
      <c r="J12" s="19">
        <f t="shared" si="3"/>
        <v>0.20131996117761242</v>
      </c>
      <c r="K12" s="17">
        <v>95.49</v>
      </c>
      <c r="L12" s="18">
        <v>20.21</v>
      </c>
      <c r="M12" s="22">
        <f t="shared" si="4"/>
        <v>0.19894648654309355</v>
      </c>
      <c r="N12" s="17">
        <v>103.88</v>
      </c>
      <c r="O12" s="18">
        <v>18.850000000000001</v>
      </c>
      <c r="P12" s="19">
        <f t="shared" si="0"/>
        <v>0.17057181363111285</v>
      </c>
      <c r="Q12" s="17">
        <v>87.3</v>
      </c>
      <c r="R12" s="18">
        <v>14.33</v>
      </c>
      <c r="S12" s="19">
        <f t="shared" si="1"/>
        <v>0.16414662084765178</v>
      </c>
      <c r="T12" s="144"/>
      <c r="U12" s="144"/>
      <c r="V12" s="144"/>
    </row>
    <row r="13" spans="1:22" ht="18.75" hidden="1" x14ac:dyDescent="0.3">
      <c r="A13" s="23">
        <v>11</v>
      </c>
      <c r="B13" s="24">
        <v>1</v>
      </c>
      <c r="C13" s="25" t="s">
        <v>10</v>
      </c>
      <c r="D13" s="26">
        <v>50</v>
      </c>
      <c r="E13" s="17">
        <v>73.040000000000006</v>
      </c>
      <c r="F13" s="18">
        <v>14.42</v>
      </c>
      <c r="G13" s="19">
        <f t="shared" si="2"/>
        <v>0.18755476451259581</v>
      </c>
      <c r="H13" s="20">
        <v>59.5</v>
      </c>
      <c r="I13" s="21">
        <v>15.58</v>
      </c>
      <c r="J13" s="19">
        <f t="shared" si="3"/>
        <v>0.24613781512605043</v>
      </c>
      <c r="K13" s="17">
        <v>74.56</v>
      </c>
      <c r="L13" s="18">
        <v>17.97</v>
      </c>
      <c r="M13" s="22">
        <f t="shared" si="4"/>
        <v>0.22655311158798278</v>
      </c>
      <c r="N13" s="17">
        <v>79.959999999999994</v>
      </c>
      <c r="O13" s="18">
        <v>17.010000000000002</v>
      </c>
      <c r="P13" s="19">
        <f t="shared" si="0"/>
        <v>0.19996748374187095</v>
      </c>
      <c r="Q13" s="17">
        <v>58.61</v>
      </c>
      <c r="R13" s="18">
        <v>13.54</v>
      </c>
      <c r="S13" s="19">
        <f t="shared" si="1"/>
        <v>0.23101859750895751</v>
      </c>
      <c r="T13" s="144"/>
      <c r="U13" s="144"/>
      <c r="V13" s="144"/>
    </row>
    <row r="14" spans="1:22" ht="18.75" hidden="1" x14ac:dyDescent="0.3">
      <c r="A14" s="23">
        <v>12</v>
      </c>
      <c r="B14" s="24">
        <v>1</v>
      </c>
      <c r="C14" s="25" t="s">
        <v>10</v>
      </c>
      <c r="D14" s="26">
        <v>100</v>
      </c>
      <c r="E14" s="17">
        <v>86.35</v>
      </c>
      <c r="F14" s="18">
        <v>16.579999999999998</v>
      </c>
      <c r="G14" s="19">
        <f t="shared" si="2"/>
        <v>0.18240880138969309</v>
      </c>
      <c r="H14" s="20">
        <v>56.1</v>
      </c>
      <c r="I14" s="21">
        <v>15.34</v>
      </c>
      <c r="J14" s="19">
        <f t="shared" si="3"/>
        <v>0.25703386809269163</v>
      </c>
      <c r="K14" s="17">
        <v>80.930000000000007</v>
      </c>
      <c r="L14" s="18">
        <v>22.08</v>
      </c>
      <c r="M14" s="22">
        <f t="shared" si="4"/>
        <v>0.25645866798467809</v>
      </c>
      <c r="N14" s="17">
        <v>96.14</v>
      </c>
      <c r="O14" s="18">
        <v>20.75</v>
      </c>
      <c r="P14" s="19">
        <f t="shared" si="0"/>
        <v>0.20288121489494487</v>
      </c>
      <c r="Q14" s="17">
        <v>68.349999999999994</v>
      </c>
      <c r="R14" s="18">
        <v>17.36</v>
      </c>
      <c r="S14" s="19">
        <f t="shared" si="1"/>
        <v>0.25398683247988296</v>
      </c>
      <c r="T14" s="144"/>
      <c r="U14" s="144"/>
      <c r="V14" s="144"/>
    </row>
    <row r="15" spans="1:22" ht="18.75" hidden="1" x14ac:dyDescent="0.3">
      <c r="A15" s="13">
        <v>13</v>
      </c>
      <c r="B15" s="14">
        <v>1</v>
      </c>
      <c r="C15" s="15" t="s">
        <v>11</v>
      </c>
      <c r="D15" s="16">
        <v>200</v>
      </c>
      <c r="E15" s="17">
        <v>69.81</v>
      </c>
      <c r="F15" s="18">
        <v>17.29</v>
      </c>
      <c r="G15" s="19">
        <f t="shared" si="2"/>
        <v>0.23528864059590315</v>
      </c>
      <c r="H15" s="20">
        <v>70.31</v>
      </c>
      <c r="I15" s="21">
        <v>19.8</v>
      </c>
      <c r="J15" s="19">
        <f t="shared" si="3"/>
        <v>0.26471341203242776</v>
      </c>
      <c r="K15" s="17">
        <v>116.74</v>
      </c>
      <c r="L15" s="18">
        <v>27.92</v>
      </c>
      <c r="M15" s="22">
        <f t="shared" si="4"/>
        <v>0.2248141168408429</v>
      </c>
      <c r="N15" s="17">
        <v>83.55</v>
      </c>
      <c r="O15" s="18">
        <v>22.49</v>
      </c>
      <c r="P15" s="19">
        <f t="shared" si="0"/>
        <v>0.25302932375822856</v>
      </c>
      <c r="Q15" s="17">
        <v>61.07</v>
      </c>
      <c r="R15" s="18">
        <v>16.22</v>
      </c>
      <c r="S15" s="19">
        <f t="shared" si="1"/>
        <v>0.26559685606680855</v>
      </c>
      <c r="T15" s="144"/>
      <c r="U15" s="144"/>
      <c r="V15" s="144"/>
    </row>
    <row r="16" spans="1:22" ht="18.75" hidden="1" x14ac:dyDescent="0.3">
      <c r="A16" s="23">
        <v>14</v>
      </c>
      <c r="B16" s="24">
        <v>1</v>
      </c>
      <c r="C16" s="25" t="s">
        <v>11</v>
      </c>
      <c r="D16" s="26">
        <v>100</v>
      </c>
      <c r="E16" s="17">
        <v>70.94</v>
      </c>
      <c r="F16" s="18">
        <v>17.329999999999998</v>
      </c>
      <c r="G16" s="19">
        <f t="shared" si="2"/>
        <v>0.23207640259374115</v>
      </c>
      <c r="H16" s="20">
        <v>82.54</v>
      </c>
      <c r="I16" s="21">
        <v>21.65</v>
      </c>
      <c r="J16" s="19">
        <f t="shared" si="3"/>
        <v>0.24655924400290766</v>
      </c>
      <c r="K16" s="17">
        <v>82.44</v>
      </c>
      <c r="L16" s="18">
        <v>21.56</v>
      </c>
      <c r="M16" s="22">
        <f t="shared" si="4"/>
        <v>0.24583212032993687</v>
      </c>
      <c r="N16" s="17">
        <v>72.510000000000005</v>
      </c>
      <c r="O16" s="18">
        <v>17.66</v>
      </c>
      <c r="P16" s="19">
        <f t="shared" si="0"/>
        <v>0.22893945662667214</v>
      </c>
      <c r="Q16" s="17">
        <v>61.03</v>
      </c>
      <c r="R16" s="18">
        <v>16.3</v>
      </c>
      <c r="S16" s="19">
        <f t="shared" si="1"/>
        <v>0.26708176306734394</v>
      </c>
      <c r="T16" s="144"/>
      <c r="U16" s="144"/>
      <c r="V16" s="144"/>
    </row>
    <row r="17" spans="1:22" ht="18.75" hidden="1" x14ac:dyDescent="0.3">
      <c r="A17" s="23">
        <v>15</v>
      </c>
      <c r="B17" s="24">
        <v>1</v>
      </c>
      <c r="C17" s="25" t="s">
        <v>11</v>
      </c>
      <c r="D17" s="26">
        <v>0</v>
      </c>
      <c r="E17" s="17">
        <v>52.77</v>
      </c>
      <c r="F17" s="18">
        <v>14.05</v>
      </c>
      <c r="G17" s="19">
        <f t="shared" si="2"/>
        <v>0.25293727496683721</v>
      </c>
      <c r="H17" s="20">
        <v>88.97</v>
      </c>
      <c r="I17" s="21">
        <v>22.94</v>
      </c>
      <c r="J17" s="19">
        <f t="shared" si="3"/>
        <v>0.24236933797909405</v>
      </c>
      <c r="K17" s="17">
        <v>71.989999999999995</v>
      </c>
      <c r="L17" s="18">
        <v>21.12</v>
      </c>
      <c r="M17" s="22">
        <f t="shared" si="4"/>
        <v>0.27577163494929852</v>
      </c>
      <c r="N17" s="17">
        <v>63.96</v>
      </c>
      <c r="O17" s="18">
        <v>18.739999999999998</v>
      </c>
      <c r="P17" s="19">
        <f t="shared" si="0"/>
        <v>0.27541588492808</v>
      </c>
      <c r="Q17" s="17">
        <v>66.86</v>
      </c>
      <c r="R17" s="18">
        <v>18.059999999999999</v>
      </c>
      <c r="S17" s="19">
        <f t="shared" si="1"/>
        <v>0.27011666168112475</v>
      </c>
      <c r="T17" s="144"/>
      <c r="U17" s="144"/>
      <c r="V17" s="144"/>
    </row>
    <row r="18" spans="1:22" ht="18.75" hidden="1" x14ac:dyDescent="0.3">
      <c r="A18" s="23">
        <v>16</v>
      </c>
      <c r="B18" s="24">
        <v>1</v>
      </c>
      <c r="C18" s="25" t="s">
        <v>11</v>
      </c>
      <c r="D18" s="26">
        <v>50</v>
      </c>
      <c r="E18" s="17">
        <v>72.03</v>
      </c>
      <c r="F18" s="18">
        <v>17.46</v>
      </c>
      <c r="G18" s="19">
        <f t="shared" si="2"/>
        <v>0.23027905039566848</v>
      </c>
      <c r="H18" s="20">
        <v>72.45</v>
      </c>
      <c r="I18" s="21">
        <v>19.32</v>
      </c>
      <c r="J18" s="19">
        <f t="shared" si="3"/>
        <v>0.25066666666666665</v>
      </c>
      <c r="K18" s="17">
        <v>70.56</v>
      </c>
      <c r="L18" s="18">
        <v>20.66</v>
      </c>
      <c r="M18" s="22">
        <f t="shared" si="4"/>
        <v>0.27523242630385486</v>
      </c>
      <c r="N18" s="17">
        <v>79.569999999999993</v>
      </c>
      <c r="O18" s="18">
        <v>20.69</v>
      </c>
      <c r="P18" s="19">
        <f t="shared" si="0"/>
        <v>0.2444212642955888</v>
      </c>
      <c r="Q18" s="17">
        <v>55.37</v>
      </c>
      <c r="R18" s="18">
        <v>14.37</v>
      </c>
      <c r="S18" s="19">
        <f t="shared" si="1"/>
        <v>0.25952681957738849</v>
      </c>
      <c r="T18" s="144"/>
      <c r="U18" s="144"/>
      <c r="V18" s="144"/>
    </row>
    <row r="19" spans="1:22" ht="18.75" hidden="1" x14ac:dyDescent="0.3">
      <c r="A19" s="23">
        <v>17</v>
      </c>
      <c r="B19" s="24">
        <v>1</v>
      </c>
      <c r="C19" s="25" t="s">
        <v>11</v>
      </c>
      <c r="D19" s="26">
        <v>500</v>
      </c>
      <c r="E19" s="17">
        <v>74.75</v>
      </c>
      <c r="F19" s="18">
        <v>15.34</v>
      </c>
      <c r="G19" s="19">
        <f t="shared" si="2"/>
        <v>0.19495652173913042</v>
      </c>
      <c r="H19" s="20">
        <v>92.9</v>
      </c>
      <c r="I19" s="21">
        <v>19.149999999999999</v>
      </c>
      <c r="J19" s="19">
        <f t="shared" si="3"/>
        <v>0.19376749192680298</v>
      </c>
      <c r="K19" s="17">
        <v>109.51</v>
      </c>
      <c r="L19" s="18">
        <v>24.87</v>
      </c>
      <c r="M19" s="22">
        <f t="shared" si="4"/>
        <v>0.21347639484978539</v>
      </c>
      <c r="N19" s="17">
        <v>90.37</v>
      </c>
      <c r="O19" s="18">
        <v>19.93</v>
      </c>
      <c r="P19" s="19">
        <f t="shared" si="0"/>
        <v>0.20730552174394154</v>
      </c>
      <c r="Q19" s="17">
        <v>67.599999999999994</v>
      </c>
      <c r="R19" s="18">
        <v>16.41</v>
      </c>
      <c r="S19" s="19">
        <f t="shared" si="1"/>
        <v>0.24275147928994084</v>
      </c>
      <c r="T19" s="144"/>
      <c r="U19" s="144"/>
      <c r="V19" s="144"/>
    </row>
    <row r="20" spans="1:22" ht="18.75" hidden="1" x14ac:dyDescent="0.3">
      <c r="A20" s="27">
        <v>18</v>
      </c>
      <c r="B20" s="28">
        <v>1</v>
      </c>
      <c r="C20" s="29" t="s">
        <v>11</v>
      </c>
      <c r="D20" s="30">
        <v>350</v>
      </c>
      <c r="E20" s="17">
        <v>59.13</v>
      </c>
      <c r="F20" s="18">
        <v>13.43</v>
      </c>
      <c r="G20" s="19">
        <f t="shared" si="2"/>
        <v>0.21577033654659222</v>
      </c>
      <c r="H20" s="20">
        <v>89.27</v>
      </c>
      <c r="I20" s="21">
        <v>21.71</v>
      </c>
      <c r="J20" s="19">
        <f t="shared" si="3"/>
        <v>0.22860311414809006</v>
      </c>
      <c r="K20" s="17">
        <v>82.88</v>
      </c>
      <c r="L20" s="18">
        <v>22.2</v>
      </c>
      <c r="M20" s="22">
        <f t="shared" si="4"/>
        <v>0.25178571428571428</v>
      </c>
      <c r="N20" s="17">
        <v>66.59</v>
      </c>
      <c r="O20" s="18">
        <v>17.84</v>
      </c>
      <c r="P20" s="19">
        <f t="shared" si="0"/>
        <v>0.25183360864994742</v>
      </c>
      <c r="Q20" s="17">
        <v>57.75</v>
      </c>
      <c r="R20" s="18">
        <v>17.079999999999998</v>
      </c>
      <c r="S20" s="19">
        <f t="shared" si="1"/>
        <v>0.29575757575757572</v>
      </c>
      <c r="T20" s="144"/>
      <c r="U20" s="144"/>
      <c r="V20" s="144"/>
    </row>
    <row r="21" spans="1:22" ht="18.75" hidden="1" x14ac:dyDescent="0.3">
      <c r="A21" s="13">
        <v>19</v>
      </c>
      <c r="B21" s="14">
        <v>1</v>
      </c>
      <c r="C21" s="15" t="s">
        <v>12</v>
      </c>
      <c r="D21" s="16">
        <v>100</v>
      </c>
      <c r="E21" s="17">
        <v>52.49</v>
      </c>
      <c r="F21" s="18">
        <v>14.59</v>
      </c>
      <c r="G21" s="19">
        <f t="shared" si="2"/>
        <v>0.26405982091827013</v>
      </c>
      <c r="H21" s="20">
        <v>79.25</v>
      </c>
      <c r="I21" s="21">
        <v>23.03</v>
      </c>
      <c r="J21" s="19">
        <f t="shared" si="3"/>
        <v>0.27316340694006308</v>
      </c>
      <c r="K21" s="17">
        <v>90.34</v>
      </c>
      <c r="L21" s="18">
        <v>25.06</v>
      </c>
      <c r="M21" s="22">
        <f t="shared" si="4"/>
        <v>0.26075271197697586</v>
      </c>
      <c r="N21" s="17">
        <v>69.95</v>
      </c>
      <c r="O21" s="18">
        <v>19.63</v>
      </c>
      <c r="P21" s="19">
        <f t="shared" si="0"/>
        <v>0.26379127948534664</v>
      </c>
      <c r="Q21" s="17">
        <v>64.61</v>
      </c>
      <c r="R21" s="18">
        <v>16.87</v>
      </c>
      <c r="S21" s="19">
        <f t="shared" si="1"/>
        <v>0.26110509209100763</v>
      </c>
      <c r="T21" s="144"/>
      <c r="U21" s="144"/>
      <c r="V21" s="144"/>
    </row>
    <row r="22" spans="1:22" ht="18.75" hidden="1" x14ac:dyDescent="0.3">
      <c r="A22" s="23">
        <v>20</v>
      </c>
      <c r="B22" s="24">
        <v>1</v>
      </c>
      <c r="C22" s="25" t="s">
        <v>12</v>
      </c>
      <c r="D22" s="26">
        <v>50</v>
      </c>
      <c r="E22" s="17">
        <v>29.41</v>
      </c>
      <c r="F22" s="18">
        <v>8.61</v>
      </c>
      <c r="G22" s="19">
        <f t="shared" si="2"/>
        <v>0.27811968718123087</v>
      </c>
      <c r="H22" s="20">
        <v>84.6</v>
      </c>
      <c r="I22" s="21">
        <v>23.03</v>
      </c>
      <c r="J22" s="19">
        <f t="shared" si="3"/>
        <v>0.25588888888888889</v>
      </c>
      <c r="K22" s="17">
        <v>92.04</v>
      </c>
      <c r="L22" s="18">
        <v>24.32</v>
      </c>
      <c r="M22" s="22">
        <f t="shared" si="4"/>
        <v>0.24837896566710121</v>
      </c>
      <c r="N22" s="17">
        <v>69.02</v>
      </c>
      <c r="O22" s="18">
        <v>19.940000000000001</v>
      </c>
      <c r="P22" s="19">
        <f t="shared" si="0"/>
        <v>0.2715676615473776</v>
      </c>
      <c r="Q22" s="17">
        <v>82.64</v>
      </c>
      <c r="R22" s="18">
        <v>22.7</v>
      </c>
      <c r="S22" s="19">
        <f t="shared" si="1"/>
        <v>0.27468538238141332</v>
      </c>
      <c r="T22" s="144"/>
      <c r="U22" s="144"/>
      <c r="V22" s="144"/>
    </row>
    <row r="23" spans="1:22" ht="18.75" hidden="1" x14ac:dyDescent="0.3">
      <c r="A23" s="23">
        <v>21</v>
      </c>
      <c r="B23" s="24">
        <v>1</v>
      </c>
      <c r="C23" s="25" t="s">
        <v>12</v>
      </c>
      <c r="D23" s="26">
        <v>500</v>
      </c>
      <c r="E23" s="17">
        <v>42.17</v>
      </c>
      <c r="F23" s="18">
        <v>10.57</v>
      </c>
      <c r="G23" s="19">
        <f t="shared" si="2"/>
        <v>0.23811951624377517</v>
      </c>
      <c r="H23" s="20">
        <v>80.91</v>
      </c>
      <c r="I23" s="21">
        <v>18.95</v>
      </c>
      <c r="J23" s="19">
        <f t="shared" si="3"/>
        <v>0.22015820046965762</v>
      </c>
      <c r="K23" s="17">
        <v>102.79</v>
      </c>
      <c r="L23" s="18">
        <v>24.8</v>
      </c>
      <c r="M23" s="22">
        <f t="shared" si="4"/>
        <v>0.22679248954178421</v>
      </c>
      <c r="N23" s="17">
        <v>94.54</v>
      </c>
      <c r="O23" s="18">
        <v>23.25</v>
      </c>
      <c r="P23" s="19">
        <f t="shared" si="0"/>
        <v>0.23117199069177066</v>
      </c>
      <c r="Q23" s="17">
        <v>86.05</v>
      </c>
      <c r="R23" s="18">
        <v>18.52</v>
      </c>
      <c r="S23" s="19">
        <f t="shared" si="1"/>
        <v>0.21522370714700756</v>
      </c>
      <c r="T23" s="144"/>
      <c r="U23" s="144"/>
      <c r="V23" s="144"/>
    </row>
    <row r="24" spans="1:22" ht="18.75" hidden="1" x14ac:dyDescent="0.3">
      <c r="A24" s="23">
        <v>22</v>
      </c>
      <c r="B24" s="24">
        <v>1</v>
      </c>
      <c r="C24" s="25" t="s">
        <v>12</v>
      </c>
      <c r="D24" s="26">
        <v>200</v>
      </c>
      <c r="E24" s="17">
        <v>54.17</v>
      </c>
      <c r="F24" s="18">
        <v>13.86</v>
      </c>
      <c r="G24" s="19">
        <f t="shared" si="2"/>
        <v>0.24306811888499166</v>
      </c>
      <c r="H24" s="20">
        <v>112.28</v>
      </c>
      <c r="I24" s="21">
        <v>26.97</v>
      </c>
      <c r="J24" s="19">
        <f t="shared" si="3"/>
        <v>0.22579087994299962</v>
      </c>
      <c r="K24" s="17">
        <v>87.41</v>
      </c>
      <c r="L24" s="18">
        <v>23.21</v>
      </c>
      <c r="M24" s="22">
        <f t="shared" si="4"/>
        <v>0.24959844411394577</v>
      </c>
      <c r="N24" s="17">
        <v>80.3</v>
      </c>
      <c r="O24" s="18">
        <v>21.13</v>
      </c>
      <c r="P24" s="19">
        <f t="shared" si="0"/>
        <v>0.24734993773349939</v>
      </c>
      <c r="Q24" s="17">
        <v>77.73</v>
      </c>
      <c r="R24" s="18">
        <v>18.600000000000001</v>
      </c>
      <c r="S24" s="19">
        <f t="shared" si="1"/>
        <v>0.23928984947896564</v>
      </c>
      <c r="T24" s="144"/>
      <c r="U24" s="144"/>
      <c r="V24" s="144"/>
    </row>
    <row r="25" spans="1:22" ht="18.75" hidden="1" x14ac:dyDescent="0.3">
      <c r="A25" s="23">
        <v>23</v>
      </c>
      <c r="B25" s="24">
        <v>1</v>
      </c>
      <c r="C25" s="25" t="s">
        <v>12</v>
      </c>
      <c r="D25" s="26">
        <v>350</v>
      </c>
      <c r="E25" s="17">
        <v>60.05</v>
      </c>
      <c r="F25" s="18">
        <v>14.51</v>
      </c>
      <c r="G25" s="19">
        <f t="shared" si="2"/>
        <v>0.22955037468776021</v>
      </c>
      <c r="H25" s="20">
        <v>100.67</v>
      </c>
      <c r="I25" s="21">
        <v>24.15</v>
      </c>
      <c r="J25" s="19">
        <f t="shared" si="3"/>
        <v>0.22549915565709741</v>
      </c>
      <c r="K25" s="17">
        <v>102.76</v>
      </c>
      <c r="L25" s="18">
        <v>25.73</v>
      </c>
      <c r="M25" s="22">
        <f t="shared" si="4"/>
        <v>0.23536590112884387</v>
      </c>
      <c r="N25" s="17">
        <v>105.16</v>
      </c>
      <c r="O25" s="18">
        <v>24.65</v>
      </c>
      <c r="P25" s="19">
        <f t="shared" si="0"/>
        <v>0.22034043362495245</v>
      </c>
      <c r="Q25" s="17">
        <v>49.41</v>
      </c>
      <c r="R25" s="18">
        <v>12.16</v>
      </c>
      <c r="S25" s="19">
        <f t="shared" si="1"/>
        <v>0.24610402752479257</v>
      </c>
      <c r="T25" s="144"/>
      <c r="U25" s="144"/>
      <c r="V25" s="144"/>
    </row>
    <row r="26" spans="1:22" ht="18.75" hidden="1" x14ac:dyDescent="0.3">
      <c r="A26" s="27">
        <v>24</v>
      </c>
      <c r="B26" s="28">
        <v>1</v>
      </c>
      <c r="C26" s="29" t="s">
        <v>12</v>
      </c>
      <c r="D26" s="30">
        <v>0</v>
      </c>
      <c r="E26" s="17">
        <v>47.57</v>
      </c>
      <c r="F26" s="18">
        <v>12.33</v>
      </c>
      <c r="G26" s="19">
        <f t="shared" si="2"/>
        <v>0.24623712423796512</v>
      </c>
      <c r="H26" s="20">
        <v>86.57</v>
      </c>
      <c r="I26" s="21">
        <v>24.6</v>
      </c>
      <c r="J26" s="19">
        <f t="shared" si="3"/>
        <v>0.2671133187016288</v>
      </c>
      <c r="K26" s="17">
        <v>75.569999999999993</v>
      </c>
      <c r="L26" s="18">
        <v>21.45</v>
      </c>
      <c r="M26" s="22">
        <f t="shared" si="4"/>
        <v>0.2668122270742358</v>
      </c>
      <c r="N26" s="17">
        <v>57.64</v>
      </c>
      <c r="O26" s="18">
        <v>18.63</v>
      </c>
      <c r="P26" s="19">
        <f t="shared" si="0"/>
        <v>0.30382026370575982</v>
      </c>
      <c r="Q26" s="17">
        <v>58.15</v>
      </c>
      <c r="R26" s="18">
        <v>14.4</v>
      </c>
      <c r="S26" s="19">
        <f t="shared" si="1"/>
        <v>0.24763542562338781</v>
      </c>
      <c r="T26" s="144"/>
      <c r="U26" s="144"/>
      <c r="V26" s="144"/>
    </row>
    <row r="27" spans="1:22" ht="18.75" x14ac:dyDescent="0.3">
      <c r="A27" s="13">
        <v>25</v>
      </c>
      <c r="B27" s="14">
        <v>1</v>
      </c>
      <c r="C27" s="15" t="s">
        <v>13</v>
      </c>
      <c r="D27" s="16">
        <v>200</v>
      </c>
      <c r="E27" s="17">
        <v>33.049999999999997</v>
      </c>
      <c r="F27" s="18">
        <v>6.16</v>
      </c>
      <c r="G27" s="19">
        <f t="shared" si="2"/>
        <v>0.17706505295007566</v>
      </c>
      <c r="H27" s="20">
        <v>109.69</v>
      </c>
      <c r="I27" s="21">
        <v>20.36</v>
      </c>
      <c r="J27" s="19">
        <f t="shared" si="3"/>
        <v>0.17447716291366577</v>
      </c>
      <c r="K27" s="31">
        <v>111.39</v>
      </c>
      <c r="L27" s="32">
        <v>18.73</v>
      </c>
      <c r="M27" s="22">
        <f t="shared" si="4"/>
        <v>0.15805907172995781</v>
      </c>
      <c r="N27" s="17">
        <v>78.790000000000006</v>
      </c>
      <c r="O27" s="18">
        <v>15.37</v>
      </c>
      <c r="P27" s="19">
        <f t="shared" si="0"/>
        <v>0.18337098616575703</v>
      </c>
      <c r="Q27" s="17">
        <v>115.44</v>
      </c>
      <c r="R27" s="18">
        <v>16.05</v>
      </c>
      <c r="S27" s="19">
        <f t="shared" si="1"/>
        <v>0.13903326403326405</v>
      </c>
      <c r="T27" s="144"/>
      <c r="U27" s="144"/>
      <c r="V27" s="144"/>
    </row>
    <row r="28" spans="1:22" ht="18.75" x14ac:dyDescent="0.3">
      <c r="A28" s="23">
        <v>26</v>
      </c>
      <c r="B28" s="24">
        <v>1</v>
      </c>
      <c r="C28" s="25" t="s">
        <v>13</v>
      </c>
      <c r="D28" s="26">
        <v>500</v>
      </c>
      <c r="E28" s="17">
        <v>46.86</v>
      </c>
      <c r="F28" s="18">
        <v>9.7899999999999991</v>
      </c>
      <c r="G28" s="19">
        <f t="shared" si="2"/>
        <v>0.19847417840375586</v>
      </c>
      <c r="H28" s="20">
        <v>119.05</v>
      </c>
      <c r="I28" s="21">
        <v>18.53</v>
      </c>
      <c r="J28" s="19">
        <f t="shared" si="3"/>
        <v>0.14630995380092399</v>
      </c>
      <c r="K28" s="31">
        <v>111.98</v>
      </c>
      <c r="L28" s="32">
        <v>15.93</v>
      </c>
      <c r="M28" s="22">
        <f t="shared" si="4"/>
        <v>0.13372209323093409</v>
      </c>
      <c r="N28" s="17">
        <v>89.38</v>
      </c>
      <c r="O28" s="18">
        <v>15.3</v>
      </c>
      <c r="P28" s="19">
        <f t="shared" si="0"/>
        <v>0.16090848064443949</v>
      </c>
      <c r="Q28" s="17">
        <v>112.01</v>
      </c>
      <c r="R28" s="18">
        <v>13.89</v>
      </c>
      <c r="S28" s="19">
        <f t="shared" si="1"/>
        <v>0.12400678510847246</v>
      </c>
      <c r="T28" s="144"/>
      <c r="U28" s="144"/>
      <c r="V28" s="144"/>
    </row>
    <row r="29" spans="1:22" ht="18.75" x14ac:dyDescent="0.3">
      <c r="A29" s="23">
        <v>27</v>
      </c>
      <c r="B29" s="24">
        <v>1</v>
      </c>
      <c r="C29" s="25" t="s">
        <v>13</v>
      </c>
      <c r="D29" s="26">
        <v>0</v>
      </c>
      <c r="E29" s="17">
        <v>57.63</v>
      </c>
      <c r="F29" s="18">
        <v>9.98</v>
      </c>
      <c r="G29" s="19">
        <f t="shared" si="2"/>
        <v>0.16451500954364046</v>
      </c>
      <c r="H29" s="20">
        <v>84.42</v>
      </c>
      <c r="I29" s="21">
        <v>18.25</v>
      </c>
      <c r="J29" s="19">
        <f t="shared" si="3"/>
        <v>0.20321013977730393</v>
      </c>
      <c r="K29" s="17">
        <v>81.55</v>
      </c>
      <c r="L29" s="18">
        <v>16.149999999999999</v>
      </c>
      <c r="M29" s="22">
        <f t="shared" si="4"/>
        <v>0.18615573267933783</v>
      </c>
      <c r="N29" s="17">
        <v>87.34</v>
      </c>
      <c r="O29" s="18">
        <v>16.71</v>
      </c>
      <c r="P29" s="19">
        <f t="shared" si="0"/>
        <v>0.17984199679413784</v>
      </c>
      <c r="Q29" s="17">
        <v>88.83</v>
      </c>
      <c r="R29" s="18">
        <v>11.74</v>
      </c>
      <c r="S29" s="19">
        <f t="shared" si="1"/>
        <v>0.1321625576944726</v>
      </c>
      <c r="T29" s="144"/>
      <c r="U29" s="144"/>
      <c r="V29" s="144"/>
    </row>
    <row r="30" spans="1:22" ht="18.75" x14ac:dyDescent="0.3">
      <c r="A30" s="23">
        <v>28</v>
      </c>
      <c r="B30" s="24">
        <v>1</v>
      </c>
      <c r="C30" s="25" t="s">
        <v>13</v>
      </c>
      <c r="D30" s="26">
        <v>100</v>
      </c>
      <c r="E30" s="17">
        <v>56.62</v>
      </c>
      <c r="F30" s="18">
        <v>8.58</v>
      </c>
      <c r="G30" s="19">
        <f t="shared" si="2"/>
        <v>0.14395973154362415</v>
      </c>
      <c r="H30" s="20">
        <v>94.45</v>
      </c>
      <c r="I30" s="21">
        <v>18.68</v>
      </c>
      <c r="J30" s="19">
        <f t="shared" si="3"/>
        <v>0.18591000529380622</v>
      </c>
      <c r="K30" s="17">
        <v>94.34</v>
      </c>
      <c r="L30" s="18">
        <v>16.22</v>
      </c>
      <c r="M30" s="22">
        <f t="shared" si="4"/>
        <v>0.16161543353826582</v>
      </c>
      <c r="N30" s="17">
        <v>89.21</v>
      </c>
      <c r="O30" s="18">
        <v>16.36</v>
      </c>
      <c r="P30" s="19">
        <f t="shared" si="0"/>
        <v>0.17238426185405226</v>
      </c>
      <c r="Q30" s="17">
        <v>136.41</v>
      </c>
      <c r="R30" s="18">
        <v>16.920000000000002</v>
      </c>
      <c r="S30" s="19">
        <f t="shared" si="1"/>
        <v>0.12403782713877283</v>
      </c>
      <c r="T30" s="144"/>
      <c r="U30" s="144"/>
      <c r="V30" s="144"/>
    </row>
    <row r="31" spans="1:22" ht="18.75" x14ac:dyDescent="0.3">
      <c r="A31" s="23">
        <v>29</v>
      </c>
      <c r="B31" s="24">
        <v>1</v>
      </c>
      <c r="C31" s="25" t="s">
        <v>13</v>
      </c>
      <c r="D31" s="26">
        <v>350</v>
      </c>
      <c r="E31" s="17">
        <v>54.05</v>
      </c>
      <c r="F31" s="18">
        <v>10.69</v>
      </c>
      <c r="G31" s="19">
        <f t="shared" si="2"/>
        <v>0.18789084181313598</v>
      </c>
      <c r="H31" s="20">
        <v>97.19</v>
      </c>
      <c r="I31" s="21">
        <v>19.04</v>
      </c>
      <c r="J31" s="19">
        <f t="shared" si="3"/>
        <v>0.18415063278115029</v>
      </c>
      <c r="K31" s="17">
        <v>188.66</v>
      </c>
      <c r="L31" s="18">
        <v>20.93</v>
      </c>
      <c r="M31" s="22">
        <f t="shared" si="4"/>
        <v>0.10428389695748966</v>
      </c>
      <c r="N31" s="17">
        <v>126.77</v>
      </c>
      <c r="O31" s="18">
        <v>19.260000000000002</v>
      </c>
      <c r="P31" s="19">
        <f t="shared" si="0"/>
        <v>0.14281296836791041</v>
      </c>
      <c r="Q31" s="17">
        <v>116.02</v>
      </c>
      <c r="R31" s="18">
        <v>14.15</v>
      </c>
      <c r="S31" s="19">
        <f t="shared" si="1"/>
        <v>0.12196173073607999</v>
      </c>
      <c r="T31" s="144"/>
      <c r="U31" s="144"/>
      <c r="V31" s="144"/>
    </row>
    <row r="32" spans="1:22" ht="18.75" x14ac:dyDescent="0.3">
      <c r="A32" s="27">
        <v>30</v>
      </c>
      <c r="B32" s="28">
        <v>1</v>
      </c>
      <c r="C32" s="29" t="s">
        <v>13</v>
      </c>
      <c r="D32" s="30">
        <v>50</v>
      </c>
      <c r="E32" s="17">
        <v>53.09</v>
      </c>
      <c r="F32" s="18">
        <v>8.2100000000000009</v>
      </c>
      <c r="G32" s="19">
        <f t="shared" si="2"/>
        <v>0.14691090600866455</v>
      </c>
      <c r="H32" s="20">
        <v>74.88</v>
      </c>
      <c r="I32" s="21">
        <v>15.62</v>
      </c>
      <c r="J32" s="19">
        <f t="shared" si="3"/>
        <v>0.1960844017094017</v>
      </c>
      <c r="K32" s="17">
        <v>97.8</v>
      </c>
      <c r="L32" s="18">
        <v>16.760000000000002</v>
      </c>
      <c r="M32" s="22">
        <f t="shared" si="4"/>
        <v>0.16108793456032722</v>
      </c>
      <c r="N32" s="17">
        <v>106.96</v>
      </c>
      <c r="O32" s="18">
        <v>18.59</v>
      </c>
      <c r="P32" s="19">
        <f t="shared" si="0"/>
        <v>0.16337509349289453</v>
      </c>
      <c r="Q32" s="17">
        <v>105.15</v>
      </c>
      <c r="R32" s="18">
        <v>14.42</v>
      </c>
      <c r="S32" s="19">
        <f t="shared" si="1"/>
        <v>0.13713742272943413</v>
      </c>
      <c r="T32" s="144"/>
      <c r="U32" s="144"/>
      <c r="V32" s="144"/>
    </row>
    <row r="33" spans="1:22" ht="18.75" hidden="1" x14ac:dyDescent="0.3">
      <c r="A33" s="13">
        <v>31</v>
      </c>
      <c r="B33" s="14">
        <v>1</v>
      </c>
      <c r="C33" s="15" t="s">
        <v>14</v>
      </c>
      <c r="D33" s="16">
        <v>50</v>
      </c>
      <c r="E33" s="17">
        <v>30.54</v>
      </c>
      <c r="F33" s="18">
        <v>8.77</v>
      </c>
      <c r="G33" s="19">
        <f t="shared" si="2"/>
        <v>0.27280615586116569</v>
      </c>
      <c r="H33" s="20">
        <v>58.37</v>
      </c>
      <c r="I33" s="21">
        <v>18.149999999999999</v>
      </c>
      <c r="J33" s="19">
        <f t="shared" si="3"/>
        <v>0.29229056021929067</v>
      </c>
      <c r="K33" s="17">
        <v>109.52</v>
      </c>
      <c r="L33" s="18">
        <v>31.19</v>
      </c>
      <c r="M33" s="22">
        <f t="shared" si="4"/>
        <v>0.26770087655222791</v>
      </c>
      <c r="N33" s="17">
        <v>85.91</v>
      </c>
      <c r="O33" s="18">
        <v>24.9</v>
      </c>
      <c r="P33" s="19">
        <f t="shared" si="0"/>
        <v>0.2724479106041206</v>
      </c>
      <c r="Q33" s="17">
        <v>75.260000000000005</v>
      </c>
      <c r="R33" s="18">
        <v>21.07</v>
      </c>
      <c r="S33" s="19">
        <f t="shared" si="1"/>
        <v>0.27996279564177518</v>
      </c>
      <c r="T33" s="144"/>
      <c r="U33" s="144"/>
      <c r="V33" s="144"/>
    </row>
    <row r="34" spans="1:22" ht="18.75" hidden="1" x14ac:dyDescent="0.3">
      <c r="A34" s="23">
        <v>32</v>
      </c>
      <c r="B34" s="24">
        <v>1</v>
      </c>
      <c r="C34" s="25" t="s">
        <v>14</v>
      </c>
      <c r="D34" s="26">
        <v>0</v>
      </c>
      <c r="E34" s="17">
        <v>51.06</v>
      </c>
      <c r="F34" s="18">
        <v>15.56</v>
      </c>
      <c r="G34" s="19">
        <f t="shared" si="2"/>
        <v>0.28950254602428516</v>
      </c>
      <c r="H34" s="20">
        <v>55.1</v>
      </c>
      <c r="I34" s="21">
        <v>18.64</v>
      </c>
      <c r="J34" s="19">
        <f t="shared" si="3"/>
        <v>0.31799637023593463</v>
      </c>
      <c r="K34" s="17">
        <v>61.3</v>
      </c>
      <c r="L34" s="18">
        <v>19.559999999999999</v>
      </c>
      <c r="M34" s="22">
        <f t="shared" si="4"/>
        <v>0.29994127243066881</v>
      </c>
      <c r="N34" s="17">
        <v>58.13</v>
      </c>
      <c r="O34" s="18">
        <v>19.309999999999999</v>
      </c>
      <c r="P34" s="19">
        <f t="shared" si="0"/>
        <v>0.31225528986753825</v>
      </c>
      <c r="Q34" s="17">
        <v>63.64</v>
      </c>
      <c r="R34" s="18">
        <v>17.16</v>
      </c>
      <c r="S34" s="19">
        <f t="shared" si="1"/>
        <v>0.26964173475801384</v>
      </c>
      <c r="T34" s="144"/>
      <c r="U34" s="144"/>
      <c r="V34" s="144"/>
    </row>
    <row r="35" spans="1:22" ht="18.75" hidden="1" x14ac:dyDescent="0.3">
      <c r="A35" s="23">
        <v>33</v>
      </c>
      <c r="B35" s="24">
        <v>1</v>
      </c>
      <c r="C35" s="25" t="s">
        <v>14</v>
      </c>
      <c r="D35" s="26">
        <v>200</v>
      </c>
      <c r="E35" s="17">
        <v>60.94</v>
      </c>
      <c r="F35" s="18">
        <v>16.96</v>
      </c>
      <c r="G35" s="19">
        <f t="shared" si="2"/>
        <v>0.26439120446340664</v>
      </c>
      <c r="H35" s="20">
        <v>96.25</v>
      </c>
      <c r="I35" s="21">
        <v>26.89</v>
      </c>
      <c r="J35" s="19">
        <f t="shared" si="3"/>
        <v>0.26261402597402594</v>
      </c>
      <c r="K35" s="17"/>
      <c r="L35" s="18">
        <v>22.94</v>
      </c>
      <c r="M35" s="22"/>
      <c r="N35" s="17">
        <v>61.99</v>
      </c>
      <c r="O35" s="18">
        <v>19.09</v>
      </c>
      <c r="P35" s="19">
        <f t="shared" si="0"/>
        <v>0.28947572189062748</v>
      </c>
      <c r="Q35" s="17">
        <v>76.39</v>
      </c>
      <c r="R35" s="18">
        <v>19.989999999999998</v>
      </c>
      <c r="S35" s="19">
        <f t="shared" si="1"/>
        <v>0.26168346642230655</v>
      </c>
      <c r="T35" s="144"/>
      <c r="U35" s="144"/>
      <c r="V35" s="144"/>
    </row>
    <row r="36" spans="1:22" ht="18.75" hidden="1" x14ac:dyDescent="0.3">
      <c r="A36" s="23">
        <v>34</v>
      </c>
      <c r="B36" s="24">
        <v>1</v>
      </c>
      <c r="C36" s="25" t="s">
        <v>14</v>
      </c>
      <c r="D36" s="26">
        <v>100</v>
      </c>
      <c r="E36" s="17">
        <v>52.58</v>
      </c>
      <c r="F36" s="18">
        <v>13.74</v>
      </c>
      <c r="G36" s="19">
        <f t="shared" si="2"/>
        <v>0.24825028527957396</v>
      </c>
      <c r="H36" s="20">
        <v>93.9</v>
      </c>
      <c r="I36" s="21">
        <v>24.63</v>
      </c>
      <c r="J36" s="19">
        <f t="shared" si="3"/>
        <v>0.24656230031948878</v>
      </c>
      <c r="K36" s="17">
        <v>82.92</v>
      </c>
      <c r="L36" s="18">
        <v>23.76</v>
      </c>
      <c r="M36" s="22">
        <f t="shared" si="4"/>
        <v>0.26934876989869755</v>
      </c>
      <c r="N36" s="17">
        <v>65.17</v>
      </c>
      <c r="O36" s="18">
        <v>18.57</v>
      </c>
      <c r="P36" s="19">
        <f t="shared" si="0"/>
        <v>0.26785023783949669</v>
      </c>
      <c r="Q36" s="17">
        <v>88.59</v>
      </c>
      <c r="R36" s="18">
        <v>22.42</v>
      </c>
      <c r="S36" s="19">
        <f t="shared" si="1"/>
        <v>0.25307596794220566</v>
      </c>
      <c r="T36" s="144"/>
      <c r="U36" s="144"/>
      <c r="V36" s="144"/>
    </row>
    <row r="37" spans="1:22" ht="18.75" hidden="1" x14ac:dyDescent="0.3">
      <c r="A37" s="23">
        <v>35</v>
      </c>
      <c r="B37" s="24">
        <v>1</v>
      </c>
      <c r="C37" s="25" t="s">
        <v>14</v>
      </c>
      <c r="D37" s="26">
        <v>500</v>
      </c>
      <c r="E37" s="17">
        <v>39.090000000000003</v>
      </c>
      <c r="F37" s="18">
        <v>10.6</v>
      </c>
      <c r="G37" s="19">
        <f t="shared" si="2"/>
        <v>0.25761064210795598</v>
      </c>
      <c r="H37" s="20">
        <v>101.15</v>
      </c>
      <c r="I37" s="21">
        <v>22.04</v>
      </c>
      <c r="J37" s="19">
        <f t="shared" si="3"/>
        <v>0.20482056351952541</v>
      </c>
      <c r="K37" s="17">
        <v>92.88</v>
      </c>
      <c r="L37" s="18">
        <v>23.49</v>
      </c>
      <c r="M37" s="22">
        <f t="shared" si="4"/>
        <v>0.23773255813953487</v>
      </c>
      <c r="N37" s="17">
        <v>101.94</v>
      </c>
      <c r="O37" s="18">
        <v>23.5</v>
      </c>
      <c r="P37" s="19">
        <f t="shared" si="0"/>
        <v>0.21669609574259366</v>
      </c>
      <c r="Q37" s="17">
        <v>99.78</v>
      </c>
      <c r="R37" s="18">
        <v>22.4</v>
      </c>
      <c r="S37" s="19">
        <f t="shared" si="1"/>
        <v>0.22449388655041089</v>
      </c>
      <c r="T37" s="144"/>
      <c r="U37" s="144"/>
      <c r="V37" s="144"/>
    </row>
    <row r="38" spans="1:22" ht="18.75" hidden="1" x14ac:dyDescent="0.3">
      <c r="A38" s="27">
        <v>36</v>
      </c>
      <c r="B38" s="28">
        <v>1</v>
      </c>
      <c r="C38" s="29" t="s">
        <v>14</v>
      </c>
      <c r="D38" s="30">
        <v>350</v>
      </c>
      <c r="E38" s="17">
        <v>43.25</v>
      </c>
      <c r="F38" s="18">
        <v>10.44</v>
      </c>
      <c r="G38" s="19">
        <f t="shared" si="2"/>
        <v>0.22931791907514448</v>
      </c>
      <c r="H38" s="20">
        <v>95.02</v>
      </c>
      <c r="I38" s="21">
        <v>23.79</v>
      </c>
      <c r="J38" s="19">
        <f t="shared" si="3"/>
        <v>0.23534624289623235</v>
      </c>
      <c r="K38" s="17">
        <v>84.1</v>
      </c>
      <c r="L38" s="18">
        <v>24.47</v>
      </c>
      <c r="M38" s="22">
        <f t="shared" si="4"/>
        <v>0.2735053507728894</v>
      </c>
      <c r="N38" s="17">
        <v>66.540000000000006</v>
      </c>
      <c r="O38" s="18">
        <v>19.25</v>
      </c>
      <c r="P38" s="19">
        <f t="shared" si="0"/>
        <v>0.27194168920949802</v>
      </c>
      <c r="Q38" s="17">
        <v>91.48</v>
      </c>
      <c r="R38" s="18">
        <v>24.4</v>
      </c>
      <c r="S38" s="19">
        <f t="shared" si="1"/>
        <v>0.26672496720594663</v>
      </c>
      <c r="T38" s="144"/>
      <c r="U38" s="144"/>
      <c r="V38" s="144"/>
    </row>
    <row r="39" spans="1:22" s="79" customFormat="1" ht="18.75" hidden="1" x14ac:dyDescent="0.3">
      <c r="A39" s="33">
        <v>37</v>
      </c>
      <c r="B39" s="34">
        <v>1</v>
      </c>
      <c r="C39" s="35" t="s">
        <v>15</v>
      </c>
      <c r="D39" s="36">
        <v>200</v>
      </c>
      <c r="E39" s="17">
        <v>71.16</v>
      </c>
      <c r="F39" s="18">
        <v>27.2</v>
      </c>
      <c r="G39" s="19">
        <f t="shared" si="2"/>
        <v>0.36312535132096685</v>
      </c>
      <c r="H39" s="37">
        <v>99.778999999999996</v>
      </c>
      <c r="I39" s="38">
        <v>24.02</v>
      </c>
      <c r="J39" s="22">
        <f t="shared" si="3"/>
        <v>0.22628809669369304</v>
      </c>
      <c r="K39" s="18">
        <v>91.29</v>
      </c>
      <c r="L39" s="18">
        <v>17.5</v>
      </c>
      <c r="M39" s="22">
        <f t="shared" ref="M39:M56" si="5">L39/K39</f>
        <v>0.19169679044802276</v>
      </c>
      <c r="N39" s="18">
        <v>69.31</v>
      </c>
      <c r="O39" s="18">
        <v>14.44</v>
      </c>
      <c r="P39" s="19">
        <f>(O39/N39)</f>
        <v>0.20833934497186551</v>
      </c>
      <c r="Q39" s="17"/>
      <c r="R39" s="18"/>
      <c r="S39" s="19"/>
      <c r="T39" s="144"/>
      <c r="U39" s="144"/>
      <c r="V39" s="144"/>
    </row>
    <row r="40" spans="1:22" s="79" customFormat="1" ht="18.75" hidden="1" x14ac:dyDescent="0.3">
      <c r="A40" s="39">
        <v>38</v>
      </c>
      <c r="B40" s="40">
        <v>1</v>
      </c>
      <c r="C40" s="41" t="s">
        <v>15</v>
      </c>
      <c r="D40" s="42">
        <v>500</v>
      </c>
      <c r="E40" s="17">
        <v>66.489999999999995</v>
      </c>
      <c r="F40" s="18">
        <v>21</v>
      </c>
      <c r="G40" s="19">
        <f t="shared" si="2"/>
        <v>0.3000451195668522</v>
      </c>
      <c r="H40" s="37">
        <v>119.52</v>
      </c>
      <c r="I40" s="38">
        <v>27.2</v>
      </c>
      <c r="J40" s="22">
        <f t="shared" si="3"/>
        <v>0.21392235609103077</v>
      </c>
      <c r="K40" s="18">
        <v>79.73</v>
      </c>
      <c r="L40" s="18">
        <v>18.5</v>
      </c>
      <c r="M40" s="22">
        <f t="shared" si="5"/>
        <v>0.23203311175216354</v>
      </c>
      <c r="N40" s="18">
        <v>99.64</v>
      </c>
      <c r="O40" s="18">
        <v>19.16</v>
      </c>
      <c r="P40" s="19">
        <f t="shared" ref="P40:P56" si="6">(O40/N40)</f>
        <v>0.19229225210758732</v>
      </c>
      <c r="Q40" s="17"/>
      <c r="R40" s="18"/>
      <c r="S40" s="19"/>
      <c r="T40" s="144"/>
      <c r="U40" s="144"/>
      <c r="V40" s="144"/>
    </row>
    <row r="41" spans="1:22" s="79" customFormat="1" ht="18.75" hidden="1" x14ac:dyDescent="0.3">
      <c r="A41" s="39">
        <v>39</v>
      </c>
      <c r="B41" s="40">
        <v>1</v>
      </c>
      <c r="C41" s="41" t="s">
        <v>15</v>
      </c>
      <c r="D41" s="42">
        <v>0</v>
      </c>
      <c r="E41" s="17">
        <v>58.73</v>
      </c>
      <c r="F41" s="18">
        <v>20.51</v>
      </c>
      <c r="G41" s="19">
        <f t="shared" si="2"/>
        <v>0.3317640047675805</v>
      </c>
      <c r="H41" s="37">
        <v>73.55</v>
      </c>
      <c r="I41" s="38">
        <v>19.82</v>
      </c>
      <c r="J41" s="22">
        <f t="shared" si="3"/>
        <v>0.25330795377294357</v>
      </c>
      <c r="K41" s="18">
        <v>78.83</v>
      </c>
      <c r="L41" s="18">
        <v>18.86</v>
      </c>
      <c r="M41" s="22">
        <f t="shared" si="5"/>
        <v>0.23924901687174932</v>
      </c>
      <c r="N41" s="18">
        <v>68.2</v>
      </c>
      <c r="O41" s="18">
        <v>11.61</v>
      </c>
      <c r="P41" s="19">
        <f t="shared" si="6"/>
        <v>0.17023460410557184</v>
      </c>
      <c r="Q41" s="17"/>
      <c r="R41" s="18"/>
      <c r="S41" s="19"/>
      <c r="T41" s="144"/>
      <c r="U41" s="144"/>
      <c r="V41" s="144"/>
    </row>
    <row r="42" spans="1:22" s="79" customFormat="1" ht="18.75" hidden="1" x14ac:dyDescent="0.3">
      <c r="A42" s="39">
        <v>40</v>
      </c>
      <c r="B42" s="40">
        <v>1</v>
      </c>
      <c r="C42" s="41" t="s">
        <v>15</v>
      </c>
      <c r="D42" s="42">
        <v>350</v>
      </c>
      <c r="E42" s="37">
        <v>79.010000000000005</v>
      </c>
      <c r="F42" s="38">
        <v>21.3</v>
      </c>
      <c r="G42" s="19">
        <f t="shared" si="2"/>
        <v>0.25610682192127576</v>
      </c>
      <c r="H42" s="37">
        <v>81.59</v>
      </c>
      <c r="I42" s="38">
        <v>19.5</v>
      </c>
      <c r="J42" s="22">
        <f t="shared" si="3"/>
        <v>0.22465988478980264</v>
      </c>
      <c r="K42" s="18">
        <v>92.7</v>
      </c>
      <c r="L42" s="18">
        <v>19.829999999999998</v>
      </c>
      <c r="M42" s="22">
        <f t="shared" si="5"/>
        <v>0.21391585760517798</v>
      </c>
      <c r="N42" s="18">
        <v>78.66</v>
      </c>
      <c r="O42" s="18">
        <v>14.57</v>
      </c>
      <c r="P42" s="19">
        <f t="shared" si="6"/>
        <v>0.18522756165776763</v>
      </c>
      <c r="Q42" s="17"/>
      <c r="R42" s="18"/>
      <c r="S42" s="19"/>
      <c r="T42" s="144"/>
      <c r="U42" s="144"/>
      <c r="V42" s="144"/>
    </row>
    <row r="43" spans="1:22" s="79" customFormat="1" ht="18.75" hidden="1" x14ac:dyDescent="0.3">
      <c r="A43" s="39">
        <v>41</v>
      </c>
      <c r="B43" s="40">
        <v>1</v>
      </c>
      <c r="C43" s="41" t="s">
        <v>15</v>
      </c>
      <c r="D43" s="42">
        <v>100</v>
      </c>
      <c r="E43" s="37">
        <v>57.07</v>
      </c>
      <c r="F43" s="38">
        <v>17.27</v>
      </c>
      <c r="G43" s="19">
        <f t="shared" si="2"/>
        <v>0.28748028736639214</v>
      </c>
      <c r="H43" s="37">
        <v>111.85</v>
      </c>
      <c r="I43" s="38">
        <v>25.43</v>
      </c>
      <c r="J43" s="22">
        <f t="shared" si="3"/>
        <v>0.21371658471166741</v>
      </c>
      <c r="K43" s="18">
        <v>91.29</v>
      </c>
      <c r="L43" s="18">
        <v>19.95</v>
      </c>
      <c r="M43" s="22">
        <f t="shared" si="5"/>
        <v>0.21853434111074596</v>
      </c>
      <c r="N43" s="18">
        <v>87.4</v>
      </c>
      <c r="O43" s="18">
        <v>15.72</v>
      </c>
      <c r="P43" s="19">
        <f t="shared" si="6"/>
        <v>0.17986270022883294</v>
      </c>
      <c r="Q43" s="17"/>
      <c r="R43" s="18"/>
      <c r="S43" s="19"/>
      <c r="T43" s="144"/>
      <c r="U43" s="144"/>
      <c r="V43" s="144"/>
    </row>
    <row r="44" spans="1:22" s="79" customFormat="1" ht="18.75" hidden="1" x14ac:dyDescent="0.3">
      <c r="A44" s="43">
        <v>42</v>
      </c>
      <c r="B44" s="44">
        <v>1</v>
      </c>
      <c r="C44" s="45" t="s">
        <v>15</v>
      </c>
      <c r="D44" s="46">
        <v>50</v>
      </c>
      <c r="E44" s="17">
        <v>55.8</v>
      </c>
      <c r="F44" s="18">
        <v>18.920000000000002</v>
      </c>
      <c r="G44" s="19">
        <f t="shared" si="2"/>
        <v>0.32211469534050186</v>
      </c>
      <c r="H44" s="37">
        <v>74.92</v>
      </c>
      <c r="I44" s="38">
        <v>19.579999999999998</v>
      </c>
      <c r="J44" s="22">
        <f t="shared" si="3"/>
        <v>0.24566470902295778</v>
      </c>
      <c r="K44" s="18">
        <v>73.83</v>
      </c>
      <c r="L44" s="18">
        <v>17.059999999999999</v>
      </c>
      <c r="M44" s="22">
        <f t="shared" si="5"/>
        <v>0.23107138019775159</v>
      </c>
      <c r="N44" s="18">
        <v>47.62</v>
      </c>
      <c r="O44" s="18">
        <v>10.99</v>
      </c>
      <c r="P44" s="19">
        <f t="shared" si="6"/>
        <v>0.23078538429231418</v>
      </c>
      <c r="Q44" s="17"/>
      <c r="R44" s="18"/>
      <c r="S44" s="19"/>
      <c r="T44" s="144"/>
      <c r="U44" s="144"/>
      <c r="V44" s="144"/>
    </row>
    <row r="45" spans="1:22" s="79" customFormat="1" ht="18.75" hidden="1" x14ac:dyDescent="0.3">
      <c r="A45" s="33">
        <v>43</v>
      </c>
      <c r="B45" s="34">
        <v>1</v>
      </c>
      <c r="C45" s="35" t="s">
        <v>16</v>
      </c>
      <c r="D45" s="36">
        <v>100</v>
      </c>
      <c r="E45" s="17">
        <v>74.3</v>
      </c>
      <c r="F45" s="18">
        <v>16.739999999999998</v>
      </c>
      <c r="G45" s="19">
        <f t="shared" si="2"/>
        <v>0.21403768506056525</v>
      </c>
      <c r="H45" s="37">
        <v>91.42</v>
      </c>
      <c r="I45" s="38">
        <v>17.420000000000002</v>
      </c>
      <c r="J45" s="19">
        <f t="shared" si="3"/>
        <v>0.17911616714066944</v>
      </c>
      <c r="K45" s="18">
        <v>65.37</v>
      </c>
      <c r="L45" s="18">
        <v>10.34</v>
      </c>
      <c r="M45" s="22">
        <f t="shared" si="5"/>
        <v>0.15817653357809391</v>
      </c>
      <c r="N45" s="18">
        <v>57.1</v>
      </c>
      <c r="O45" s="18">
        <v>9.81</v>
      </c>
      <c r="P45" s="19">
        <f t="shared" si="6"/>
        <v>0.17180385288966726</v>
      </c>
      <c r="Q45" s="17"/>
      <c r="R45" s="18"/>
      <c r="S45" s="19"/>
      <c r="T45" s="144"/>
      <c r="U45" s="144"/>
      <c r="V45" s="144"/>
    </row>
    <row r="46" spans="1:22" s="79" customFormat="1" ht="18.75" hidden="1" x14ac:dyDescent="0.3">
      <c r="A46" s="39">
        <v>44</v>
      </c>
      <c r="B46" s="40">
        <v>1</v>
      </c>
      <c r="C46" s="41" t="s">
        <v>16</v>
      </c>
      <c r="D46" s="42">
        <v>200</v>
      </c>
      <c r="E46" s="37">
        <v>70.239999999999995</v>
      </c>
      <c r="F46" s="38">
        <v>15.73</v>
      </c>
      <c r="G46" s="19">
        <f t="shared" si="2"/>
        <v>0.212749145785877</v>
      </c>
      <c r="H46" s="37">
        <v>119.97</v>
      </c>
      <c r="I46" s="38">
        <v>21.29</v>
      </c>
      <c r="J46" s="19">
        <f t="shared" si="3"/>
        <v>0.16681337000916893</v>
      </c>
      <c r="K46" s="18">
        <v>67.400000000000006</v>
      </c>
      <c r="L46" s="18">
        <v>8.69</v>
      </c>
      <c r="M46" s="22">
        <f t="shared" si="5"/>
        <v>0.12893175074183974</v>
      </c>
      <c r="N46" s="18">
        <v>77.59</v>
      </c>
      <c r="O46" s="18">
        <v>11.35</v>
      </c>
      <c r="P46" s="19">
        <f t="shared" si="6"/>
        <v>0.14628173733728572</v>
      </c>
      <c r="Q46" s="17"/>
      <c r="R46" s="18"/>
      <c r="S46" s="19"/>
      <c r="T46" s="144"/>
      <c r="U46" s="144"/>
      <c r="V46" s="144"/>
    </row>
    <row r="47" spans="1:22" s="79" customFormat="1" ht="18.75" hidden="1" x14ac:dyDescent="0.3">
      <c r="A47" s="39">
        <v>45</v>
      </c>
      <c r="B47" s="40">
        <v>1</v>
      </c>
      <c r="C47" s="41" t="s">
        <v>16</v>
      </c>
      <c r="D47" s="42">
        <v>50</v>
      </c>
      <c r="E47" s="37">
        <v>81.41</v>
      </c>
      <c r="F47" s="38">
        <v>19.71</v>
      </c>
      <c r="G47" s="19">
        <f t="shared" si="2"/>
        <v>0.23000245670065103</v>
      </c>
      <c r="H47" s="37">
        <v>97.22</v>
      </c>
      <c r="I47" s="38">
        <v>19.43</v>
      </c>
      <c r="J47" s="19">
        <f t="shared" si="3"/>
        <v>0.1878646369059864</v>
      </c>
      <c r="K47" s="18">
        <v>88.57</v>
      </c>
      <c r="L47" s="18">
        <v>11.56</v>
      </c>
      <c r="M47" s="22">
        <f t="shared" si="5"/>
        <v>0.13051823416506719</v>
      </c>
      <c r="N47" s="18">
        <v>100.46</v>
      </c>
      <c r="O47" s="18">
        <v>14.53</v>
      </c>
      <c r="P47" s="19">
        <f t="shared" si="6"/>
        <v>0.14463468046983874</v>
      </c>
      <c r="Q47" s="17"/>
      <c r="R47" s="18"/>
      <c r="S47" s="19"/>
      <c r="T47" s="144"/>
      <c r="U47" s="144"/>
      <c r="V47" s="144"/>
    </row>
    <row r="48" spans="1:22" s="79" customFormat="1" ht="18.75" hidden="1" x14ac:dyDescent="0.3">
      <c r="A48" s="39">
        <v>46</v>
      </c>
      <c r="B48" s="40">
        <v>1</v>
      </c>
      <c r="C48" s="41" t="s">
        <v>16</v>
      </c>
      <c r="D48" s="42">
        <v>350</v>
      </c>
      <c r="E48" s="47">
        <v>79.819999999999993</v>
      </c>
      <c r="F48" s="48">
        <v>17.82</v>
      </c>
      <c r="G48" s="19">
        <f t="shared" si="2"/>
        <v>0.21208970182911552</v>
      </c>
      <c r="H48" s="37">
        <v>112.98</v>
      </c>
      <c r="I48" s="38">
        <v>22.77</v>
      </c>
      <c r="J48" s="19">
        <f t="shared" si="3"/>
        <v>0.18944768985661178</v>
      </c>
      <c r="K48" s="18">
        <v>67.819999999999993</v>
      </c>
      <c r="L48" s="18">
        <v>8.2799999999999994</v>
      </c>
      <c r="M48" s="22">
        <f t="shared" si="5"/>
        <v>0.12208787968150989</v>
      </c>
      <c r="N48" s="18">
        <v>83.78</v>
      </c>
      <c r="O48" s="18">
        <v>11.53</v>
      </c>
      <c r="P48" s="19">
        <f t="shared" si="6"/>
        <v>0.13762234423490091</v>
      </c>
      <c r="Q48" s="17"/>
      <c r="R48" s="18"/>
      <c r="S48" s="19"/>
      <c r="T48" s="144"/>
      <c r="U48" s="144"/>
      <c r="V48" s="144"/>
    </row>
    <row r="49" spans="1:22" s="79" customFormat="1" ht="18.75" hidden="1" x14ac:dyDescent="0.3">
      <c r="A49" s="39">
        <v>47</v>
      </c>
      <c r="B49" s="40">
        <v>1</v>
      </c>
      <c r="C49" s="41" t="s">
        <v>16</v>
      </c>
      <c r="D49" s="42">
        <v>0</v>
      </c>
      <c r="E49" s="37">
        <v>98.51</v>
      </c>
      <c r="F49" s="38">
        <v>20.53</v>
      </c>
      <c r="G49" s="19">
        <f t="shared" si="2"/>
        <v>0.19798497614455385</v>
      </c>
      <c r="H49" s="37">
        <v>103.96</v>
      </c>
      <c r="I49" s="38">
        <v>21.51</v>
      </c>
      <c r="J49" s="19">
        <f t="shared" si="3"/>
        <v>0.19449211235090422</v>
      </c>
      <c r="K49" s="18">
        <v>90.76</v>
      </c>
      <c r="L49" s="18">
        <v>11.28</v>
      </c>
      <c r="M49" s="22">
        <f t="shared" si="5"/>
        <v>0.12428382547377698</v>
      </c>
      <c r="N49" s="18">
        <v>112.8</v>
      </c>
      <c r="O49" s="18">
        <v>16.55</v>
      </c>
      <c r="P49" s="19">
        <f t="shared" si="6"/>
        <v>0.14671985815602837</v>
      </c>
      <c r="Q49" s="17"/>
      <c r="R49" s="18"/>
      <c r="S49" s="19"/>
      <c r="T49" s="144"/>
      <c r="U49" s="144"/>
      <c r="V49" s="144"/>
    </row>
    <row r="50" spans="1:22" s="79" customFormat="1" ht="18.75" hidden="1" x14ac:dyDescent="0.3">
      <c r="A50" s="43">
        <v>48</v>
      </c>
      <c r="B50" s="44">
        <v>1</v>
      </c>
      <c r="C50" s="45" t="s">
        <v>16</v>
      </c>
      <c r="D50" s="46">
        <v>500</v>
      </c>
      <c r="E50" s="37">
        <v>84.36</v>
      </c>
      <c r="F50" s="38">
        <v>19.87</v>
      </c>
      <c r="G50" s="19">
        <f t="shared" si="2"/>
        <v>0.22376126126126125</v>
      </c>
      <c r="H50" s="37">
        <v>97.56</v>
      </c>
      <c r="I50" s="38">
        <v>21.87</v>
      </c>
      <c r="J50" s="19">
        <f t="shared" si="3"/>
        <v>0.21071955719557195</v>
      </c>
      <c r="K50" s="18">
        <v>67.78</v>
      </c>
      <c r="L50" s="18">
        <v>9.09</v>
      </c>
      <c r="M50" s="22">
        <f t="shared" si="5"/>
        <v>0.13411035703747418</v>
      </c>
      <c r="N50" s="18">
        <v>61.94</v>
      </c>
      <c r="O50" s="18">
        <v>12.29</v>
      </c>
      <c r="P50" s="19">
        <f t="shared" si="6"/>
        <v>0.19841782370035518</v>
      </c>
      <c r="Q50" s="17"/>
      <c r="R50" s="18"/>
      <c r="S50" s="19"/>
      <c r="T50" s="144"/>
      <c r="U50" s="144"/>
      <c r="V50" s="144"/>
    </row>
    <row r="51" spans="1:22" s="79" customFormat="1" ht="18.75" hidden="1" x14ac:dyDescent="0.3">
      <c r="A51" s="33">
        <v>49</v>
      </c>
      <c r="B51" s="34">
        <v>1</v>
      </c>
      <c r="C51" s="35" t="s">
        <v>17</v>
      </c>
      <c r="D51" s="36">
        <v>350</v>
      </c>
      <c r="E51" s="37">
        <v>95.32</v>
      </c>
      <c r="F51" s="38">
        <v>19.53</v>
      </c>
      <c r="G51" s="19">
        <f t="shared" si="2"/>
        <v>0.19464435585396558</v>
      </c>
      <c r="H51" s="37">
        <v>105.72</v>
      </c>
      <c r="I51" s="38">
        <v>19.690000000000001</v>
      </c>
      <c r="J51" s="19">
        <f t="shared" si="3"/>
        <v>0.17507188800605375</v>
      </c>
      <c r="K51" s="18">
        <v>76.78</v>
      </c>
      <c r="L51" s="18">
        <v>11.5</v>
      </c>
      <c r="M51" s="22">
        <f t="shared" si="5"/>
        <v>0.14977858817400364</v>
      </c>
      <c r="N51" s="18">
        <v>70.37</v>
      </c>
      <c r="O51" s="18">
        <v>11.65</v>
      </c>
      <c r="P51" s="19">
        <f t="shared" si="6"/>
        <v>0.16555350291317322</v>
      </c>
      <c r="Q51" s="17"/>
      <c r="R51" s="18"/>
      <c r="S51" s="19"/>
      <c r="T51" s="144"/>
      <c r="U51" s="144"/>
      <c r="V51" s="144"/>
    </row>
    <row r="52" spans="1:22" s="79" customFormat="1" ht="18.75" hidden="1" x14ac:dyDescent="0.3">
      <c r="A52" s="39">
        <v>50</v>
      </c>
      <c r="B52" s="40">
        <v>1</v>
      </c>
      <c r="C52" s="41" t="s">
        <v>17</v>
      </c>
      <c r="D52" s="42">
        <v>200</v>
      </c>
      <c r="E52" s="47">
        <v>57.59</v>
      </c>
      <c r="F52" s="48">
        <v>15.18</v>
      </c>
      <c r="G52" s="19">
        <f t="shared" si="2"/>
        <v>0.25040805695433233</v>
      </c>
      <c r="H52" s="37">
        <v>97.46</v>
      </c>
      <c r="I52" s="38">
        <v>20.13</v>
      </c>
      <c r="J52" s="19">
        <f t="shared" si="3"/>
        <v>0.19415349887133182</v>
      </c>
      <c r="K52" s="18">
        <v>75.52</v>
      </c>
      <c r="L52" s="18">
        <v>9.7100000000000009</v>
      </c>
      <c r="M52" s="22">
        <f t="shared" si="5"/>
        <v>0.12857521186440679</v>
      </c>
      <c r="N52" s="18">
        <v>67.8</v>
      </c>
      <c r="O52" s="18">
        <v>8.99</v>
      </c>
      <c r="P52" s="19">
        <f t="shared" si="6"/>
        <v>0.13259587020648969</v>
      </c>
      <c r="Q52" s="17"/>
      <c r="R52" s="18"/>
      <c r="S52" s="19"/>
      <c r="T52" s="144"/>
      <c r="U52" s="144"/>
      <c r="V52" s="144"/>
    </row>
    <row r="53" spans="1:22" s="79" customFormat="1" ht="18.75" hidden="1" x14ac:dyDescent="0.3">
      <c r="A53" s="39">
        <v>51</v>
      </c>
      <c r="B53" s="40">
        <v>1</v>
      </c>
      <c r="C53" s="41" t="s">
        <v>17</v>
      </c>
      <c r="D53" s="42">
        <v>500</v>
      </c>
      <c r="E53" s="37">
        <v>97.99</v>
      </c>
      <c r="F53" s="38">
        <v>21.44</v>
      </c>
      <c r="G53" s="19">
        <f t="shared" si="2"/>
        <v>0.20785794468823349</v>
      </c>
      <c r="H53" s="37">
        <v>106.66</v>
      </c>
      <c r="I53" s="38">
        <v>19.829999999999998</v>
      </c>
      <c r="J53" s="19">
        <f t="shared" si="3"/>
        <v>0.17476279767485467</v>
      </c>
      <c r="K53" s="18">
        <v>113.76</v>
      </c>
      <c r="L53" s="18">
        <v>13.82</v>
      </c>
      <c r="M53" s="22">
        <f t="shared" si="5"/>
        <v>0.12148382559774965</v>
      </c>
      <c r="N53" s="18">
        <v>106.87</v>
      </c>
      <c r="O53" s="18">
        <v>13.77</v>
      </c>
      <c r="P53" s="19">
        <f t="shared" si="6"/>
        <v>0.12884813324599981</v>
      </c>
      <c r="Q53" s="17"/>
      <c r="R53" s="18"/>
      <c r="S53" s="19"/>
      <c r="T53" s="144"/>
      <c r="U53" s="144"/>
      <c r="V53" s="144"/>
    </row>
    <row r="54" spans="1:22" s="79" customFormat="1" ht="18.75" hidden="1" x14ac:dyDescent="0.3">
      <c r="A54" s="39">
        <v>52</v>
      </c>
      <c r="B54" s="40">
        <v>1</v>
      </c>
      <c r="C54" s="41" t="s">
        <v>17</v>
      </c>
      <c r="D54" s="42">
        <v>50</v>
      </c>
      <c r="E54" s="37">
        <v>90.28</v>
      </c>
      <c r="F54" s="38">
        <v>18.71</v>
      </c>
      <c r="G54" s="19">
        <f t="shared" si="2"/>
        <v>0.19688192290651307</v>
      </c>
      <c r="H54" s="37">
        <v>132.04</v>
      </c>
      <c r="I54" s="38">
        <v>24.25</v>
      </c>
      <c r="J54" s="19">
        <f t="shared" si="3"/>
        <v>0.1726370796728264</v>
      </c>
      <c r="K54" s="18">
        <v>88.42</v>
      </c>
      <c r="L54" s="18">
        <v>10.82</v>
      </c>
      <c r="M54" s="22">
        <f t="shared" si="5"/>
        <v>0.1223705044107668</v>
      </c>
      <c r="N54" s="18">
        <v>114.77</v>
      </c>
      <c r="O54" s="18">
        <v>15.18</v>
      </c>
      <c r="P54" s="19">
        <f t="shared" si="6"/>
        <v>0.13226452905811623</v>
      </c>
      <c r="Q54" s="17"/>
      <c r="R54" s="18"/>
      <c r="S54" s="19"/>
      <c r="T54" s="144"/>
      <c r="U54" s="144"/>
      <c r="V54" s="144"/>
    </row>
    <row r="55" spans="1:22" s="79" customFormat="1" ht="18.75" hidden="1" x14ac:dyDescent="0.3">
      <c r="A55" s="39">
        <v>53</v>
      </c>
      <c r="B55" s="40">
        <v>1</v>
      </c>
      <c r="C55" s="41" t="s">
        <v>17</v>
      </c>
      <c r="D55" s="42">
        <v>100</v>
      </c>
      <c r="E55" s="37">
        <v>103.06</v>
      </c>
      <c r="F55" s="38">
        <v>21.68</v>
      </c>
      <c r="G55" s="19">
        <f t="shared" si="2"/>
        <v>0.19984475063070056</v>
      </c>
      <c r="H55" s="37">
        <v>98.44</v>
      </c>
      <c r="I55" s="38">
        <v>19.11</v>
      </c>
      <c r="J55" s="19">
        <f t="shared" si="3"/>
        <v>0.18248069890288499</v>
      </c>
      <c r="K55" s="18">
        <v>73.37</v>
      </c>
      <c r="L55" s="18">
        <v>9.6999999999999993</v>
      </c>
      <c r="M55" s="22">
        <f t="shared" si="5"/>
        <v>0.13220662396074689</v>
      </c>
      <c r="N55" s="18">
        <v>92.88</v>
      </c>
      <c r="O55" s="18">
        <v>12.58</v>
      </c>
      <c r="P55" s="19">
        <f t="shared" si="6"/>
        <v>0.13544358311800173</v>
      </c>
      <c r="Q55" s="17"/>
      <c r="R55" s="18"/>
      <c r="S55" s="19"/>
      <c r="T55" s="144"/>
      <c r="U55" s="144"/>
      <c r="V55" s="144"/>
    </row>
    <row r="56" spans="1:22" s="79" customFormat="1" ht="18.75" hidden="1" x14ac:dyDescent="0.3">
      <c r="A56" s="43">
        <v>54</v>
      </c>
      <c r="B56" s="44">
        <v>1</v>
      </c>
      <c r="C56" s="45" t="s">
        <v>17</v>
      </c>
      <c r="D56" s="46">
        <v>0</v>
      </c>
      <c r="E56" s="37">
        <v>76.69</v>
      </c>
      <c r="F56" s="38">
        <v>17.149999999999999</v>
      </c>
      <c r="G56" s="19">
        <f t="shared" si="2"/>
        <v>0.21244621202242794</v>
      </c>
      <c r="H56" s="37">
        <v>92.41</v>
      </c>
      <c r="I56" s="38">
        <v>19.95</v>
      </c>
      <c r="J56" s="19">
        <f t="shared" si="3"/>
        <v>0.20293258305378203</v>
      </c>
      <c r="K56" s="18">
        <v>70.040000000000006</v>
      </c>
      <c r="L56" s="18">
        <v>10.31</v>
      </c>
      <c r="M56" s="22">
        <f t="shared" si="5"/>
        <v>0.14720159908623642</v>
      </c>
      <c r="N56" s="18">
        <v>91.2</v>
      </c>
      <c r="O56" s="18">
        <v>16.600000000000001</v>
      </c>
      <c r="P56" s="19">
        <f t="shared" si="6"/>
        <v>0.18201754385964913</v>
      </c>
      <c r="Q56" s="17"/>
      <c r="R56" s="18"/>
      <c r="S56" s="19"/>
      <c r="T56" s="144"/>
      <c r="U56" s="144"/>
      <c r="V56" s="144"/>
    </row>
    <row r="57" spans="1:22" ht="18.75" hidden="1" x14ac:dyDescent="0.3">
      <c r="A57" s="13">
        <v>55</v>
      </c>
      <c r="B57" s="14">
        <v>1</v>
      </c>
      <c r="C57" s="15" t="s">
        <v>18</v>
      </c>
      <c r="D57" s="16">
        <v>350</v>
      </c>
      <c r="E57" s="17">
        <v>33.24</v>
      </c>
      <c r="F57" s="18">
        <v>8.8699999999999992</v>
      </c>
      <c r="G57" s="19">
        <f t="shared" si="2"/>
        <v>0.25350481347773762</v>
      </c>
      <c r="H57" s="20">
        <v>84.99</v>
      </c>
      <c r="I57" s="21">
        <v>23.43</v>
      </c>
      <c r="J57" s="19">
        <f t="shared" si="3"/>
        <v>0.25913872220261208</v>
      </c>
      <c r="K57" s="17">
        <v>71.040000000000006</v>
      </c>
      <c r="L57" s="18">
        <v>20.399999999999999</v>
      </c>
      <c r="M57" s="22">
        <f>(L57/K57)*0.94</f>
        <v>0.26993243243243237</v>
      </c>
      <c r="N57" s="17">
        <v>99.83</v>
      </c>
      <c r="O57" s="18">
        <v>22.81</v>
      </c>
      <c r="P57" s="19">
        <f t="shared" si="0"/>
        <v>0.21477912451166983</v>
      </c>
      <c r="Q57" s="17">
        <v>67.58</v>
      </c>
      <c r="R57" s="18">
        <v>18.739999999999998</v>
      </c>
      <c r="S57" s="19">
        <f t="shared" ref="S57:S74" si="7">R57/Q57</f>
        <v>0.27730097662030184</v>
      </c>
      <c r="T57" s="144"/>
      <c r="U57" s="144"/>
      <c r="V57" s="144"/>
    </row>
    <row r="58" spans="1:22" ht="18.75" hidden="1" x14ac:dyDescent="0.3">
      <c r="A58" s="23">
        <v>56</v>
      </c>
      <c r="B58" s="24">
        <v>1</v>
      </c>
      <c r="C58" s="25" t="s">
        <v>18</v>
      </c>
      <c r="D58" s="26">
        <v>100</v>
      </c>
      <c r="E58" s="17">
        <v>30.68</v>
      </c>
      <c r="F58" s="18">
        <v>8.41</v>
      </c>
      <c r="G58" s="19">
        <f t="shared" si="2"/>
        <v>0.26041395045632332</v>
      </c>
      <c r="H58" s="20">
        <v>67.7</v>
      </c>
      <c r="I58" s="21">
        <v>20</v>
      </c>
      <c r="J58" s="19">
        <f t="shared" si="3"/>
        <v>0.2776957163958641</v>
      </c>
      <c r="K58" s="17">
        <v>69.89</v>
      </c>
      <c r="L58" s="18">
        <v>21.03</v>
      </c>
      <c r="M58" s="22">
        <f t="shared" ref="M58:M80" si="8">(L58/K58)*0.94</f>
        <v>0.28284733152096148</v>
      </c>
      <c r="N58" s="17">
        <v>76.66</v>
      </c>
      <c r="O58" s="18">
        <v>19.37</v>
      </c>
      <c r="P58" s="19">
        <f t="shared" si="0"/>
        <v>0.23751369684320378</v>
      </c>
      <c r="Q58" s="17">
        <v>70.17</v>
      </c>
      <c r="R58" s="18">
        <v>18.61</v>
      </c>
      <c r="S58" s="19">
        <f t="shared" si="7"/>
        <v>0.26521305401168588</v>
      </c>
      <c r="T58" s="144"/>
      <c r="U58" s="144"/>
      <c r="V58" s="144"/>
    </row>
    <row r="59" spans="1:22" ht="18.75" hidden="1" x14ac:dyDescent="0.3">
      <c r="A59" s="23">
        <v>57</v>
      </c>
      <c r="B59" s="24">
        <v>1</v>
      </c>
      <c r="C59" s="25" t="s">
        <v>18</v>
      </c>
      <c r="D59" s="26">
        <v>200</v>
      </c>
      <c r="E59" s="17">
        <v>27.75</v>
      </c>
      <c r="F59" s="18">
        <v>7.55</v>
      </c>
      <c r="G59" s="19">
        <f t="shared" si="2"/>
        <v>0.25846846846846844</v>
      </c>
      <c r="H59" s="20">
        <v>63.78</v>
      </c>
      <c r="I59" s="21">
        <v>18.809999999999999</v>
      </c>
      <c r="J59" s="19">
        <f t="shared" si="3"/>
        <v>0.27722483537158982</v>
      </c>
      <c r="K59" s="17">
        <v>66.72</v>
      </c>
      <c r="L59" s="18">
        <v>19.510000000000002</v>
      </c>
      <c r="M59" s="22">
        <f t="shared" si="8"/>
        <v>0.27487110311750601</v>
      </c>
      <c r="N59" s="17">
        <v>58.5</v>
      </c>
      <c r="O59" s="18">
        <v>20.48</v>
      </c>
      <c r="P59" s="19">
        <f t="shared" si="0"/>
        <v>0.32908034188034185</v>
      </c>
      <c r="Q59" s="17">
        <v>68.209999999999994</v>
      </c>
      <c r="R59" s="18">
        <v>17.72</v>
      </c>
      <c r="S59" s="19">
        <f t="shared" si="7"/>
        <v>0.25978595513854275</v>
      </c>
      <c r="T59" s="144"/>
      <c r="U59" s="144"/>
      <c r="V59" s="144"/>
    </row>
    <row r="60" spans="1:22" ht="18.75" hidden="1" x14ac:dyDescent="0.3">
      <c r="A60" s="23">
        <v>58</v>
      </c>
      <c r="B60" s="24">
        <v>1</v>
      </c>
      <c r="C60" s="25" t="s">
        <v>18</v>
      </c>
      <c r="D60" s="26">
        <v>0</v>
      </c>
      <c r="E60" s="17">
        <v>30.93</v>
      </c>
      <c r="F60" s="18">
        <v>7.41</v>
      </c>
      <c r="G60" s="19">
        <f t="shared" si="2"/>
        <v>0.22759456838021339</v>
      </c>
      <c r="H60" s="20">
        <v>54.38</v>
      </c>
      <c r="I60" s="21">
        <v>18.350000000000001</v>
      </c>
      <c r="J60" s="19">
        <f t="shared" si="3"/>
        <v>0.31719382125781537</v>
      </c>
      <c r="K60" s="17">
        <v>72.31</v>
      </c>
      <c r="L60" s="18">
        <v>22.03</v>
      </c>
      <c r="M60" s="22">
        <f t="shared" si="8"/>
        <v>0.28638086018531322</v>
      </c>
      <c r="N60" s="17">
        <v>61.91</v>
      </c>
      <c r="O60" s="18">
        <v>17.27</v>
      </c>
      <c r="P60" s="19">
        <f t="shared" si="0"/>
        <v>0.26221612017444673</v>
      </c>
      <c r="Q60" s="17">
        <v>81.180000000000007</v>
      </c>
      <c r="R60" s="18">
        <v>18.78</v>
      </c>
      <c r="S60" s="19">
        <f t="shared" si="7"/>
        <v>0.23133776792313376</v>
      </c>
      <c r="T60" s="144"/>
      <c r="U60" s="144"/>
      <c r="V60" s="144"/>
    </row>
    <row r="61" spans="1:22" ht="18.75" hidden="1" x14ac:dyDescent="0.3">
      <c r="A61" s="23">
        <v>59</v>
      </c>
      <c r="B61" s="24">
        <v>1</v>
      </c>
      <c r="C61" s="25" t="s">
        <v>18</v>
      </c>
      <c r="D61" s="26">
        <v>500</v>
      </c>
      <c r="E61" s="17">
        <v>37.200000000000003</v>
      </c>
      <c r="F61" s="18">
        <v>9.2799999999999994</v>
      </c>
      <c r="G61" s="19">
        <f t="shared" si="2"/>
        <v>0.23698924731182791</v>
      </c>
      <c r="H61" s="20">
        <v>76.08</v>
      </c>
      <c r="I61" s="21">
        <v>19.940000000000001</v>
      </c>
      <c r="J61" s="19">
        <f t="shared" si="3"/>
        <v>0.24636698212407993</v>
      </c>
      <c r="K61" s="17">
        <v>80.3</v>
      </c>
      <c r="L61" s="18">
        <v>22.82</v>
      </c>
      <c r="M61" s="22">
        <f t="shared" si="8"/>
        <v>0.2671332503113325</v>
      </c>
      <c r="N61" s="17">
        <v>60.12</v>
      </c>
      <c r="O61" s="18">
        <v>16.55</v>
      </c>
      <c r="P61" s="19">
        <f t="shared" si="0"/>
        <v>0.25876580172987357</v>
      </c>
      <c r="Q61" s="17">
        <v>59.97</v>
      </c>
      <c r="R61" s="18">
        <v>15.14</v>
      </c>
      <c r="S61" s="19">
        <f t="shared" si="7"/>
        <v>0.25245956311489082</v>
      </c>
      <c r="T61" s="144"/>
      <c r="U61" s="144"/>
      <c r="V61" s="144"/>
    </row>
    <row r="62" spans="1:22" ht="18.75" hidden="1" x14ac:dyDescent="0.3">
      <c r="A62" s="27">
        <v>60</v>
      </c>
      <c r="B62" s="28">
        <v>1</v>
      </c>
      <c r="C62" s="29" t="s">
        <v>18</v>
      </c>
      <c r="D62" s="30">
        <v>50</v>
      </c>
      <c r="E62" s="17">
        <v>36.28</v>
      </c>
      <c r="F62" s="18">
        <v>8.98</v>
      </c>
      <c r="G62" s="19">
        <f t="shared" si="2"/>
        <v>0.23514332965821388</v>
      </c>
      <c r="H62" s="20">
        <v>64.19</v>
      </c>
      <c r="I62" s="21">
        <v>19.89</v>
      </c>
      <c r="J62" s="19">
        <f t="shared" si="3"/>
        <v>0.29126966817261257</v>
      </c>
      <c r="K62" s="17">
        <v>63.33</v>
      </c>
      <c r="L62" s="18">
        <v>21.04</v>
      </c>
      <c r="M62" s="22">
        <f t="shared" si="8"/>
        <v>0.3122943312805937</v>
      </c>
      <c r="N62" s="17">
        <v>70.37</v>
      </c>
      <c r="O62" s="18">
        <v>20.71</v>
      </c>
      <c r="P62" s="19">
        <f t="shared" si="0"/>
        <v>0.27664345601818952</v>
      </c>
      <c r="Q62" s="17">
        <v>73.72</v>
      </c>
      <c r="R62" s="18">
        <v>21.64</v>
      </c>
      <c r="S62" s="19">
        <f t="shared" si="7"/>
        <v>0.29354313619099298</v>
      </c>
      <c r="T62" s="144"/>
      <c r="U62" s="144"/>
      <c r="V62" s="144"/>
    </row>
    <row r="63" spans="1:22" ht="18.75" hidden="1" x14ac:dyDescent="0.3">
      <c r="A63" s="13">
        <v>61</v>
      </c>
      <c r="B63" s="14">
        <v>1</v>
      </c>
      <c r="C63" s="15" t="s">
        <v>19</v>
      </c>
      <c r="D63" s="16">
        <v>350</v>
      </c>
      <c r="E63" s="17">
        <v>48.75</v>
      </c>
      <c r="F63" s="18">
        <v>12.52</v>
      </c>
      <c r="G63" s="19">
        <f t="shared" si="2"/>
        <v>0.24397948717948717</v>
      </c>
      <c r="H63" s="20">
        <v>82.58</v>
      </c>
      <c r="I63" s="21">
        <v>22.3</v>
      </c>
      <c r="J63" s="19">
        <f t="shared" si="3"/>
        <v>0.2538387018648583</v>
      </c>
      <c r="K63" s="17">
        <v>84.75</v>
      </c>
      <c r="L63" s="18">
        <v>22.84</v>
      </c>
      <c r="M63" s="22">
        <f t="shared" si="8"/>
        <v>0.25332861356932151</v>
      </c>
      <c r="N63" s="17">
        <v>118.28</v>
      </c>
      <c r="O63" s="18">
        <v>26.61</v>
      </c>
      <c r="P63" s="19">
        <f t="shared" si="0"/>
        <v>0.21147615826851537</v>
      </c>
      <c r="Q63" s="17">
        <v>89.58</v>
      </c>
      <c r="R63" s="18">
        <v>24.04</v>
      </c>
      <c r="S63" s="19">
        <f t="shared" si="7"/>
        <v>0.26836347398972987</v>
      </c>
      <c r="T63" s="144"/>
      <c r="U63" s="144"/>
      <c r="V63" s="144"/>
    </row>
    <row r="64" spans="1:22" ht="18.75" hidden="1" x14ac:dyDescent="0.3">
      <c r="A64" s="23">
        <v>62</v>
      </c>
      <c r="B64" s="24">
        <v>1</v>
      </c>
      <c r="C64" s="25" t="s">
        <v>19</v>
      </c>
      <c r="D64" s="26">
        <v>0</v>
      </c>
      <c r="E64" s="17">
        <v>39.229999999999997</v>
      </c>
      <c r="F64" s="18">
        <v>8.8800000000000008</v>
      </c>
      <c r="G64" s="19">
        <f t="shared" si="2"/>
        <v>0.21503951057863882</v>
      </c>
      <c r="H64" s="20">
        <v>53.87</v>
      </c>
      <c r="I64" s="21">
        <v>17.190000000000001</v>
      </c>
      <c r="J64" s="19">
        <f t="shared" si="3"/>
        <v>0.29995544830146648</v>
      </c>
      <c r="K64" s="17">
        <v>79.77</v>
      </c>
      <c r="L64" s="18">
        <v>24.23</v>
      </c>
      <c r="M64" s="22">
        <f t="shared" si="8"/>
        <v>0.28552337971668545</v>
      </c>
      <c r="N64" s="17">
        <v>72.89</v>
      </c>
      <c r="O64" s="18">
        <v>22.01</v>
      </c>
      <c r="P64" s="19">
        <f t="shared" si="0"/>
        <v>0.28384414871724517</v>
      </c>
      <c r="Q64" s="17">
        <v>91.46</v>
      </c>
      <c r="R64" s="18">
        <v>23.39</v>
      </c>
      <c r="S64" s="19">
        <f t="shared" si="7"/>
        <v>0.25574021430133392</v>
      </c>
      <c r="T64" s="144"/>
      <c r="U64" s="144"/>
      <c r="V64" s="144"/>
    </row>
    <row r="65" spans="1:22" ht="18.75" hidden="1" x14ac:dyDescent="0.3">
      <c r="A65" s="23">
        <v>63</v>
      </c>
      <c r="B65" s="24">
        <v>1</v>
      </c>
      <c r="C65" s="25" t="s">
        <v>19</v>
      </c>
      <c r="D65" s="26">
        <v>50</v>
      </c>
      <c r="E65" s="17">
        <v>35.64</v>
      </c>
      <c r="F65" s="18">
        <v>9.74</v>
      </c>
      <c r="G65" s="19">
        <f t="shared" si="2"/>
        <v>0.25962401795735124</v>
      </c>
      <c r="H65" s="20">
        <v>73.02</v>
      </c>
      <c r="I65" s="21">
        <v>22.66</v>
      </c>
      <c r="J65" s="19">
        <f t="shared" si="3"/>
        <v>0.29170638181320185</v>
      </c>
      <c r="K65" s="17">
        <v>73.19</v>
      </c>
      <c r="L65" s="18">
        <v>23.8</v>
      </c>
      <c r="M65" s="22">
        <f t="shared" si="8"/>
        <v>0.30567017352097281</v>
      </c>
      <c r="N65" s="17">
        <v>67.349999999999994</v>
      </c>
      <c r="O65" s="18">
        <v>21.07</v>
      </c>
      <c r="P65" s="19">
        <f t="shared" si="0"/>
        <v>0.29407275426874535</v>
      </c>
      <c r="Q65" s="17">
        <v>64.98</v>
      </c>
      <c r="R65" s="18">
        <v>16.8</v>
      </c>
      <c r="S65" s="19">
        <f t="shared" si="7"/>
        <v>0.25854108956602029</v>
      </c>
      <c r="T65" s="144"/>
      <c r="U65" s="144"/>
      <c r="V65" s="144"/>
    </row>
    <row r="66" spans="1:22" ht="18.75" hidden="1" x14ac:dyDescent="0.3">
      <c r="A66" s="23">
        <v>64</v>
      </c>
      <c r="B66" s="24">
        <v>1</v>
      </c>
      <c r="C66" s="25" t="s">
        <v>19</v>
      </c>
      <c r="D66" s="26">
        <v>100</v>
      </c>
      <c r="E66" s="17">
        <v>56.74</v>
      </c>
      <c r="F66" s="18">
        <v>15.69</v>
      </c>
      <c r="G66" s="19">
        <f t="shared" si="2"/>
        <v>0.26269827282340497</v>
      </c>
      <c r="H66" s="20">
        <v>60.19</v>
      </c>
      <c r="I66" s="21">
        <v>19.04</v>
      </c>
      <c r="J66" s="19">
        <f t="shared" si="3"/>
        <v>0.29735171955474332</v>
      </c>
      <c r="K66" s="17">
        <v>74.75</v>
      </c>
      <c r="L66" s="18">
        <v>22.56</v>
      </c>
      <c r="M66" s="22">
        <f t="shared" si="8"/>
        <v>0.28369765886287623</v>
      </c>
      <c r="N66" s="17">
        <v>62.5</v>
      </c>
      <c r="O66" s="18">
        <v>18.309999999999999</v>
      </c>
      <c r="P66" s="19">
        <f t="shared" si="0"/>
        <v>0.27538239999999997</v>
      </c>
      <c r="Q66" s="17">
        <v>71.22</v>
      </c>
      <c r="R66" s="18">
        <v>18.649999999999999</v>
      </c>
      <c r="S66" s="19">
        <f t="shared" si="7"/>
        <v>0.2618646447627071</v>
      </c>
      <c r="T66" s="144"/>
      <c r="U66" s="144"/>
      <c r="V66" s="144"/>
    </row>
    <row r="67" spans="1:22" ht="18.75" hidden="1" x14ac:dyDescent="0.3">
      <c r="A67" s="23">
        <v>65</v>
      </c>
      <c r="B67" s="24">
        <v>1</v>
      </c>
      <c r="C67" s="25" t="s">
        <v>19</v>
      </c>
      <c r="D67" s="26">
        <v>500</v>
      </c>
      <c r="E67" s="17">
        <v>55.44</v>
      </c>
      <c r="F67" s="18">
        <v>15.06</v>
      </c>
      <c r="G67" s="19">
        <f t="shared" si="2"/>
        <v>0.2580627705627706</v>
      </c>
      <c r="H67" s="20">
        <v>93.74</v>
      </c>
      <c r="I67" s="21">
        <v>23.09</v>
      </c>
      <c r="J67" s="19">
        <f t="shared" si="3"/>
        <v>0.23154043097930446</v>
      </c>
      <c r="K67" s="17">
        <v>89.02</v>
      </c>
      <c r="L67" s="18">
        <v>22.13</v>
      </c>
      <c r="M67" s="22">
        <f t="shared" si="8"/>
        <v>0.2336800718939564</v>
      </c>
      <c r="N67" s="17">
        <v>55.95</v>
      </c>
      <c r="O67" s="18">
        <v>15.99</v>
      </c>
      <c r="P67" s="19">
        <f t="shared" ref="P67:P130" si="9">(O67/N67)*0.94</f>
        <v>0.26864343163538873</v>
      </c>
      <c r="Q67" s="17">
        <v>63.62</v>
      </c>
      <c r="R67" s="18">
        <v>15.59</v>
      </c>
      <c r="S67" s="19">
        <f t="shared" si="7"/>
        <v>0.24504872681546686</v>
      </c>
      <c r="T67" s="144"/>
      <c r="U67" s="144"/>
      <c r="V67" s="144"/>
    </row>
    <row r="68" spans="1:22" ht="18.75" hidden="1" x14ac:dyDescent="0.3">
      <c r="A68" s="27">
        <v>66</v>
      </c>
      <c r="B68" s="28">
        <v>1</v>
      </c>
      <c r="C68" s="29" t="s">
        <v>19</v>
      </c>
      <c r="D68" s="30">
        <v>200</v>
      </c>
      <c r="E68" s="17">
        <v>39.65</v>
      </c>
      <c r="F68" s="18">
        <v>10.55</v>
      </c>
      <c r="G68" s="19">
        <f t="shared" ref="G68:G131" si="10">(F68/E68)*0.95</f>
        <v>0.25277427490542242</v>
      </c>
      <c r="H68" s="20">
        <v>45.33</v>
      </c>
      <c r="I68" s="21">
        <v>14.67</v>
      </c>
      <c r="J68" s="19">
        <f t="shared" ref="J68:J131" si="11">(I68/H68)*0.94</f>
        <v>0.3042091330244871</v>
      </c>
      <c r="K68" s="17">
        <v>68.66</v>
      </c>
      <c r="L68" s="18">
        <v>21.68</v>
      </c>
      <c r="M68" s="22">
        <f t="shared" si="8"/>
        <v>0.29681328284299446</v>
      </c>
      <c r="N68" s="17">
        <v>70.14</v>
      </c>
      <c r="O68" s="18">
        <v>20.51</v>
      </c>
      <c r="P68" s="19">
        <f t="shared" si="9"/>
        <v>0.27487025948103794</v>
      </c>
      <c r="Q68" s="17">
        <v>114.35</v>
      </c>
      <c r="R68" s="18">
        <v>30.31</v>
      </c>
      <c r="S68" s="19">
        <f t="shared" si="7"/>
        <v>0.26506340183646698</v>
      </c>
      <c r="T68" s="144"/>
      <c r="U68" s="144"/>
      <c r="V68" s="144"/>
    </row>
    <row r="69" spans="1:22" ht="18.75" hidden="1" x14ac:dyDescent="0.3">
      <c r="A69" s="13">
        <v>67</v>
      </c>
      <c r="B69" s="14">
        <v>1</v>
      </c>
      <c r="C69" s="15" t="s">
        <v>20</v>
      </c>
      <c r="D69" s="16">
        <v>350</v>
      </c>
      <c r="E69" s="17">
        <v>37.840000000000003</v>
      </c>
      <c r="F69" s="18">
        <v>10.26</v>
      </c>
      <c r="G69" s="19">
        <f t="shared" si="10"/>
        <v>0.25758456659619444</v>
      </c>
      <c r="H69" s="20">
        <v>73.900000000000006</v>
      </c>
      <c r="I69" s="21">
        <v>22.76</v>
      </c>
      <c r="J69" s="19">
        <f t="shared" si="11"/>
        <v>0.28950473612990529</v>
      </c>
      <c r="K69" s="17">
        <v>84.4</v>
      </c>
      <c r="L69" s="18">
        <v>24.34</v>
      </c>
      <c r="M69" s="22">
        <f t="shared" si="8"/>
        <v>0.27108530805687198</v>
      </c>
      <c r="N69" s="17">
        <v>73.17</v>
      </c>
      <c r="O69" s="18">
        <v>20.64</v>
      </c>
      <c r="P69" s="19">
        <f t="shared" si="9"/>
        <v>0.26515785157851579</v>
      </c>
      <c r="Q69" s="17">
        <v>83.53</v>
      </c>
      <c r="R69" s="18">
        <v>20.16</v>
      </c>
      <c r="S69" s="19">
        <f t="shared" si="7"/>
        <v>0.24135041302526039</v>
      </c>
      <c r="T69" s="144"/>
      <c r="U69" s="144"/>
      <c r="V69" s="144"/>
    </row>
    <row r="70" spans="1:22" ht="18.75" hidden="1" x14ac:dyDescent="0.3">
      <c r="A70" s="23">
        <v>68</v>
      </c>
      <c r="B70" s="24">
        <v>1</v>
      </c>
      <c r="C70" s="25" t="s">
        <v>20</v>
      </c>
      <c r="D70" s="26">
        <v>0</v>
      </c>
      <c r="E70" s="17">
        <v>25.45</v>
      </c>
      <c r="F70" s="18">
        <v>7.41</v>
      </c>
      <c r="G70" s="19">
        <f t="shared" si="10"/>
        <v>0.27660117878192536</v>
      </c>
      <c r="H70" s="20">
        <v>61.41</v>
      </c>
      <c r="I70" s="21">
        <v>20.149999999999999</v>
      </c>
      <c r="J70" s="19">
        <f t="shared" si="11"/>
        <v>0.30843510828855236</v>
      </c>
      <c r="K70" s="17">
        <v>54.09</v>
      </c>
      <c r="L70" s="18">
        <v>18.82</v>
      </c>
      <c r="M70" s="22">
        <f t="shared" si="8"/>
        <v>0.32706230356812716</v>
      </c>
      <c r="N70" s="17">
        <v>58.54</v>
      </c>
      <c r="O70" s="18">
        <v>18.66</v>
      </c>
      <c r="P70" s="19">
        <f t="shared" si="9"/>
        <v>0.29963102152374443</v>
      </c>
      <c r="Q70" s="17">
        <v>81.45</v>
      </c>
      <c r="R70" s="18">
        <v>20.38</v>
      </c>
      <c r="S70" s="19">
        <f t="shared" si="7"/>
        <v>0.25021485573971758</v>
      </c>
      <c r="T70" s="144"/>
      <c r="U70" s="144"/>
      <c r="V70" s="144"/>
    </row>
    <row r="71" spans="1:22" ht="18.75" hidden="1" x14ac:dyDescent="0.3">
      <c r="A71" s="23">
        <v>69</v>
      </c>
      <c r="B71" s="24">
        <v>1</v>
      </c>
      <c r="C71" s="25" t="s">
        <v>20</v>
      </c>
      <c r="D71" s="26">
        <v>200</v>
      </c>
      <c r="E71" s="17">
        <v>37.9</v>
      </c>
      <c r="F71" s="18">
        <v>9.2200000000000006</v>
      </c>
      <c r="G71" s="19">
        <f t="shared" si="10"/>
        <v>0.23110817941952508</v>
      </c>
      <c r="H71" s="20">
        <v>51.16</v>
      </c>
      <c r="I71" s="21">
        <v>16.989999999999998</v>
      </c>
      <c r="J71" s="55">
        <f t="shared" si="11"/>
        <v>0.31216966379984362</v>
      </c>
      <c r="K71" s="18">
        <v>75.069999999999993</v>
      </c>
      <c r="L71" s="18">
        <v>22.94</v>
      </c>
      <c r="M71" s="55">
        <f t="shared" si="8"/>
        <v>0.28724656986812314</v>
      </c>
      <c r="N71" s="18">
        <v>78.16</v>
      </c>
      <c r="O71" s="18">
        <v>21.6</v>
      </c>
      <c r="P71" s="55">
        <f t="shared" si="9"/>
        <v>0.25977482088024567</v>
      </c>
      <c r="Q71" s="18">
        <v>77.91</v>
      </c>
      <c r="R71" s="18">
        <v>19.190000000000001</v>
      </c>
      <c r="S71" s="55">
        <f t="shared" si="7"/>
        <v>0.24630984469259404</v>
      </c>
      <c r="T71" s="144"/>
      <c r="U71" s="144"/>
      <c r="V71" s="144"/>
    </row>
    <row r="72" spans="1:22" ht="18.75" hidden="1" x14ac:dyDescent="0.3">
      <c r="A72" s="23">
        <v>70</v>
      </c>
      <c r="B72" s="24">
        <v>1</v>
      </c>
      <c r="C72" s="25" t="s">
        <v>20</v>
      </c>
      <c r="D72" s="26">
        <v>500</v>
      </c>
      <c r="E72" s="17">
        <v>31.31</v>
      </c>
      <c r="F72" s="18">
        <v>8.82</v>
      </c>
      <c r="G72" s="19">
        <f t="shared" si="10"/>
        <v>0.26761418077291604</v>
      </c>
      <c r="H72" s="20">
        <v>80.900000000000006</v>
      </c>
      <c r="I72" s="21">
        <v>20.63</v>
      </c>
      <c r="J72" s="55">
        <f t="shared" si="11"/>
        <v>0.23970580964153274</v>
      </c>
      <c r="K72" s="18">
        <v>73.599999999999994</v>
      </c>
      <c r="L72" s="18">
        <v>22.95</v>
      </c>
      <c r="M72" s="55">
        <f t="shared" si="8"/>
        <v>0.29311141304347826</v>
      </c>
      <c r="N72" s="18">
        <v>71.8</v>
      </c>
      <c r="O72" s="18">
        <v>20.399999999999999</v>
      </c>
      <c r="P72" s="55">
        <f t="shared" si="9"/>
        <v>0.267075208913649</v>
      </c>
      <c r="Q72" s="18">
        <v>70.42</v>
      </c>
      <c r="R72" s="18">
        <v>14.77</v>
      </c>
      <c r="S72" s="55">
        <f t="shared" si="7"/>
        <v>0.20974155069582504</v>
      </c>
      <c r="T72" s="144"/>
      <c r="U72" s="144"/>
      <c r="V72" s="144"/>
    </row>
    <row r="73" spans="1:22" ht="18.75" hidden="1" x14ac:dyDescent="0.3">
      <c r="A73" s="23">
        <v>71</v>
      </c>
      <c r="B73" s="24">
        <v>1</v>
      </c>
      <c r="C73" s="25" t="s">
        <v>20</v>
      </c>
      <c r="D73" s="26">
        <v>100</v>
      </c>
      <c r="E73" s="17">
        <v>24.61</v>
      </c>
      <c r="F73" s="18">
        <v>6.97</v>
      </c>
      <c r="G73" s="19">
        <f t="shared" si="10"/>
        <v>0.26905729378301502</v>
      </c>
      <c r="H73" s="20">
        <v>56.04</v>
      </c>
      <c r="I73" s="21">
        <v>18.91</v>
      </c>
      <c r="J73" s="55">
        <f t="shared" si="11"/>
        <v>0.31719129193433265</v>
      </c>
      <c r="K73" s="18">
        <v>79.86</v>
      </c>
      <c r="L73" s="18">
        <v>20.16</v>
      </c>
      <c r="M73" s="55">
        <f t="shared" si="8"/>
        <v>0.23729526671675433</v>
      </c>
      <c r="N73" s="18">
        <v>64.62</v>
      </c>
      <c r="O73" s="18">
        <v>19.98</v>
      </c>
      <c r="P73" s="55">
        <f t="shared" si="9"/>
        <v>0.29064066852367687</v>
      </c>
      <c r="Q73" s="18">
        <v>66.72</v>
      </c>
      <c r="R73" s="18">
        <v>15.99</v>
      </c>
      <c r="S73" s="55">
        <f t="shared" si="7"/>
        <v>0.23965827338129497</v>
      </c>
      <c r="T73" s="144"/>
      <c r="U73" s="144"/>
      <c r="V73" s="144"/>
    </row>
    <row r="74" spans="1:22" ht="18.75" hidden="1" x14ac:dyDescent="0.3">
      <c r="A74" s="27">
        <v>72</v>
      </c>
      <c r="B74" s="28">
        <v>1</v>
      </c>
      <c r="C74" s="29" t="s">
        <v>20</v>
      </c>
      <c r="D74" s="30">
        <v>50</v>
      </c>
      <c r="E74" s="17">
        <v>33.869999999999997</v>
      </c>
      <c r="F74" s="18">
        <v>9.5</v>
      </c>
      <c r="G74" s="19">
        <f t="shared" si="10"/>
        <v>0.26645999409506943</v>
      </c>
      <c r="H74" s="20">
        <v>52.03</v>
      </c>
      <c r="I74" s="21">
        <v>18.3</v>
      </c>
      <c r="J74" s="55">
        <f t="shared" si="11"/>
        <v>0.33061695175860084</v>
      </c>
      <c r="K74" s="18">
        <v>66.86</v>
      </c>
      <c r="L74" s="18">
        <v>22.6</v>
      </c>
      <c r="M74" s="55">
        <f t="shared" si="8"/>
        <v>0.31773855818127433</v>
      </c>
      <c r="N74" s="18">
        <v>72.87</v>
      </c>
      <c r="O74" s="18">
        <v>22.52</v>
      </c>
      <c r="P74" s="55">
        <f t="shared" si="9"/>
        <v>0.29050089199945106</v>
      </c>
      <c r="Q74" s="18">
        <v>67.239999999999995</v>
      </c>
      <c r="R74" s="18">
        <v>17.940000000000001</v>
      </c>
      <c r="S74" s="55">
        <f t="shared" si="7"/>
        <v>0.26680547293277812</v>
      </c>
      <c r="T74" s="144"/>
      <c r="U74" s="144"/>
      <c r="V74" s="144"/>
    </row>
    <row r="75" spans="1:22" ht="18.75" hidden="1" x14ac:dyDescent="0.3">
      <c r="A75" s="13">
        <v>73</v>
      </c>
      <c r="B75" s="14">
        <v>2</v>
      </c>
      <c r="C75" s="15" t="s">
        <v>15</v>
      </c>
      <c r="D75" s="16">
        <v>100</v>
      </c>
      <c r="E75" s="17">
        <v>68.36</v>
      </c>
      <c r="F75" s="18">
        <v>18.98</v>
      </c>
      <c r="G75" s="19">
        <f t="shared" si="10"/>
        <v>0.26376535985956701</v>
      </c>
      <c r="H75" s="17">
        <v>111.37</v>
      </c>
      <c r="I75" s="18">
        <v>25.88</v>
      </c>
      <c r="J75" s="55">
        <f t="shared" si="11"/>
        <v>0.21843584448235609</v>
      </c>
      <c r="K75" s="18">
        <v>83.69</v>
      </c>
      <c r="L75" s="18">
        <v>18.59</v>
      </c>
      <c r="M75" s="55">
        <f t="shared" si="8"/>
        <v>0.20880152945393712</v>
      </c>
      <c r="N75" s="18">
        <v>89.46</v>
      </c>
      <c r="O75" s="18">
        <v>18.39</v>
      </c>
      <c r="P75" s="55">
        <f>(O75/N75)</f>
        <v>0.20556673373574785</v>
      </c>
      <c r="Q75" s="18"/>
      <c r="S75" s="55"/>
      <c r="T75" s="144"/>
      <c r="U75" s="144"/>
      <c r="V75" s="144"/>
    </row>
    <row r="76" spans="1:22" ht="18.75" hidden="1" x14ac:dyDescent="0.3">
      <c r="A76" s="23">
        <v>74</v>
      </c>
      <c r="B76" s="24">
        <v>2</v>
      </c>
      <c r="C76" s="25" t="s">
        <v>15</v>
      </c>
      <c r="D76" s="26">
        <v>50</v>
      </c>
      <c r="E76" s="17">
        <v>45.14</v>
      </c>
      <c r="F76" s="18">
        <v>14.74</v>
      </c>
      <c r="G76" s="19">
        <f t="shared" si="10"/>
        <v>0.31021267168808148</v>
      </c>
      <c r="H76" s="17">
        <v>75.430000000000007</v>
      </c>
      <c r="I76" s="18">
        <v>17.09</v>
      </c>
      <c r="J76" s="55">
        <f t="shared" si="11"/>
        <v>0.2129736179239029</v>
      </c>
      <c r="K76" s="18">
        <v>91.84</v>
      </c>
      <c r="L76" s="18">
        <v>19.82</v>
      </c>
      <c r="M76" s="55">
        <f t="shared" si="8"/>
        <v>0.2028614982578397</v>
      </c>
      <c r="N76" s="18">
        <v>58.44</v>
      </c>
      <c r="O76" s="18">
        <v>15.85</v>
      </c>
      <c r="P76" s="55">
        <f t="shared" ref="P76:P80" si="12">(O76/N76)</f>
        <v>0.2712183436002738</v>
      </c>
      <c r="Q76" s="18"/>
      <c r="S76" s="55"/>
      <c r="T76" s="144"/>
      <c r="U76" s="144"/>
      <c r="V76" s="144"/>
    </row>
    <row r="77" spans="1:22" ht="18.75" hidden="1" x14ac:dyDescent="0.3">
      <c r="A77" s="23">
        <v>75</v>
      </c>
      <c r="B77" s="24">
        <v>2</v>
      </c>
      <c r="C77" s="25" t="s">
        <v>15</v>
      </c>
      <c r="D77" s="26">
        <v>200</v>
      </c>
      <c r="E77" s="17">
        <v>60.6</v>
      </c>
      <c r="F77" s="18">
        <v>17.05</v>
      </c>
      <c r="G77" s="19">
        <f t="shared" si="10"/>
        <v>0.26728547854785478</v>
      </c>
      <c r="H77" s="17">
        <v>96.33</v>
      </c>
      <c r="I77" s="18">
        <v>20.81</v>
      </c>
      <c r="J77" s="55">
        <f t="shared" si="11"/>
        <v>0.20306654209488217</v>
      </c>
      <c r="K77" s="18">
        <v>94.07</v>
      </c>
      <c r="L77" s="18">
        <v>18.13</v>
      </c>
      <c r="M77" s="55">
        <f t="shared" si="8"/>
        <v>0.18116508982672477</v>
      </c>
      <c r="N77" s="18">
        <v>72.95</v>
      </c>
      <c r="O77" s="18">
        <v>14.15</v>
      </c>
      <c r="P77" s="55">
        <f t="shared" si="12"/>
        <v>0.19396847155586017</v>
      </c>
      <c r="Q77" s="18"/>
      <c r="S77" s="55"/>
      <c r="T77" s="144"/>
      <c r="U77" s="144"/>
      <c r="V77" s="144"/>
    </row>
    <row r="78" spans="1:22" ht="18.75" hidden="1" x14ac:dyDescent="0.3">
      <c r="A78" s="23">
        <v>76</v>
      </c>
      <c r="B78" s="24">
        <v>2</v>
      </c>
      <c r="C78" s="25" t="s">
        <v>15</v>
      </c>
      <c r="D78" s="26">
        <v>0</v>
      </c>
      <c r="E78" s="17">
        <v>60.76</v>
      </c>
      <c r="F78" s="18">
        <v>18.63</v>
      </c>
      <c r="G78" s="19">
        <f t="shared" si="10"/>
        <v>0.29128538512179064</v>
      </c>
      <c r="H78" s="17">
        <v>88.22</v>
      </c>
      <c r="I78" s="18">
        <v>21.3</v>
      </c>
      <c r="J78" s="55">
        <f t="shared" si="11"/>
        <v>0.22695533892541375</v>
      </c>
      <c r="K78" s="18">
        <v>97.2</v>
      </c>
      <c r="L78" s="18">
        <v>20.56</v>
      </c>
      <c r="M78" s="55">
        <f t="shared" si="8"/>
        <v>0.19883127572016457</v>
      </c>
      <c r="N78" s="18">
        <v>84.94</v>
      </c>
      <c r="O78" s="18">
        <v>15.69</v>
      </c>
      <c r="P78" s="55">
        <f t="shared" si="12"/>
        <v>0.18471862491170238</v>
      </c>
      <c r="Q78" s="18"/>
      <c r="S78" s="55"/>
      <c r="T78" s="144"/>
      <c r="U78" s="144"/>
      <c r="V78" s="144"/>
    </row>
    <row r="79" spans="1:22" ht="18.75" hidden="1" x14ac:dyDescent="0.3">
      <c r="A79" s="23">
        <v>77</v>
      </c>
      <c r="B79" s="24">
        <v>2</v>
      </c>
      <c r="C79" s="25" t="s">
        <v>15</v>
      </c>
      <c r="D79" s="26">
        <v>500</v>
      </c>
      <c r="E79" s="17">
        <v>84.15</v>
      </c>
      <c r="F79" s="18">
        <v>20.37</v>
      </c>
      <c r="G79" s="19">
        <f t="shared" si="10"/>
        <v>0.22996434937611407</v>
      </c>
      <c r="H79" s="17">
        <v>71.52</v>
      </c>
      <c r="I79" s="18">
        <v>16.86</v>
      </c>
      <c r="J79" s="55">
        <f t="shared" si="11"/>
        <v>0.22159395973154361</v>
      </c>
      <c r="K79" s="18">
        <v>80.09</v>
      </c>
      <c r="L79" s="18">
        <v>16.78</v>
      </c>
      <c r="M79" s="55">
        <f t="shared" si="8"/>
        <v>0.19694343863153951</v>
      </c>
      <c r="N79" s="18">
        <v>63.33</v>
      </c>
      <c r="O79" s="18">
        <v>11.85</v>
      </c>
      <c r="P79" s="55">
        <f t="shared" si="12"/>
        <v>0.18711511132164851</v>
      </c>
      <c r="Q79" s="18"/>
      <c r="S79" s="55"/>
      <c r="T79" s="144"/>
      <c r="U79" s="144"/>
      <c r="V79" s="144"/>
    </row>
    <row r="80" spans="1:22" ht="18.75" hidden="1" x14ac:dyDescent="0.3">
      <c r="A80" s="27">
        <v>78</v>
      </c>
      <c r="B80" s="28">
        <v>2</v>
      </c>
      <c r="C80" s="29" t="s">
        <v>15</v>
      </c>
      <c r="D80" s="30">
        <v>350</v>
      </c>
      <c r="E80" s="17">
        <v>86.43</v>
      </c>
      <c r="F80" s="18">
        <v>21.03</v>
      </c>
      <c r="G80" s="19">
        <f t="shared" si="10"/>
        <v>0.23115237764665045</v>
      </c>
      <c r="H80" s="17">
        <v>105.77</v>
      </c>
      <c r="I80" s="18">
        <v>21.8</v>
      </c>
      <c r="J80" s="55">
        <f t="shared" si="11"/>
        <v>0.1937411364280987</v>
      </c>
      <c r="K80" s="18">
        <v>81.45</v>
      </c>
      <c r="L80" s="18">
        <v>17.57</v>
      </c>
      <c r="M80" s="55">
        <f t="shared" si="8"/>
        <v>0.20277225291589931</v>
      </c>
      <c r="N80" s="18">
        <v>68.56</v>
      </c>
      <c r="O80" s="18">
        <v>15.25</v>
      </c>
      <c r="P80" s="55">
        <f t="shared" si="12"/>
        <v>0.22243290548424738</v>
      </c>
      <c r="Q80" s="18"/>
      <c r="S80" s="55"/>
      <c r="T80" s="144"/>
      <c r="U80" s="144"/>
      <c r="V80" s="144"/>
    </row>
    <row r="81" spans="1:22" ht="18.75" hidden="1" x14ac:dyDescent="0.3">
      <c r="A81" s="13">
        <v>79</v>
      </c>
      <c r="B81" s="14">
        <v>2</v>
      </c>
      <c r="C81" s="15" t="s">
        <v>12</v>
      </c>
      <c r="D81" s="16">
        <v>200</v>
      </c>
      <c r="E81" s="17">
        <v>34.58</v>
      </c>
      <c r="F81" s="18">
        <v>8.7200000000000006</v>
      </c>
      <c r="G81" s="19">
        <f t="shared" si="10"/>
        <v>0.23956043956043957</v>
      </c>
      <c r="H81" s="20">
        <v>91.9</v>
      </c>
      <c r="I81" s="21">
        <v>23.98</v>
      </c>
      <c r="J81" s="55">
        <f t="shared" si="11"/>
        <v>0.24527965179542979</v>
      </c>
      <c r="K81" s="18">
        <v>64.489999999999995</v>
      </c>
      <c r="L81" s="18">
        <v>18.14</v>
      </c>
      <c r="M81" s="55">
        <f>(L81/K81)*0.94</f>
        <v>0.26440688478833929</v>
      </c>
      <c r="N81" s="18">
        <v>77.08</v>
      </c>
      <c r="O81" s="18">
        <v>20.71</v>
      </c>
      <c r="P81" s="55">
        <f t="shared" si="9"/>
        <v>0.2525609756097561</v>
      </c>
      <c r="Q81" s="18">
        <v>80.55</v>
      </c>
      <c r="R81" s="18">
        <v>19.399999999999999</v>
      </c>
      <c r="S81" s="55">
        <f t="shared" ref="S81:S86" si="13">R81/Q81</f>
        <v>0.24084419615145872</v>
      </c>
      <c r="T81" s="144"/>
      <c r="U81" s="144"/>
      <c r="V81" s="144"/>
    </row>
    <row r="82" spans="1:22" ht="18.75" hidden="1" x14ac:dyDescent="0.3">
      <c r="A82" s="23">
        <v>80</v>
      </c>
      <c r="B82" s="24">
        <v>2</v>
      </c>
      <c r="C82" s="25" t="s">
        <v>12</v>
      </c>
      <c r="D82" s="26">
        <v>0</v>
      </c>
      <c r="E82" s="17">
        <v>47.33</v>
      </c>
      <c r="F82" s="18">
        <v>13.18</v>
      </c>
      <c r="G82" s="19">
        <f t="shared" si="10"/>
        <v>0.26454679907035705</v>
      </c>
      <c r="H82" s="20">
        <v>79.5</v>
      </c>
      <c r="I82" s="21">
        <v>21.12</v>
      </c>
      <c r="J82" s="55">
        <f t="shared" si="11"/>
        <v>0.24972075471698113</v>
      </c>
      <c r="K82" s="18">
        <v>71.06</v>
      </c>
      <c r="L82" s="18">
        <v>20.25</v>
      </c>
      <c r="M82" s="55">
        <f t="shared" ref="M82:M86" si="14">(L82/K82)*0.94</f>
        <v>0.26787222065859834</v>
      </c>
      <c r="N82" s="18">
        <v>79.19</v>
      </c>
      <c r="O82" s="18">
        <v>22.69</v>
      </c>
      <c r="P82" s="55">
        <f t="shared" si="9"/>
        <v>0.26933451193332492</v>
      </c>
      <c r="Q82" s="18">
        <v>86.44</v>
      </c>
      <c r="R82" s="18">
        <v>20.34</v>
      </c>
      <c r="S82" s="55">
        <f t="shared" si="13"/>
        <v>0.23530772790374826</v>
      </c>
      <c r="T82" s="144"/>
      <c r="U82" s="144"/>
      <c r="V82" s="144"/>
    </row>
    <row r="83" spans="1:22" ht="18.75" hidden="1" x14ac:dyDescent="0.3">
      <c r="A83" s="23">
        <v>81</v>
      </c>
      <c r="B83" s="24">
        <v>2</v>
      </c>
      <c r="C83" s="25" t="s">
        <v>12</v>
      </c>
      <c r="D83" s="26">
        <v>100</v>
      </c>
      <c r="E83" s="17">
        <v>27.08</v>
      </c>
      <c r="F83" s="18">
        <v>7.14</v>
      </c>
      <c r="G83" s="19">
        <f t="shared" si="10"/>
        <v>0.25048005908419496</v>
      </c>
      <c r="H83" s="20">
        <v>82.8</v>
      </c>
      <c r="I83" s="21">
        <v>21.69</v>
      </c>
      <c r="J83" s="55">
        <f t="shared" si="11"/>
        <v>0.24623913043478263</v>
      </c>
      <c r="K83" s="18">
        <v>67.97</v>
      </c>
      <c r="L83" s="18">
        <v>20.329999999999998</v>
      </c>
      <c r="M83" s="55">
        <f t="shared" si="14"/>
        <v>0.28115639252611446</v>
      </c>
      <c r="N83" s="18">
        <v>104.02</v>
      </c>
      <c r="O83" s="18">
        <v>27.55</v>
      </c>
      <c r="P83" s="55">
        <f t="shared" si="9"/>
        <v>0.24896173812728323</v>
      </c>
      <c r="Q83" s="18">
        <v>83.33</v>
      </c>
      <c r="R83" s="18">
        <v>19.3</v>
      </c>
      <c r="S83" s="55">
        <f t="shared" si="13"/>
        <v>0.23160926437057483</v>
      </c>
      <c r="T83" s="144"/>
      <c r="U83" s="144"/>
      <c r="V83" s="144"/>
    </row>
    <row r="84" spans="1:22" ht="18.75" hidden="1" x14ac:dyDescent="0.3">
      <c r="A84" s="23">
        <v>82</v>
      </c>
      <c r="B84" s="24">
        <v>2</v>
      </c>
      <c r="C84" s="25" t="s">
        <v>12</v>
      </c>
      <c r="D84" s="26">
        <v>50</v>
      </c>
      <c r="E84" s="17">
        <v>32.65</v>
      </c>
      <c r="F84" s="18">
        <v>8.1199999999999992</v>
      </c>
      <c r="G84" s="19">
        <f t="shared" si="10"/>
        <v>0.23626339969372126</v>
      </c>
      <c r="H84" s="20">
        <v>88</v>
      </c>
      <c r="I84" s="21">
        <v>22.05</v>
      </c>
      <c r="J84" s="55">
        <f t="shared" si="11"/>
        <v>0.23553409090909089</v>
      </c>
      <c r="K84" s="18">
        <v>74.34</v>
      </c>
      <c r="L84" s="18">
        <v>21.53</v>
      </c>
      <c r="M84" s="55">
        <f t="shared" si="14"/>
        <v>0.27223836427226261</v>
      </c>
      <c r="N84" s="18">
        <v>91.88</v>
      </c>
      <c r="O84" s="18">
        <v>23.21</v>
      </c>
      <c r="P84" s="55">
        <f t="shared" si="9"/>
        <v>0.23745537657814542</v>
      </c>
      <c r="Q84" s="18">
        <v>93.66</v>
      </c>
      <c r="R84" s="18">
        <v>20.22</v>
      </c>
      <c r="S84" s="55">
        <f t="shared" si="13"/>
        <v>0.21588725176169121</v>
      </c>
      <c r="T84" s="144"/>
      <c r="U84" s="144"/>
      <c r="V84" s="144"/>
    </row>
    <row r="85" spans="1:22" ht="18.75" hidden="1" x14ac:dyDescent="0.3">
      <c r="A85" s="23">
        <v>83</v>
      </c>
      <c r="B85" s="24">
        <v>2</v>
      </c>
      <c r="C85" s="25" t="s">
        <v>12</v>
      </c>
      <c r="D85" s="26">
        <v>500</v>
      </c>
      <c r="E85" s="17">
        <v>50.54</v>
      </c>
      <c r="F85" s="18">
        <v>11.57</v>
      </c>
      <c r="G85" s="19">
        <f t="shared" si="10"/>
        <v>0.21748120300751878</v>
      </c>
      <c r="H85" s="20">
        <v>92.9</v>
      </c>
      <c r="I85" s="21">
        <v>20.18</v>
      </c>
      <c r="J85" s="55">
        <f t="shared" si="11"/>
        <v>0.20418945102260494</v>
      </c>
      <c r="K85" s="18">
        <v>82.52</v>
      </c>
      <c r="L85" s="18">
        <v>20.350000000000001</v>
      </c>
      <c r="M85" s="55">
        <f t="shared" si="14"/>
        <v>0.2318104701890451</v>
      </c>
      <c r="N85" s="18">
        <v>103.4</v>
      </c>
      <c r="O85" s="18">
        <v>21.84</v>
      </c>
      <c r="P85" s="55">
        <f t="shared" si="9"/>
        <v>0.19854545454545452</v>
      </c>
      <c r="Q85" s="18">
        <v>96.17</v>
      </c>
      <c r="R85" s="18">
        <v>19.88</v>
      </c>
      <c r="S85" s="55">
        <f t="shared" si="13"/>
        <v>0.20671727149838826</v>
      </c>
      <c r="T85" s="144"/>
      <c r="U85" s="144"/>
      <c r="V85" s="144"/>
    </row>
    <row r="86" spans="1:22" ht="18.75" hidden="1" x14ac:dyDescent="0.3">
      <c r="A86" s="27">
        <v>84</v>
      </c>
      <c r="B86" s="28">
        <v>2</v>
      </c>
      <c r="C86" s="29" t="s">
        <v>12</v>
      </c>
      <c r="D86" s="30">
        <v>350</v>
      </c>
      <c r="E86" s="17">
        <v>64.62</v>
      </c>
      <c r="F86" s="18">
        <v>13.38</v>
      </c>
      <c r="G86" s="19">
        <f t="shared" si="10"/>
        <v>0.19670380687093778</v>
      </c>
      <c r="H86" s="20">
        <v>110.4</v>
      </c>
      <c r="I86" s="21">
        <v>24.23</v>
      </c>
      <c r="J86" s="55">
        <f t="shared" si="11"/>
        <v>0.20630615942028982</v>
      </c>
      <c r="K86" s="18">
        <v>75.319999999999993</v>
      </c>
      <c r="L86" s="18">
        <v>19.399999999999999</v>
      </c>
      <c r="M86" s="55">
        <f t="shared" si="14"/>
        <v>0.24211364843335101</v>
      </c>
      <c r="N86" s="18">
        <v>79.599999999999994</v>
      </c>
      <c r="O86" s="18">
        <v>18.899999999999999</v>
      </c>
      <c r="P86" s="55">
        <f t="shared" si="9"/>
        <v>0.22319095477386933</v>
      </c>
      <c r="Q86" s="18">
        <v>75.25</v>
      </c>
      <c r="R86" s="18">
        <v>17.61</v>
      </c>
      <c r="S86" s="55">
        <f t="shared" si="13"/>
        <v>0.23401993355481726</v>
      </c>
      <c r="T86" s="144"/>
      <c r="U86" s="144"/>
      <c r="V86" s="144"/>
    </row>
    <row r="87" spans="1:22" ht="18.75" hidden="1" x14ac:dyDescent="0.3">
      <c r="A87" s="13">
        <v>85</v>
      </c>
      <c r="B87" s="14">
        <v>2</v>
      </c>
      <c r="C87" s="15" t="s">
        <v>17</v>
      </c>
      <c r="D87" s="16">
        <v>500</v>
      </c>
      <c r="E87" s="17">
        <v>87.91</v>
      </c>
      <c r="F87" s="18">
        <v>19.920000000000002</v>
      </c>
      <c r="G87" s="19">
        <f t="shared" si="10"/>
        <v>0.21526561255829826</v>
      </c>
      <c r="H87" s="17">
        <v>105.79</v>
      </c>
      <c r="I87" s="18">
        <v>20.63</v>
      </c>
      <c r="J87" s="55">
        <f t="shared" si="11"/>
        <v>0.18330844125153603</v>
      </c>
      <c r="K87" s="18">
        <v>68.819999999999993</v>
      </c>
      <c r="L87" s="18">
        <v>10.79</v>
      </c>
      <c r="M87" s="55">
        <f t="shared" ref="M87:M92" si="15">L87/K87</f>
        <v>0.15678581807614067</v>
      </c>
      <c r="N87" s="18">
        <v>89.46</v>
      </c>
      <c r="O87" s="18">
        <v>18.39</v>
      </c>
      <c r="P87" s="55">
        <f>(O87/N87)</f>
        <v>0.20556673373574785</v>
      </c>
      <c r="Q87" s="18"/>
      <c r="S87" s="55"/>
      <c r="T87" s="144"/>
      <c r="U87" s="144"/>
      <c r="V87" s="144"/>
    </row>
    <row r="88" spans="1:22" ht="18.75" hidden="1" x14ac:dyDescent="0.3">
      <c r="A88" s="23">
        <v>86</v>
      </c>
      <c r="B88" s="24">
        <v>2</v>
      </c>
      <c r="C88" s="25" t="s">
        <v>17</v>
      </c>
      <c r="D88" s="26">
        <v>100</v>
      </c>
      <c r="E88" s="17">
        <v>76.33</v>
      </c>
      <c r="F88" s="18">
        <v>17.28</v>
      </c>
      <c r="G88" s="19">
        <f t="shared" si="10"/>
        <v>0.21506616009432727</v>
      </c>
      <c r="H88" s="17">
        <v>107.55</v>
      </c>
      <c r="I88" s="18">
        <v>20.48</v>
      </c>
      <c r="J88" s="55">
        <f t="shared" si="11"/>
        <v>0.17899767549976756</v>
      </c>
      <c r="K88" s="18">
        <v>86.96</v>
      </c>
      <c r="L88" s="18">
        <v>12.21</v>
      </c>
      <c r="M88" s="55">
        <f t="shared" si="15"/>
        <v>0.14040938362465502</v>
      </c>
      <c r="N88" s="18">
        <v>58.44</v>
      </c>
      <c r="O88" s="18">
        <v>15.85</v>
      </c>
      <c r="P88" s="55">
        <f t="shared" ref="P88:P92" si="16">(O88/N88)</f>
        <v>0.2712183436002738</v>
      </c>
      <c r="Q88" s="18"/>
      <c r="S88" s="55"/>
      <c r="T88" s="144"/>
      <c r="U88" s="144"/>
      <c r="V88" s="144"/>
    </row>
    <row r="89" spans="1:22" ht="18.75" hidden="1" x14ac:dyDescent="0.3">
      <c r="A89" s="23">
        <v>87</v>
      </c>
      <c r="B89" s="24">
        <v>2</v>
      </c>
      <c r="C89" s="25" t="s">
        <v>17</v>
      </c>
      <c r="D89" s="26">
        <v>350</v>
      </c>
      <c r="E89" s="17">
        <v>75.98</v>
      </c>
      <c r="F89" s="18">
        <v>15.05</v>
      </c>
      <c r="G89" s="19">
        <f t="shared" si="10"/>
        <v>0.18817451961042378</v>
      </c>
      <c r="H89" s="17">
        <v>99.67</v>
      </c>
      <c r="I89" s="18">
        <v>18.91</v>
      </c>
      <c r="J89" s="55">
        <f t="shared" si="11"/>
        <v>0.17834253035015551</v>
      </c>
      <c r="K89" s="18">
        <v>86.14</v>
      </c>
      <c r="L89" s="18">
        <v>8.36</v>
      </c>
      <c r="M89" s="55">
        <f t="shared" si="15"/>
        <v>9.7051311817970734E-2</v>
      </c>
      <c r="N89" s="18">
        <v>72.95</v>
      </c>
      <c r="O89" s="18">
        <v>14.15</v>
      </c>
      <c r="P89" s="55">
        <f t="shared" si="16"/>
        <v>0.19396847155586017</v>
      </c>
      <c r="Q89" s="18"/>
      <c r="S89" s="55"/>
      <c r="T89" s="144"/>
      <c r="U89" s="144"/>
      <c r="V89" s="144"/>
    </row>
    <row r="90" spans="1:22" ht="18.75" hidden="1" x14ac:dyDescent="0.3">
      <c r="A90" s="23">
        <v>88</v>
      </c>
      <c r="B90" s="24">
        <v>2</v>
      </c>
      <c r="C90" s="25" t="s">
        <v>17</v>
      </c>
      <c r="D90" s="26">
        <v>200</v>
      </c>
      <c r="E90" s="17">
        <v>73.14</v>
      </c>
      <c r="F90" s="18">
        <v>16.920000000000002</v>
      </c>
      <c r="G90" s="19">
        <f t="shared" si="10"/>
        <v>0.21977030352748153</v>
      </c>
      <c r="H90" s="17">
        <v>108.9</v>
      </c>
      <c r="I90" s="18">
        <v>20.91</v>
      </c>
      <c r="J90" s="55">
        <f t="shared" si="11"/>
        <v>0.18049035812672176</v>
      </c>
      <c r="K90" s="18">
        <v>86.15</v>
      </c>
      <c r="L90" s="18">
        <v>10.98</v>
      </c>
      <c r="M90" s="55">
        <f t="shared" si="15"/>
        <v>0.12745211839814277</v>
      </c>
      <c r="N90" s="18">
        <v>84.94</v>
      </c>
      <c r="O90" s="18">
        <v>15.69</v>
      </c>
      <c r="P90" s="55">
        <f t="shared" si="16"/>
        <v>0.18471862491170238</v>
      </c>
      <c r="Q90" s="18"/>
      <c r="S90" s="55"/>
      <c r="T90" s="144"/>
      <c r="U90" s="144"/>
      <c r="V90" s="144"/>
    </row>
    <row r="91" spans="1:22" ht="18.75" hidden="1" x14ac:dyDescent="0.3">
      <c r="A91" s="23">
        <v>89</v>
      </c>
      <c r="B91" s="24">
        <v>2</v>
      </c>
      <c r="C91" s="25" t="s">
        <v>17</v>
      </c>
      <c r="D91" s="26">
        <v>0</v>
      </c>
      <c r="E91" s="17">
        <v>78.45</v>
      </c>
      <c r="F91" s="18">
        <v>18.36</v>
      </c>
      <c r="G91" s="19">
        <f t="shared" si="10"/>
        <v>0.22233269598470362</v>
      </c>
      <c r="H91" s="17">
        <v>91.64</v>
      </c>
      <c r="I91" s="18">
        <v>18.850000000000001</v>
      </c>
      <c r="J91" s="55">
        <f t="shared" si="11"/>
        <v>0.19335443037974684</v>
      </c>
      <c r="K91" s="18">
        <v>80.91</v>
      </c>
      <c r="L91" s="18">
        <v>11.32</v>
      </c>
      <c r="M91" s="55">
        <f t="shared" si="15"/>
        <v>0.13990854035347919</v>
      </c>
      <c r="N91" s="18">
        <v>63.33</v>
      </c>
      <c r="O91" s="18">
        <v>11.85</v>
      </c>
      <c r="P91" s="55">
        <f t="shared" si="16"/>
        <v>0.18711511132164851</v>
      </c>
      <c r="Q91" s="18"/>
      <c r="S91" s="55"/>
      <c r="T91" s="144"/>
      <c r="U91" s="144"/>
      <c r="V91" s="144"/>
    </row>
    <row r="92" spans="1:22" ht="18.75" hidden="1" x14ac:dyDescent="0.3">
      <c r="A92" s="27">
        <v>90</v>
      </c>
      <c r="B92" s="28">
        <v>2</v>
      </c>
      <c r="C92" s="29" t="s">
        <v>17</v>
      </c>
      <c r="D92" s="30">
        <v>50</v>
      </c>
      <c r="E92" s="17">
        <v>98</v>
      </c>
      <c r="F92" s="18">
        <v>20.91</v>
      </c>
      <c r="G92" s="19">
        <f t="shared" si="10"/>
        <v>0.20269897959183672</v>
      </c>
      <c r="H92" s="17">
        <v>103.5</v>
      </c>
      <c r="I92" s="18">
        <v>21.44</v>
      </c>
      <c r="J92" s="55">
        <f t="shared" si="11"/>
        <v>0.19472077294685991</v>
      </c>
      <c r="K92" s="18">
        <v>75.98</v>
      </c>
      <c r="L92" s="18">
        <v>11.93</v>
      </c>
      <c r="M92" s="55">
        <f t="shared" si="15"/>
        <v>0.15701500394840745</v>
      </c>
      <c r="N92" s="18">
        <v>68.56</v>
      </c>
      <c r="O92" s="18">
        <v>15.25</v>
      </c>
      <c r="P92" s="55">
        <f t="shared" si="16"/>
        <v>0.22243290548424738</v>
      </c>
      <c r="Q92" s="18"/>
      <c r="S92" s="55"/>
      <c r="T92" s="144"/>
      <c r="U92" s="144"/>
      <c r="V92" s="144"/>
    </row>
    <row r="93" spans="1:22" ht="18.75" hidden="1" x14ac:dyDescent="0.3">
      <c r="A93" s="13">
        <v>91</v>
      </c>
      <c r="B93" s="14">
        <v>2</v>
      </c>
      <c r="C93" s="15" t="s">
        <v>10</v>
      </c>
      <c r="D93" s="16">
        <v>500</v>
      </c>
      <c r="E93" s="17">
        <v>38.93</v>
      </c>
      <c r="F93" s="18">
        <v>8.44</v>
      </c>
      <c r="G93" s="19">
        <f t="shared" si="10"/>
        <v>0.20595941433341894</v>
      </c>
      <c r="H93" s="20">
        <v>74.900000000000006</v>
      </c>
      <c r="I93" s="21">
        <v>15.15</v>
      </c>
      <c r="J93" s="55">
        <f t="shared" si="11"/>
        <v>0.1901335113484646</v>
      </c>
      <c r="K93" s="18">
        <v>116.48</v>
      </c>
      <c r="L93" s="18">
        <v>20.61</v>
      </c>
      <c r="M93" s="55">
        <f>(L93/K93)*0.94</f>
        <v>0.16632383241758239</v>
      </c>
      <c r="N93" s="18">
        <v>90.15</v>
      </c>
      <c r="O93" s="18">
        <v>15.93</v>
      </c>
      <c r="P93" s="55">
        <f t="shared" si="9"/>
        <v>0.16610316139767051</v>
      </c>
      <c r="Q93" s="18">
        <v>132.04</v>
      </c>
      <c r="R93" s="18">
        <v>24.63</v>
      </c>
      <c r="S93" s="55">
        <f t="shared" ref="S93:S110" si="17">R93/Q93</f>
        <v>0.18653438352014542</v>
      </c>
      <c r="T93" s="144"/>
      <c r="U93" s="144"/>
      <c r="V93" s="144"/>
    </row>
    <row r="94" spans="1:22" ht="18.75" hidden="1" x14ac:dyDescent="0.3">
      <c r="A94" s="23">
        <v>92</v>
      </c>
      <c r="B94" s="24">
        <v>2</v>
      </c>
      <c r="C94" s="25" t="s">
        <v>10</v>
      </c>
      <c r="D94" s="26">
        <v>50</v>
      </c>
      <c r="E94" s="17">
        <v>51.72</v>
      </c>
      <c r="F94" s="18">
        <v>9.8800000000000008</v>
      </c>
      <c r="G94" s="19">
        <f t="shared" si="10"/>
        <v>0.181477184841454</v>
      </c>
      <c r="H94" s="20">
        <v>77</v>
      </c>
      <c r="I94" s="21">
        <v>17.02</v>
      </c>
      <c r="J94" s="55">
        <f t="shared" si="11"/>
        <v>0.20777662337662337</v>
      </c>
      <c r="K94" s="18">
        <v>72.819999999999993</v>
      </c>
      <c r="L94" s="18">
        <v>16.690000000000001</v>
      </c>
      <c r="M94" s="55">
        <f t="shared" ref="M94:M110" si="18">(L94/K94)*0.94</f>
        <v>0.21544355946168639</v>
      </c>
      <c r="N94" s="18">
        <v>82.98</v>
      </c>
      <c r="O94" s="18">
        <v>16.82</v>
      </c>
      <c r="P94" s="55">
        <f t="shared" si="9"/>
        <v>0.19053747891058084</v>
      </c>
      <c r="Q94" s="18">
        <v>125.76</v>
      </c>
      <c r="R94" s="18">
        <v>20.96</v>
      </c>
      <c r="S94" s="55">
        <f t="shared" si="17"/>
        <v>0.16666666666666666</v>
      </c>
      <c r="T94" s="144"/>
      <c r="U94" s="144"/>
      <c r="V94" s="144"/>
    </row>
    <row r="95" spans="1:22" ht="18.75" hidden="1" x14ac:dyDescent="0.3">
      <c r="A95" s="23">
        <v>93</v>
      </c>
      <c r="B95" s="24">
        <v>2</v>
      </c>
      <c r="C95" s="25" t="s">
        <v>10</v>
      </c>
      <c r="D95" s="26">
        <v>350</v>
      </c>
      <c r="E95" s="17">
        <v>80.31</v>
      </c>
      <c r="F95" s="18">
        <v>13.92</v>
      </c>
      <c r="G95" s="19">
        <f t="shared" si="10"/>
        <v>0.16466193500186777</v>
      </c>
      <c r="H95" s="20">
        <v>94.4</v>
      </c>
      <c r="I95" s="21">
        <v>18.05</v>
      </c>
      <c r="J95" s="55">
        <f t="shared" si="11"/>
        <v>0.1797351694915254</v>
      </c>
      <c r="K95" s="18">
        <v>84.82</v>
      </c>
      <c r="L95" s="18">
        <v>17.22</v>
      </c>
      <c r="M95" s="55">
        <f t="shared" si="18"/>
        <v>0.19083706672954492</v>
      </c>
      <c r="N95" s="18">
        <v>92.39</v>
      </c>
      <c r="O95" s="18">
        <v>17.07</v>
      </c>
      <c r="P95" s="55">
        <f t="shared" si="9"/>
        <v>0.17367464011256628</v>
      </c>
      <c r="Q95" s="18">
        <v>112.58</v>
      </c>
      <c r="R95" s="18">
        <v>16.96</v>
      </c>
      <c r="S95" s="55">
        <f t="shared" si="17"/>
        <v>0.15064842778468646</v>
      </c>
      <c r="T95" s="144"/>
      <c r="U95" s="144"/>
      <c r="V95" s="144"/>
    </row>
    <row r="96" spans="1:22" ht="18.75" hidden="1" x14ac:dyDescent="0.3">
      <c r="A96" s="23">
        <v>94</v>
      </c>
      <c r="B96" s="24">
        <v>2</v>
      </c>
      <c r="C96" s="25" t="s">
        <v>10</v>
      </c>
      <c r="D96" s="26">
        <v>100</v>
      </c>
      <c r="E96" s="17">
        <v>55.06</v>
      </c>
      <c r="F96" s="18">
        <v>10.44</v>
      </c>
      <c r="G96" s="19">
        <f t="shared" si="10"/>
        <v>0.18013076643661458</v>
      </c>
      <c r="H96" s="20">
        <v>92.2</v>
      </c>
      <c r="I96" s="21">
        <v>19.27</v>
      </c>
      <c r="J96" s="55">
        <f t="shared" si="11"/>
        <v>0.19646203904555312</v>
      </c>
      <c r="K96" s="18">
        <v>76.25</v>
      </c>
      <c r="L96" s="18">
        <v>17.440000000000001</v>
      </c>
      <c r="M96" s="55">
        <f t="shared" si="18"/>
        <v>0.21499803278688526</v>
      </c>
      <c r="N96" s="18">
        <v>85.14</v>
      </c>
      <c r="O96" s="18">
        <v>16.350000000000001</v>
      </c>
      <c r="P96" s="55">
        <f t="shared" si="9"/>
        <v>0.18051444679351658</v>
      </c>
      <c r="Q96" s="18">
        <v>114.58</v>
      </c>
      <c r="R96" s="18">
        <v>19.149999999999999</v>
      </c>
      <c r="S96" s="55">
        <f t="shared" si="17"/>
        <v>0.16713213475301097</v>
      </c>
      <c r="T96" s="144"/>
      <c r="U96" s="144"/>
      <c r="V96" s="144"/>
    </row>
    <row r="97" spans="1:22" ht="18.75" hidden="1" x14ac:dyDescent="0.3">
      <c r="A97" s="23">
        <v>95</v>
      </c>
      <c r="B97" s="24">
        <v>2</v>
      </c>
      <c r="C97" s="25" t="s">
        <v>10</v>
      </c>
      <c r="D97" s="26">
        <v>200</v>
      </c>
      <c r="E97" s="17">
        <v>77.180000000000007</v>
      </c>
      <c r="F97" s="18">
        <v>13.96</v>
      </c>
      <c r="G97" s="19">
        <f t="shared" si="10"/>
        <v>0.1718320808499611</v>
      </c>
      <c r="H97" s="20">
        <v>66.400000000000006</v>
      </c>
      <c r="I97" s="21">
        <v>14.83</v>
      </c>
      <c r="J97" s="55">
        <f t="shared" si="11"/>
        <v>0.20994277108433732</v>
      </c>
      <c r="K97" s="18">
        <v>77.33</v>
      </c>
      <c r="L97" s="18">
        <v>17.41</v>
      </c>
      <c r="M97" s="55">
        <f t="shared" si="18"/>
        <v>0.21163067373593689</v>
      </c>
      <c r="N97" s="18">
        <v>77.72</v>
      </c>
      <c r="O97" s="18">
        <v>16.07</v>
      </c>
      <c r="P97" s="55">
        <f t="shared" si="9"/>
        <v>0.19436181163149768</v>
      </c>
      <c r="Q97" s="18">
        <v>94.11</v>
      </c>
      <c r="R97" s="18">
        <v>18.579999999999998</v>
      </c>
      <c r="S97" s="55">
        <f t="shared" si="17"/>
        <v>0.19742854106896185</v>
      </c>
      <c r="T97" s="144"/>
      <c r="U97" s="144"/>
      <c r="V97" s="144"/>
    </row>
    <row r="98" spans="1:22" ht="18.75" hidden="1" x14ac:dyDescent="0.3">
      <c r="A98" s="27">
        <v>96</v>
      </c>
      <c r="B98" s="28">
        <v>2</v>
      </c>
      <c r="C98" s="29" t="s">
        <v>10</v>
      </c>
      <c r="D98" s="30">
        <v>0</v>
      </c>
      <c r="E98" s="17">
        <v>66.430000000000007</v>
      </c>
      <c r="F98" s="18">
        <v>12.02</v>
      </c>
      <c r="G98" s="19">
        <f t="shared" si="10"/>
        <v>0.17189522805961158</v>
      </c>
      <c r="H98" s="20">
        <v>91.5</v>
      </c>
      <c r="I98" s="21">
        <v>19.55</v>
      </c>
      <c r="J98" s="55">
        <f t="shared" si="11"/>
        <v>0.20084153005464481</v>
      </c>
      <c r="K98" s="18">
        <v>72.22</v>
      </c>
      <c r="L98" s="18">
        <v>18.989999999999998</v>
      </c>
      <c r="M98" s="55">
        <f t="shared" si="18"/>
        <v>0.2471697590695098</v>
      </c>
      <c r="N98" s="18">
        <v>75.61</v>
      </c>
      <c r="O98" s="18">
        <v>16.190000000000001</v>
      </c>
      <c r="P98" s="55">
        <f t="shared" si="9"/>
        <v>0.20127760878190717</v>
      </c>
      <c r="Q98" s="18">
        <v>105.44</v>
      </c>
      <c r="R98" s="18">
        <v>21.04</v>
      </c>
      <c r="S98" s="55">
        <f t="shared" si="17"/>
        <v>0.19954476479514416</v>
      </c>
      <c r="T98" s="144"/>
      <c r="U98" s="144"/>
      <c r="V98" s="144"/>
    </row>
    <row r="99" spans="1:22" ht="18.75" hidden="1" x14ac:dyDescent="0.3">
      <c r="A99" s="13">
        <v>97</v>
      </c>
      <c r="B99" s="14">
        <v>2</v>
      </c>
      <c r="C99" s="15" t="s">
        <v>14</v>
      </c>
      <c r="D99" s="16">
        <v>350</v>
      </c>
      <c r="E99" s="17">
        <v>37.15</v>
      </c>
      <c r="F99" s="18">
        <v>10.9</v>
      </c>
      <c r="G99" s="19">
        <f t="shared" si="10"/>
        <v>0.27873485868102288</v>
      </c>
      <c r="H99" s="20">
        <v>100.5</v>
      </c>
      <c r="I99" s="21">
        <v>24.41</v>
      </c>
      <c r="J99" s="55">
        <f t="shared" si="11"/>
        <v>0.22831243781094526</v>
      </c>
      <c r="K99" s="18">
        <v>96.02</v>
      </c>
      <c r="L99" s="18">
        <v>26.96</v>
      </c>
      <c r="M99" s="55">
        <f t="shared" si="18"/>
        <v>0.26392834826077899</v>
      </c>
      <c r="N99" s="18">
        <v>66.27</v>
      </c>
      <c r="O99" s="18">
        <v>18.12</v>
      </c>
      <c r="P99" s="55">
        <f t="shared" si="9"/>
        <v>0.2570212765957447</v>
      </c>
      <c r="Q99" s="18">
        <v>77.180000000000007</v>
      </c>
      <c r="R99" s="18">
        <v>20.329999999999998</v>
      </c>
      <c r="S99" s="55">
        <f t="shared" si="17"/>
        <v>0.26341020989893749</v>
      </c>
      <c r="T99" s="144"/>
      <c r="U99" s="144"/>
      <c r="V99" s="144"/>
    </row>
    <row r="100" spans="1:22" ht="18.75" hidden="1" x14ac:dyDescent="0.3">
      <c r="A100" s="23">
        <v>98</v>
      </c>
      <c r="B100" s="24">
        <v>2</v>
      </c>
      <c r="C100" s="25" t="s">
        <v>14</v>
      </c>
      <c r="D100" s="26">
        <v>0</v>
      </c>
      <c r="E100" s="17">
        <v>42.89</v>
      </c>
      <c r="F100" s="18">
        <v>11.01</v>
      </c>
      <c r="G100" s="19">
        <f t="shared" si="10"/>
        <v>0.24386803450687805</v>
      </c>
      <c r="H100" s="20">
        <v>67.400000000000006</v>
      </c>
      <c r="I100" s="21">
        <v>20.68</v>
      </c>
      <c r="J100" s="55">
        <f t="shared" si="11"/>
        <v>0.28841543026706229</v>
      </c>
      <c r="K100" s="18">
        <v>75.239999999999995</v>
      </c>
      <c r="L100" s="18">
        <v>23.11</v>
      </c>
      <c r="M100" s="55">
        <f t="shared" si="18"/>
        <v>0.28872142477405632</v>
      </c>
      <c r="N100" s="18">
        <v>68.400000000000006</v>
      </c>
      <c r="O100" s="18">
        <v>21.45</v>
      </c>
      <c r="P100" s="55">
        <f t="shared" si="9"/>
        <v>0.29478070175438592</v>
      </c>
      <c r="Q100" s="18">
        <v>86.44</v>
      </c>
      <c r="R100" s="18">
        <v>22.76</v>
      </c>
      <c r="S100" s="55">
        <f t="shared" si="17"/>
        <v>0.26330402591392876</v>
      </c>
      <c r="T100" s="144"/>
      <c r="U100" s="144"/>
      <c r="V100" s="144"/>
    </row>
    <row r="101" spans="1:22" ht="18.75" hidden="1" x14ac:dyDescent="0.3">
      <c r="A101" s="23">
        <v>99</v>
      </c>
      <c r="B101" s="24">
        <v>2</v>
      </c>
      <c r="C101" s="25" t="s">
        <v>14</v>
      </c>
      <c r="D101" s="26">
        <v>500</v>
      </c>
      <c r="E101" s="17">
        <v>39.119999999999997</v>
      </c>
      <c r="F101" s="18">
        <v>10.5</v>
      </c>
      <c r="G101" s="19">
        <f t="shared" si="10"/>
        <v>0.25498466257668712</v>
      </c>
      <c r="H101" s="20">
        <v>96.7</v>
      </c>
      <c r="I101" s="21">
        <v>22.43</v>
      </c>
      <c r="J101" s="55">
        <f t="shared" si="11"/>
        <v>0.21803722854188209</v>
      </c>
      <c r="K101" s="18">
        <v>87.92</v>
      </c>
      <c r="L101" s="18">
        <v>23.72</v>
      </c>
      <c r="M101" s="55">
        <f t="shared" si="18"/>
        <v>0.25360327570518648</v>
      </c>
      <c r="N101" s="18">
        <v>83.11</v>
      </c>
      <c r="O101" s="18">
        <v>20.11</v>
      </c>
      <c r="P101" s="55">
        <f t="shared" si="9"/>
        <v>0.22745036698351581</v>
      </c>
      <c r="Q101" s="18">
        <v>112.4</v>
      </c>
      <c r="R101" s="18">
        <v>26.89</v>
      </c>
      <c r="S101" s="55">
        <f t="shared" si="17"/>
        <v>0.23923487544483985</v>
      </c>
      <c r="T101" s="144"/>
      <c r="U101" s="144"/>
      <c r="V101" s="144"/>
    </row>
    <row r="102" spans="1:22" ht="18.75" hidden="1" x14ac:dyDescent="0.3">
      <c r="A102" s="23">
        <v>100</v>
      </c>
      <c r="B102" s="24">
        <v>2</v>
      </c>
      <c r="C102" s="25" t="s">
        <v>14</v>
      </c>
      <c r="D102" s="26">
        <v>100</v>
      </c>
      <c r="E102" s="17">
        <v>46.96</v>
      </c>
      <c r="F102" s="18">
        <v>10.029999999999999</v>
      </c>
      <c r="G102" s="19">
        <f t="shared" si="10"/>
        <v>0.20290672913117544</v>
      </c>
      <c r="H102" s="20">
        <v>65.8</v>
      </c>
      <c r="I102" s="21">
        <v>19.48</v>
      </c>
      <c r="J102" s="55">
        <f t="shared" si="11"/>
        <v>0.2782857142857143</v>
      </c>
      <c r="K102" s="18">
        <v>79.31</v>
      </c>
      <c r="L102" s="18">
        <v>23.6</v>
      </c>
      <c r="M102" s="55">
        <f t="shared" si="18"/>
        <v>0.27971252048921952</v>
      </c>
      <c r="N102" s="18">
        <v>78.36</v>
      </c>
      <c r="O102" s="18">
        <v>21.39</v>
      </c>
      <c r="P102" s="55">
        <f t="shared" si="9"/>
        <v>0.25659264931087289</v>
      </c>
      <c r="Q102" s="18">
        <v>117.4</v>
      </c>
      <c r="R102" s="18">
        <v>28.28</v>
      </c>
      <c r="S102" s="55">
        <f t="shared" si="17"/>
        <v>0.24088586030664394</v>
      </c>
      <c r="T102" s="144"/>
      <c r="U102" s="144"/>
      <c r="V102" s="144"/>
    </row>
    <row r="103" spans="1:22" ht="18.75" hidden="1" x14ac:dyDescent="0.3">
      <c r="A103" s="23">
        <v>101</v>
      </c>
      <c r="B103" s="24">
        <v>2</v>
      </c>
      <c r="C103" s="25" t="s">
        <v>14</v>
      </c>
      <c r="D103" s="26">
        <v>200</v>
      </c>
      <c r="E103" s="17">
        <v>64.59</v>
      </c>
      <c r="F103" s="18">
        <v>16.18</v>
      </c>
      <c r="G103" s="19">
        <f t="shared" si="10"/>
        <v>0.23797801517262734</v>
      </c>
      <c r="H103" s="20">
        <v>51.2</v>
      </c>
      <c r="I103" s="21">
        <v>15.74</v>
      </c>
      <c r="J103" s="55">
        <f t="shared" si="11"/>
        <v>0.28897656249999998</v>
      </c>
      <c r="K103" s="18">
        <v>93.87</v>
      </c>
      <c r="L103" s="18">
        <v>25.26</v>
      </c>
      <c r="M103" s="55">
        <f t="shared" si="18"/>
        <v>0.25294982422499201</v>
      </c>
      <c r="N103" s="18">
        <v>83.32</v>
      </c>
      <c r="O103" s="18">
        <v>21.86</v>
      </c>
      <c r="P103" s="55">
        <f t="shared" si="9"/>
        <v>0.24662025924147862</v>
      </c>
      <c r="Q103" s="18">
        <v>93.87</v>
      </c>
      <c r="R103" s="18">
        <v>24.31</v>
      </c>
      <c r="S103" s="55">
        <f t="shared" si="17"/>
        <v>0.25897517843826567</v>
      </c>
      <c r="T103" s="144"/>
      <c r="U103" s="144"/>
      <c r="V103" s="144"/>
    </row>
    <row r="104" spans="1:22" ht="18.75" hidden="1" x14ac:dyDescent="0.3">
      <c r="A104" s="27">
        <v>102</v>
      </c>
      <c r="B104" s="28">
        <v>2</v>
      </c>
      <c r="C104" s="29" t="s">
        <v>14</v>
      </c>
      <c r="D104" s="30">
        <v>50</v>
      </c>
      <c r="E104" s="17">
        <v>35.35</v>
      </c>
      <c r="F104" s="18">
        <v>9.85</v>
      </c>
      <c r="G104" s="19">
        <f t="shared" si="10"/>
        <v>0.26471004243281465</v>
      </c>
      <c r="H104" s="20">
        <v>62.7</v>
      </c>
      <c r="I104" s="21">
        <v>19.27</v>
      </c>
      <c r="J104" s="55">
        <f t="shared" si="11"/>
        <v>0.28889633173843698</v>
      </c>
      <c r="K104" s="18">
        <v>83.68</v>
      </c>
      <c r="L104" s="18">
        <v>25.61</v>
      </c>
      <c r="M104" s="55">
        <f t="shared" si="18"/>
        <v>0.28768403441682594</v>
      </c>
      <c r="N104" s="18">
        <v>85.21</v>
      </c>
      <c r="O104" s="18">
        <v>24.81</v>
      </c>
      <c r="P104" s="55">
        <f t="shared" si="9"/>
        <v>0.27369322849430816</v>
      </c>
      <c r="Q104" s="18">
        <v>99.32</v>
      </c>
      <c r="R104" s="18">
        <v>29.73</v>
      </c>
      <c r="S104" s="55">
        <f t="shared" si="17"/>
        <v>0.29933548127265408</v>
      </c>
      <c r="T104" s="144"/>
      <c r="U104" s="144"/>
      <c r="V104" s="144"/>
    </row>
    <row r="105" spans="1:22" ht="18.75" hidden="1" x14ac:dyDescent="0.3">
      <c r="A105" s="13">
        <v>103</v>
      </c>
      <c r="B105" s="14">
        <v>2</v>
      </c>
      <c r="C105" s="15" t="s">
        <v>11</v>
      </c>
      <c r="D105" s="16">
        <v>50</v>
      </c>
      <c r="E105" s="17">
        <v>56.55</v>
      </c>
      <c r="F105" s="18">
        <v>14.84</v>
      </c>
      <c r="G105" s="19">
        <f t="shared" si="10"/>
        <v>0.24930150309460655</v>
      </c>
      <c r="H105" s="20">
        <v>66.900000000000006</v>
      </c>
      <c r="I105" s="21">
        <v>18.61</v>
      </c>
      <c r="J105" s="55">
        <f t="shared" si="11"/>
        <v>0.2614857997010463</v>
      </c>
      <c r="K105" s="18">
        <v>58.94</v>
      </c>
      <c r="L105" s="18">
        <v>17.97</v>
      </c>
      <c r="M105" s="55">
        <f t="shared" si="18"/>
        <v>0.2865931455717679</v>
      </c>
      <c r="N105" s="18">
        <v>73.14</v>
      </c>
      <c r="O105" s="18">
        <v>20.57</v>
      </c>
      <c r="P105" s="55">
        <f t="shared" si="9"/>
        <v>0.26436696745966637</v>
      </c>
      <c r="Q105" s="18">
        <v>90.49</v>
      </c>
      <c r="R105" s="18">
        <v>26.3</v>
      </c>
      <c r="S105" s="55">
        <f t="shared" si="17"/>
        <v>0.29063984970715001</v>
      </c>
      <c r="T105" s="144"/>
      <c r="U105" s="144"/>
      <c r="V105" s="144"/>
    </row>
    <row r="106" spans="1:22" ht="18.75" hidden="1" x14ac:dyDescent="0.3">
      <c r="A106" s="23">
        <v>104</v>
      </c>
      <c r="B106" s="24">
        <v>2</v>
      </c>
      <c r="C106" s="25" t="s">
        <v>11</v>
      </c>
      <c r="D106" s="26">
        <v>0</v>
      </c>
      <c r="E106" s="17">
        <v>49.38</v>
      </c>
      <c r="F106" s="18">
        <v>13.93</v>
      </c>
      <c r="G106" s="19">
        <f t="shared" si="10"/>
        <v>0.26799311462130415</v>
      </c>
      <c r="H106" s="20">
        <v>55.7</v>
      </c>
      <c r="I106" s="21">
        <v>19.8</v>
      </c>
      <c r="J106" s="55">
        <f t="shared" si="11"/>
        <v>0.33414721723518848</v>
      </c>
      <c r="K106" s="18">
        <v>53.24</v>
      </c>
      <c r="L106" s="18">
        <v>16.34</v>
      </c>
      <c r="M106" s="55">
        <f t="shared" si="18"/>
        <v>0.28849737039819684</v>
      </c>
      <c r="N106" s="18">
        <v>56.94</v>
      </c>
      <c r="O106" s="18">
        <v>17.13</v>
      </c>
      <c r="P106" s="55">
        <f t="shared" si="9"/>
        <v>0.28279241306638564</v>
      </c>
      <c r="Q106" s="18">
        <v>87.25</v>
      </c>
      <c r="R106" s="18">
        <v>22.51</v>
      </c>
      <c r="S106" s="55">
        <f t="shared" si="17"/>
        <v>0.25799426934097425</v>
      </c>
      <c r="T106" s="144"/>
      <c r="U106" s="144"/>
      <c r="V106" s="144"/>
    </row>
    <row r="107" spans="1:22" ht="18.75" hidden="1" x14ac:dyDescent="0.3">
      <c r="A107" s="23">
        <v>105</v>
      </c>
      <c r="B107" s="24">
        <v>2</v>
      </c>
      <c r="C107" s="25" t="s">
        <v>11</v>
      </c>
      <c r="D107" s="26">
        <v>200</v>
      </c>
      <c r="E107" s="17">
        <v>46.91</v>
      </c>
      <c r="F107" s="18">
        <v>14.53</v>
      </c>
      <c r="G107" s="19">
        <f t="shared" si="10"/>
        <v>0.29425495629929649</v>
      </c>
      <c r="H107" s="20">
        <v>94.7</v>
      </c>
      <c r="I107" s="21">
        <v>23.28</v>
      </c>
      <c r="J107" s="55">
        <f t="shared" si="11"/>
        <v>0.23107919746568106</v>
      </c>
      <c r="K107" s="18">
        <v>85.33</v>
      </c>
      <c r="L107" s="18">
        <v>23.77</v>
      </c>
      <c r="M107" s="55">
        <f t="shared" si="18"/>
        <v>0.26185163482948554</v>
      </c>
      <c r="N107" s="18">
        <v>68.88</v>
      </c>
      <c r="O107" s="18">
        <v>18.760000000000002</v>
      </c>
      <c r="P107" s="55">
        <f t="shared" si="9"/>
        <v>0.25601626016260165</v>
      </c>
      <c r="Q107" s="18">
        <v>45.98</v>
      </c>
      <c r="R107" s="18">
        <v>11.71</v>
      </c>
      <c r="S107" s="55">
        <f t="shared" si="17"/>
        <v>0.25467594606350591</v>
      </c>
      <c r="T107" s="144"/>
      <c r="U107" s="144"/>
      <c r="V107" s="144"/>
    </row>
    <row r="108" spans="1:22" ht="18.75" hidden="1" x14ac:dyDescent="0.3">
      <c r="A108" s="23">
        <v>106</v>
      </c>
      <c r="B108" s="24">
        <v>2</v>
      </c>
      <c r="C108" s="25" t="s">
        <v>11</v>
      </c>
      <c r="D108" s="26">
        <v>350</v>
      </c>
      <c r="E108" s="17">
        <v>36.25</v>
      </c>
      <c r="F108" s="18">
        <v>8.8800000000000008</v>
      </c>
      <c r="G108" s="19">
        <f t="shared" si="10"/>
        <v>0.23271724137931035</v>
      </c>
      <c r="H108" s="20">
        <v>78.2</v>
      </c>
      <c r="I108" s="21">
        <v>14.45</v>
      </c>
      <c r="J108" s="55">
        <f t="shared" si="11"/>
        <v>0.17369565217391303</v>
      </c>
      <c r="K108" s="18">
        <v>92.11</v>
      </c>
      <c r="L108" s="18">
        <v>20.77</v>
      </c>
      <c r="M108" s="55">
        <f t="shared" si="18"/>
        <v>0.21196178482249484</v>
      </c>
      <c r="N108" s="18">
        <v>68.17</v>
      </c>
      <c r="O108" s="18">
        <v>16.829999999999998</v>
      </c>
      <c r="P108" s="55">
        <f t="shared" si="9"/>
        <v>0.23206982543640894</v>
      </c>
      <c r="Q108" s="18">
        <v>59.94</v>
      </c>
      <c r="R108" s="18">
        <v>14.01</v>
      </c>
      <c r="S108" s="55">
        <f t="shared" si="17"/>
        <v>0.23373373373373374</v>
      </c>
      <c r="T108" s="144"/>
      <c r="U108" s="144"/>
      <c r="V108" s="144"/>
    </row>
    <row r="109" spans="1:22" ht="18.75" hidden="1" x14ac:dyDescent="0.3">
      <c r="A109" s="23">
        <v>107</v>
      </c>
      <c r="B109" s="24">
        <v>2</v>
      </c>
      <c r="C109" s="25" t="s">
        <v>11</v>
      </c>
      <c r="D109" s="26">
        <v>100</v>
      </c>
      <c r="E109" s="17">
        <v>61.85</v>
      </c>
      <c r="F109" s="18">
        <v>14.4</v>
      </c>
      <c r="G109" s="19">
        <f t="shared" si="10"/>
        <v>0.22118027485852867</v>
      </c>
      <c r="H109" s="20">
        <v>101.3</v>
      </c>
      <c r="I109" s="21">
        <v>23.79</v>
      </c>
      <c r="J109" s="55">
        <f t="shared" si="11"/>
        <v>0.22075616979269497</v>
      </c>
      <c r="K109" s="18">
        <v>81.69</v>
      </c>
      <c r="L109" s="18">
        <v>22.79</v>
      </c>
      <c r="M109" s="55">
        <f t="shared" si="18"/>
        <v>0.26224262455624925</v>
      </c>
      <c r="N109" s="18">
        <v>61.06</v>
      </c>
      <c r="O109" s="18">
        <v>16.440000000000001</v>
      </c>
      <c r="P109" s="55">
        <f t="shared" si="9"/>
        <v>0.25308876514903372</v>
      </c>
      <c r="Q109" s="18">
        <v>83.36</v>
      </c>
      <c r="R109" s="18">
        <v>22.71</v>
      </c>
      <c r="S109" s="55">
        <f t="shared" si="17"/>
        <v>0.27243282149712095</v>
      </c>
      <c r="T109" s="144"/>
      <c r="U109" s="144"/>
      <c r="V109" s="144"/>
    </row>
    <row r="110" spans="1:22" ht="18.75" hidden="1" x14ac:dyDescent="0.3">
      <c r="A110" s="27">
        <v>108</v>
      </c>
      <c r="B110" s="28">
        <v>2</v>
      </c>
      <c r="C110" s="29" t="s">
        <v>11</v>
      </c>
      <c r="D110" s="30">
        <v>500</v>
      </c>
      <c r="E110" s="17">
        <v>79.45</v>
      </c>
      <c r="F110" s="18">
        <v>17.97</v>
      </c>
      <c r="G110" s="19">
        <f t="shared" si="10"/>
        <v>0.21487098804279417</v>
      </c>
      <c r="H110" s="20">
        <v>110.9</v>
      </c>
      <c r="I110" s="21">
        <v>21.88</v>
      </c>
      <c r="J110" s="55">
        <f t="shared" si="11"/>
        <v>0.1854571686203787</v>
      </c>
      <c r="K110" s="18">
        <v>88.71</v>
      </c>
      <c r="L110" s="18">
        <v>24.49</v>
      </c>
      <c r="M110" s="55">
        <f t="shared" si="18"/>
        <v>0.25950400180362976</v>
      </c>
      <c r="N110" s="18">
        <v>66.27</v>
      </c>
      <c r="O110" s="18">
        <v>16.989999999999998</v>
      </c>
      <c r="P110" s="55">
        <f t="shared" si="9"/>
        <v>0.24099290780141841</v>
      </c>
      <c r="Q110" s="18">
        <v>79.39</v>
      </c>
      <c r="R110" s="18">
        <v>23.38</v>
      </c>
      <c r="S110" s="55">
        <f t="shared" si="17"/>
        <v>0.29449552840408111</v>
      </c>
      <c r="T110" s="144"/>
      <c r="U110" s="144"/>
      <c r="V110" s="144"/>
    </row>
    <row r="111" spans="1:22" ht="18.75" hidden="1" x14ac:dyDescent="0.3">
      <c r="A111" s="13">
        <v>109</v>
      </c>
      <c r="B111" s="14">
        <v>2</v>
      </c>
      <c r="C111" s="15" t="s">
        <v>16</v>
      </c>
      <c r="D111" s="16">
        <v>50</v>
      </c>
      <c r="E111" s="17">
        <v>87.55</v>
      </c>
      <c r="F111" s="18">
        <v>9.85</v>
      </c>
      <c r="G111" s="19">
        <f t="shared" si="10"/>
        <v>0.10688178183894916</v>
      </c>
      <c r="H111" s="17">
        <v>104.89</v>
      </c>
      <c r="I111" s="18">
        <v>20.55</v>
      </c>
      <c r="J111" s="55">
        <f t="shared" si="11"/>
        <v>0.18416436266564973</v>
      </c>
      <c r="K111" s="18">
        <v>76.41</v>
      </c>
      <c r="L111" s="18">
        <v>11.28</v>
      </c>
      <c r="M111" s="55">
        <f t="shared" ref="M111:M116" si="19">L111/K111</f>
        <v>0.14762465645857872</v>
      </c>
      <c r="N111" s="18">
        <v>92.86</v>
      </c>
      <c r="O111" s="18">
        <v>14.3</v>
      </c>
      <c r="P111" s="55">
        <f>(O111/N111)</f>
        <v>0.15399526168425587</v>
      </c>
      <c r="Q111" s="18"/>
      <c r="S111" s="55"/>
      <c r="T111" s="144"/>
      <c r="U111" s="144"/>
      <c r="V111" s="144"/>
    </row>
    <row r="112" spans="1:22" ht="18.75" hidden="1" x14ac:dyDescent="0.3">
      <c r="A112" s="23">
        <v>110</v>
      </c>
      <c r="B112" s="24">
        <v>2</v>
      </c>
      <c r="C112" s="25" t="s">
        <v>16</v>
      </c>
      <c r="D112" s="26">
        <v>350</v>
      </c>
      <c r="E112" s="17">
        <v>101.94</v>
      </c>
      <c r="F112" s="18">
        <v>20.23</v>
      </c>
      <c r="G112" s="19">
        <f t="shared" si="10"/>
        <v>0.18852756523445163</v>
      </c>
      <c r="H112" s="17">
        <v>95.82</v>
      </c>
      <c r="I112" s="18">
        <v>18.38</v>
      </c>
      <c r="J112" s="55">
        <f t="shared" si="11"/>
        <v>0.18030891254435399</v>
      </c>
      <c r="K112" s="18">
        <v>77.430000000000007</v>
      </c>
      <c r="L112" s="18">
        <v>10</v>
      </c>
      <c r="M112" s="55">
        <f t="shared" si="19"/>
        <v>0.12914890869172155</v>
      </c>
      <c r="N112" s="18">
        <v>90.9</v>
      </c>
      <c r="O112" s="18">
        <v>12.95</v>
      </c>
      <c r="P112" s="55">
        <f t="shared" ref="P112:P116" si="20">(O112/N112)</f>
        <v>0.14246424642464245</v>
      </c>
      <c r="Q112" s="18"/>
      <c r="S112" s="55"/>
      <c r="T112" s="144"/>
      <c r="U112" s="144"/>
      <c r="V112" s="144"/>
    </row>
    <row r="113" spans="1:22" ht="18.75" hidden="1" x14ac:dyDescent="0.3">
      <c r="A113" s="23">
        <v>111</v>
      </c>
      <c r="B113" s="24">
        <v>2</v>
      </c>
      <c r="C113" s="25" t="s">
        <v>16</v>
      </c>
      <c r="D113" s="26">
        <v>200</v>
      </c>
      <c r="E113" s="17">
        <v>79</v>
      </c>
      <c r="F113" s="18">
        <v>17.72</v>
      </c>
      <c r="G113" s="19">
        <f t="shared" si="10"/>
        <v>0.21308860759493667</v>
      </c>
      <c r="H113" s="17">
        <v>85.65</v>
      </c>
      <c r="I113" s="18">
        <v>17.64</v>
      </c>
      <c r="J113" s="55">
        <f t="shared" si="11"/>
        <v>0.19359719789842381</v>
      </c>
      <c r="K113" s="18">
        <v>80.52</v>
      </c>
      <c r="L113" s="18">
        <v>11.11</v>
      </c>
      <c r="M113" s="55">
        <f t="shared" si="19"/>
        <v>0.13797814207650272</v>
      </c>
      <c r="N113" s="18">
        <v>112.02</v>
      </c>
      <c r="O113" s="18">
        <v>15.38</v>
      </c>
      <c r="P113" s="55">
        <f t="shared" si="20"/>
        <v>0.13729691126584539</v>
      </c>
      <c r="Q113" s="18"/>
      <c r="S113" s="55"/>
      <c r="T113" s="144"/>
      <c r="U113" s="144"/>
      <c r="V113" s="144"/>
    </row>
    <row r="114" spans="1:22" ht="18.75" hidden="1" x14ac:dyDescent="0.3">
      <c r="A114" s="23">
        <v>112</v>
      </c>
      <c r="B114" s="24">
        <v>2</v>
      </c>
      <c r="C114" s="25" t="s">
        <v>16</v>
      </c>
      <c r="D114" s="26">
        <v>500</v>
      </c>
      <c r="E114" s="17">
        <v>93.05</v>
      </c>
      <c r="F114" s="18">
        <v>18.239999999999998</v>
      </c>
      <c r="G114" s="19">
        <f t="shared" si="10"/>
        <v>0.18622246104245027</v>
      </c>
      <c r="H114" s="17">
        <v>80.56</v>
      </c>
      <c r="I114" s="18">
        <v>16.440000000000001</v>
      </c>
      <c r="J114" s="55">
        <f t="shared" si="11"/>
        <v>0.19182720953326712</v>
      </c>
      <c r="K114" s="18">
        <v>74.349999999999994</v>
      </c>
      <c r="L114" s="18">
        <v>9.4600000000000009</v>
      </c>
      <c r="M114" s="55">
        <f t="shared" si="19"/>
        <v>0.12723604572965705</v>
      </c>
      <c r="N114" s="18">
        <v>102.78</v>
      </c>
      <c r="O114" s="18">
        <v>14.7</v>
      </c>
      <c r="P114" s="55">
        <f t="shared" si="20"/>
        <v>0.14302393461762988</v>
      </c>
      <c r="Q114" s="18"/>
      <c r="S114" s="55"/>
      <c r="T114" s="144"/>
      <c r="U114" s="144"/>
      <c r="V114" s="144"/>
    </row>
    <row r="115" spans="1:22" ht="18.75" hidden="1" x14ac:dyDescent="0.3">
      <c r="A115" s="23">
        <v>113</v>
      </c>
      <c r="B115" s="24">
        <v>2</v>
      </c>
      <c r="C115" s="25" t="s">
        <v>16</v>
      </c>
      <c r="D115" s="26">
        <v>0</v>
      </c>
      <c r="E115" s="17">
        <v>71.400000000000006</v>
      </c>
      <c r="F115" s="18">
        <v>16.23</v>
      </c>
      <c r="G115" s="19">
        <f t="shared" si="10"/>
        <v>0.2159453781512605</v>
      </c>
      <c r="H115" s="17">
        <v>107.75</v>
      </c>
      <c r="I115" s="18">
        <v>21.73</v>
      </c>
      <c r="J115" s="55">
        <f t="shared" si="11"/>
        <v>0.18957030162412991</v>
      </c>
      <c r="K115" s="18">
        <v>94.98</v>
      </c>
      <c r="L115" s="18">
        <v>14.13</v>
      </c>
      <c r="M115" s="55">
        <f t="shared" si="19"/>
        <v>0.14876816171825646</v>
      </c>
      <c r="N115" s="18">
        <v>85.54</v>
      </c>
      <c r="O115" s="18">
        <v>15.63</v>
      </c>
      <c r="P115" s="55">
        <f t="shared" si="20"/>
        <v>0.18272153378536357</v>
      </c>
      <c r="Q115" s="18"/>
      <c r="S115" s="55"/>
      <c r="T115" s="144"/>
      <c r="U115" s="144"/>
      <c r="V115" s="144"/>
    </row>
    <row r="116" spans="1:22" ht="18.75" hidden="1" x14ac:dyDescent="0.3">
      <c r="A116" s="27">
        <v>114</v>
      </c>
      <c r="B116" s="28">
        <v>2</v>
      </c>
      <c r="C116" s="29" t="s">
        <v>16</v>
      </c>
      <c r="D116" s="30">
        <v>100</v>
      </c>
      <c r="E116" s="17">
        <v>105.56</v>
      </c>
      <c r="F116" s="18">
        <v>20.52</v>
      </c>
      <c r="G116" s="19">
        <f t="shared" si="10"/>
        <v>0.18467222432739672</v>
      </c>
      <c r="H116" s="17">
        <v>100.63</v>
      </c>
      <c r="I116" s="18">
        <v>21.39</v>
      </c>
      <c r="J116" s="55">
        <f t="shared" si="11"/>
        <v>0.19980721454834541</v>
      </c>
      <c r="K116" s="18">
        <v>68.180000000000007</v>
      </c>
      <c r="L116" s="18">
        <v>10.92</v>
      </c>
      <c r="M116" s="55">
        <f t="shared" si="19"/>
        <v>0.16016427104722791</v>
      </c>
      <c r="N116" s="18">
        <v>73.709999999999994</v>
      </c>
      <c r="O116" s="18">
        <v>15.73</v>
      </c>
      <c r="P116" s="55">
        <f t="shared" si="20"/>
        <v>0.21340388007054675</v>
      </c>
      <c r="Q116" s="18"/>
      <c r="S116" s="55"/>
      <c r="T116" s="144"/>
      <c r="U116" s="144"/>
      <c r="V116" s="144"/>
    </row>
    <row r="117" spans="1:22" ht="18.75" x14ac:dyDescent="0.3">
      <c r="A117" s="13">
        <v>115</v>
      </c>
      <c r="B117" s="14">
        <v>2</v>
      </c>
      <c r="C117" s="15" t="s">
        <v>13</v>
      </c>
      <c r="D117" s="16">
        <v>500</v>
      </c>
      <c r="E117" s="17">
        <v>29.31</v>
      </c>
      <c r="F117" s="18">
        <v>7.9</v>
      </c>
      <c r="G117" s="19">
        <f t="shared" si="10"/>
        <v>0.2560559535994541</v>
      </c>
      <c r="H117" s="20">
        <v>118</v>
      </c>
      <c r="I117" s="21">
        <v>17.57</v>
      </c>
      <c r="J117" s="55">
        <f t="shared" si="11"/>
        <v>0.13996440677966102</v>
      </c>
      <c r="K117" s="18">
        <v>72.400000000000006</v>
      </c>
      <c r="L117" s="18">
        <v>13.13</v>
      </c>
      <c r="M117" s="55">
        <f>(L117/K117)*0.94</f>
        <v>0.17047237569060772</v>
      </c>
      <c r="N117" s="18">
        <v>98.18</v>
      </c>
      <c r="O117" s="18">
        <v>13.66</v>
      </c>
      <c r="P117" s="55">
        <f t="shared" si="9"/>
        <v>0.13078427378284782</v>
      </c>
      <c r="Q117" s="18">
        <v>124.55</v>
      </c>
      <c r="R117" s="18">
        <v>15.86</v>
      </c>
      <c r="S117" s="55">
        <f t="shared" ref="S117:S164" si="21">R117/Q117</f>
        <v>0.12733841830590123</v>
      </c>
      <c r="T117" s="144"/>
      <c r="U117" s="144"/>
      <c r="V117" s="144"/>
    </row>
    <row r="118" spans="1:22" ht="18.75" x14ac:dyDescent="0.3">
      <c r="A118" s="23">
        <v>116</v>
      </c>
      <c r="B118" s="24">
        <v>2</v>
      </c>
      <c r="C118" s="25" t="s">
        <v>13</v>
      </c>
      <c r="D118" s="26">
        <v>0</v>
      </c>
      <c r="E118" s="17">
        <v>62.2</v>
      </c>
      <c r="F118" s="18">
        <v>9.59</v>
      </c>
      <c r="G118" s="19">
        <f t="shared" si="10"/>
        <v>0.14647106109324759</v>
      </c>
      <c r="H118" s="20">
        <v>65.5</v>
      </c>
      <c r="I118" s="21">
        <v>12.84</v>
      </c>
      <c r="J118" s="55">
        <f t="shared" si="11"/>
        <v>0.18426870229007633</v>
      </c>
      <c r="K118" s="18">
        <v>76.39</v>
      </c>
      <c r="L118" s="18">
        <v>13.79</v>
      </c>
      <c r="M118" s="55">
        <f t="shared" ref="M118:M170" si="22">(L118/K118)*0.94</f>
        <v>0.16968974996727318</v>
      </c>
      <c r="N118" s="18">
        <v>111.56</v>
      </c>
      <c r="O118" s="18">
        <v>18.059999999999999</v>
      </c>
      <c r="P118" s="55">
        <f t="shared" si="9"/>
        <v>0.15217282179992828</v>
      </c>
      <c r="Q118" s="18">
        <v>130.31</v>
      </c>
      <c r="R118" s="18">
        <v>16.54</v>
      </c>
      <c r="S118" s="55">
        <f t="shared" si="21"/>
        <v>0.12692809454378021</v>
      </c>
      <c r="T118" s="144"/>
      <c r="U118" s="144"/>
      <c r="V118" s="144"/>
    </row>
    <row r="119" spans="1:22" ht="18.75" x14ac:dyDescent="0.3">
      <c r="A119" s="23">
        <v>117</v>
      </c>
      <c r="B119" s="24">
        <v>2</v>
      </c>
      <c r="C119" s="25" t="s">
        <v>13</v>
      </c>
      <c r="D119" s="26">
        <v>350</v>
      </c>
      <c r="E119" s="17">
        <v>101.74</v>
      </c>
      <c r="F119" s="18">
        <v>15.53</v>
      </c>
      <c r="G119" s="19">
        <f t="shared" si="10"/>
        <v>0.14501179477098486</v>
      </c>
      <c r="H119" s="20">
        <v>87.5</v>
      </c>
      <c r="I119" s="21">
        <v>13.76</v>
      </c>
      <c r="J119" s="55">
        <f t="shared" si="11"/>
        <v>0.14782171428571428</v>
      </c>
      <c r="K119" s="18">
        <v>86.05</v>
      </c>
      <c r="L119" s="18">
        <v>14.6</v>
      </c>
      <c r="M119" s="55">
        <f t="shared" si="22"/>
        <v>0.15948866937826844</v>
      </c>
      <c r="N119" s="18">
        <v>96.55</v>
      </c>
      <c r="O119" s="18">
        <v>14.04</v>
      </c>
      <c r="P119" s="55">
        <f t="shared" si="9"/>
        <v>0.13669186949766959</v>
      </c>
      <c r="Q119" s="18">
        <v>157.79</v>
      </c>
      <c r="R119" s="18">
        <v>18.579999999999998</v>
      </c>
      <c r="S119" s="55">
        <f t="shared" si="21"/>
        <v>0.11775144178972051</v>
      </c>
      <c r="T119" s="144"/>
      <c r="U119" s="144"/>
      <c r="V119" s="144"/>
    </row>
    <row r="120" spans="1:22" ht="18.75" x14ac:dyDescent="0.3">
      <c r="A120" s="23">
        <v>118</v>
      </c>
      <c r="B120" s="24">
        <v>2</v>
      </c>
      <c r="C120" s="25" t="s">
        <v>13</v>
      </c>
      <c r="D120" s="26">
        <v>100</v>
      </c>
      <c r="E120" s="17">
        <v>85.07</v>
      </c>
      <c r="F120" s="18">
        <v>11.42</v>
      </c>
      <c r="G120" s="19">
        <f t="shared" si="10"/>
        <v>0.12753026919007876</v>
      </c>
      <c r="H120" s="20">
        <v>102</v>
      </c>
      <c r="I120" s="21">
        <v>16.59</v>
      </c>
      <c r="J120" s="55">
        <f t="shared" si="11"/>
        <v>0.15288823529411766</v>
      </c>
      <c r="K120" s="18">
        <v>72.459999999999994</v>
      </c>
      <c r="L120" s="18">
        <v>13</v>
      </c>
      <c r="M120" s="55">
        <f t="shared" si="22"/>
        <v>0.16864476952801546</v>
      </c>
      <c r="N120" s="18">
        <v>85.46</v>
      </c>
      <c r="O120" s="18">
        <v>14.09</v>
      </c>
      <c r="P120" s="55">
        <f t="shared" si="9"/>
        <v>0.15498010765270304</v>
      </c>
      <c r="Q120" s="18">
        <v>137.66</v>
      </c>
      <c r="R120" s="18">
        <v>17.68</v>
      </c>
      <c r="S120" s="55">
        <f t="shared" si="21"/>
        <v>0.12843236960627633</v>
      </c>
      <c r="T120" s="144"/>
      <c r="U120" s="144"/>
      <c r="V120" s="144"/>
    </row>
    <row r="121" spans="1:22" ht="18.75" x14ac:dyDescent="0.3">
      <c r="A121" s="23">
        <v>119</v>
      </c>
      <c r="B121" s="24">
        <v>2</v>
      </c>
      <c r="C121" s="25" t="s">
        <v>13</v>
      </c>
      <c r="D121" s="26">
        <v>50</v>
      </c>
      <c r="E121" s="17">
        <v>75.680000000000007</v>
      </c>
      <c r="F121" s="18">
        <v>10.3</v>
      </c>
      <c r="G121" s="19">
        <f t="shared" si="10"/>
        <v>0.12929439746300209</v>
      </c>
      <c r="H121" s="20">
        <v>81.099999999999994</v>
      </c>
      <c r="I121" s="21">
        <v>15.45</v>
      </c>
      <c r="J121" s="55">
        <f t="shared" si="11"/>
        <v>0.17907521578298397</v>
      </c>
      <c r="K121" s="18">
        <v>63.97</v>
      </c>
      <c r="L121" s="18">
        <v>13.16</v>
      </c>
      <c r="M121" s="55">
        <f t="shared" si="22"/>
        <v>0.1933781460059403</v>
      </c>
      <c r="N121" s="18">
        <v>84.93</v>
      </c>
      <c r="O121" s="18">
        <v>14.9</v>
      </c>
      <c r="P121" s="55">
        <f t="shared" si="9"/>
        <v>0.16491228070175437</v>
      </c>
      <c r="Q121" s="18">
        <v>139.62</v>
      </c>
      <c r="R121" s="18">
        <v>17.84</v>
      </c>
      <c r="S121" s="55">
        <f t="shared" si="21"/>
        <v>0.12777539034522276</v>
      </c>
      <c r="T121" s="144"/>
      <c r="U121" s="144"/>
      <c r="V121" s="144"/>
    </row>
    <row r="122" spans="1:22" ht="18.75" x14ac:dyDescent="0.3">
      <c r="A122" s="27">
        <v>120</v>
      </c>
      <c r="B122" s="28">
        <v>2</v>
      </c>
      <c r="C122" s="29" t="s">
        <v>13</v>
      </c>
      <c r="D122" s="30">
        <v>200</v>
      </c>
      <c r="E122" s="17">
        <v>69.790000000000006</v>
      </c>
      <c r="F122" s="18">
        <v>10.54</v>
      </c>
      <c r="G122" s="19">
        <f t="shared" si="10"/>
        <v>0.14347327697377843</v>
      </c>
      <c r="H122" s="20">
        <v>66</v>
      </c>
      <c r="I122" s="21">
        <v>12.72</v>
      </c>
      <c r="J122" s="55">
        <f t="shared" si="11"/>
        <v>0.18116363636363636</v>
      </c>
      <c r="K122" s="18">
        <v>97.75</v>
      </c>
      <c r="L122" s="18">
        <v>16.22</v>
      </c>
      <c r="M122" s="55">
        <f t="shared" si="22"/>
        <v>0.15597749360613811</v>
      </c>
      <c r="N122" s="18">
        <v>107.6</v>
      </c>
      <c r="O122" s="18">
        <v>16.239999999999998</v>
      </c>
      <c r="P122" s="55">
        <f t="shared" si="9"/>
        <v>0.14187360594795537</v>
      </c>
      <c r="Q122" s="18">
        <v>119.72</v>
      </c>
      <c r="R122" s="18">
        <v>17.350000000000001</v>
      </c>
      <c r="S122" s="55">
        <f t="shared" si="21"/>
        <v>0.14492148346140998</v>
      </c>
      <c r="T122" s="144"/>
      <c r="U122" s="144"/>
      <c r="V122" s="144"/>
    </row>
    <row r="123" spans="1:22" ht="18.75" hidden="1" x14ac:dyDescent="0.3">
      <c r="A123" s="13">
        <v>121</v>
      </c>
      <c r="B123" s="14">
        <v>2</v>
      </c>
      <c r="C123" s="15" t="s">
        <v>20</v>
      </c>
      <c r="D123" s="16">
        <v>0</v>
      </c>
      <c r="E123" s="17">
        <v>36.229999999999997</v>
      </c>
      <c r="F123" s="18">
        <v>10.4</v>
      </c>
      <c r="G123" s="19">
        <f t="shared" si="10"/>
        <v>0.27270218051338668</v>
      </c>
      <c r="H123" s="20">
        <v>57.6</v>
      </c>
      <c r="I123" s="21">
        <v>18.48</v>
      </c>
      <c r="J123" s="55">
        <f t="shared" si="11"/>
        <v>0.30158333333333331</v>
      </c>
      <c r="K123" s="18">
        <v>74.83</v>
      </c>
      <c r="L123" s="18">
        <v>20.89</v>
      </c>
      <c r="M123" s="55">
        <f t="shared" si="22"/>
        <v>0.26241614325805157</v>
      </c>
      <c r="N123" s="18">
        <v>63.13</v>
      </c>
      <c r="O123" s="18">
        <v>20.48</v>
      </c>
      <c r="P123" s="55">
        <f t="shared" si="9"/>
        <v>0.30494535086329794</v>
      </c>
      <c r="Q123" s="18">
        <v>79.569999999999993</v>
      </c>
      <c r="R123" s="18">
        <v>20.82</v>
      </c>
      <c r="S123" s="55">
        <f t="shared" si="21"/>
        <v>0.26165640316702277</v>
      </c>
      <c r="T123" s="144"/>
      <c r="U123" s="144"/>
      <c r="V123" s="144"/>
    </row>
    <row r="124" spans="1:22" ht="18.75" hidden="1" x14ac:dyDescent="0.3">
      <c r="A124" s="23">
        <v>122</v>
      </c>
      <c r="B124" s="24">
        <v>2</v>
      </c>
      <c r="C124" s="25" t="s">
        <v>20</v>
      </c>
      <c r="D124" s="26">
        <v>350</v>
      </c>
      <c r="E124" s="17">
        <v>42.64</v>
      </c>
      <c r="F124" s="18">
        <v>12.96</v>
      </c>
      <c r="G124" s="19">
        <f t="shared" si="10"/>
        <v>0.28874296435272045</v>
      </c>
      <c r="H124" s="20">
        <v>65.599999999999994</v>
      </c>
      <c r="I124" s="21">
        <v>18.52</v>
      </c>
      <c r="J124" s="55">
        <f t="shared" si="11"/>
        <v>0.26537804878048782</v>
      </c>
      <c r="K124" s="18">
        <v>58.68</v>
      </c>
      <c r="L124" s="18">
        <v>18.36</v>
      </c>
      <c r="M124" s="55">
        <f t="shared" si="22"/>
        <v>0.29411042944785271</v>
      </c>
      <c r="N124" s="18">
        <v>66.5</v>
      </c>
      <c r="O124" s="18">
        <v>19.23</v>
      </c>
      <c r="P124" s="55">
        <f t="shared" si="9"/>
        <v>0.27182255639097747</v>
      </c>
      <c r="Q124" s="18">
        <v>100.2</v>
      </c>
      <c r="R124" s="18">
        <v>23.26</v>
      </c>
      <c r="S124" s="55">
        <f t="shared" si="21"/>
        <v>0.23213572854291417</v>
      </c>
      <c r="T124" s="144"/>
      <c r="U124" s="144"/>
      <c r="V124" s="144"/>
    </row>
    <row r="125" spans="1:22" ht="18.75" hidden="1" x14ac:dyDescent="0.3">
      <c r="A125" s="23">
        <v>123</v>
      </c>
      <c r="B125" s="24">
        <v>2</v>
      </c>
      <c r="C125" s="25" t="s">
        <v>20</v>
      </c>
      <c r="D125" s="26">
        <v>200</v>
      </c>
      <c r="E125" s="17">
        <v>40.450000000000003</v>
      </c>
      <c r="F125" s="18">
        <v>11.65</v>
      </c>
      <c r="G125" s="19">
        <f t="shared" si="10"/>
        <v>0.2736093943139678</v>
      </c>
      <c r="H125" s="20">
        <v>58.15</v>
      </c>
      <c r="I125" s="21">
        <v>19.47</v>
      </c>
      <c r="J125" s="55">
        <f t="shared" si="11"/>
        <v>0.31473430782459155</v>
      </c>
      <c r="K125" s="18">
        <v>54.3</v>
      </c>
      <c r="L125" s="18">
        <v>17.37</v>
      </c>
      <c r="M125" s="55">
        <f t="shared" si="22"/>
        <v>0.3006961325966851</v>
      </c>
      <c r="N125" s="18">
        <v>69.239999999999995</v>
      </c>
      <c r="O125" s="18">
        <v>21.55</v>
      </c>
      <c r="P125" s="55">
        <f t="shared" si="9"/>
        <v>0.29256210283073369</v>
      </c>
      <c r="Q125" s="18">
        <v>122.88</v>
      </c>
      <c r="R125" s="18">
        <v>27.11</v>
      </c>
      <c r="S125" s="55">
        <f t="shared" si="21"/>
        <v>0.22062174479166666</v>
      </c>
      <c r="T125" s="144"/>
      <c r="U125" s="144"/>
      <c r="V125" s="144"/>
    </row>
    <row r="126" spans="1:22" ht="18.75" hidden="1" x14ac:dyDescent="0.3">
      <c r="A126" s="23">
        <v>124</v>
      </c>
      <c r="B126" s="24">
        <v>2</v>
      </c>
      <c r="C126" s="25" t="s">
        <v>20</v>
      </c>
      <c r="D126" s="26">
        <v>50</v>
      </c>
      <c r="E126" s="17">
        <v>29.41</v>
      </c>
      <c r="F126" s="18">
        <v>9.42</v>
      </c>
      <c r="G126" s="19">
        <f t="shared" si="10"/>
        <v>0.30428425705542334</v>
      </c>
      <c r="H126" s="20">
        <v>66.3</v>
      </c>
      <c r="I126" s="21">
        <v>19.23</v>
      </c>
      <c r="J126" s="55">
        <f t="shared" si="11"/>
        <v>0.27264253393665161</v>
      </c>
      <c r="K126" s="18">
        <v>56.78</v>
      </c>
      <c r="L126" s="18">
        <v>18.5</v>
      </c>
      <c r="M126" s="55">
        <f t="shared" si="22"/>
        <v>0.30626981331454739</v>
      </c>
      <c r="N126" s="18">
        <v>71.349999999999994</v>
      </c>
      <c r="O126" s="18">
        <v>21.17</v>
      </c>
      <c r="P126" s="55">
        <f t="shared" si="9"/>
        <v>0.27890399439383323</v>
      </c>
      <c r="Q126" s="18">
        <v>105.02</v>
      </c>
      <c r="R126" s="18">
        <v>23.73</v>
      </c>
      <c r="S126" s="55">
        <f t="shared" si="21"/>
        <v>0.22595696057893735</v>
      </c>
      <c r="T126" s="144"/>
      <c r="U126" s="144"/>
      <c r="V126" s="144"/>
    </row>
    <row r="127" spans="1:22" ht="18.75" hidden="1" x14ac:dyDescent="0.3">
      <c r="A127" s="23">
        <v>125</v>
      </c>
      <c r="B127" s="24">
        <v>2</v>
      </c>
      <c r="C127" s="25" t="s">
        <v>20</v>
      </c>
      <c r="D127" s="26">
        <v>100</v>
      </c>
      <c r="E127" s="17">
        <v>40.51</v>
      </c>
      <c r="F127" s="18">
        <v>11.57</v>
      </c>
      <c r="G127" s="19">
        <f t="shared" si="10"/>
        <v>0.27132806714391511</v>
      </c>
      <c r="H127" s="20">
        <v>72.099999999999994</v>
      </c>
      <c r="I127" s="21">
        <v>20.9</v>
      </c>
      <c r="J127" s="55">
        <f t="shared" si="11"/>
        <v>0.27248266296809981</v>
      </c>
      <c r="K127" s="18">
        <v>66.930000000000007</v>
      </c>
      <c r="L127" s="18">
        <v>21.25</v>
      </c>
      <c r="M127" s="55">
        <f t="shared" si="22"/>
        <v>0.29844613775586432</v>
      </c>
      <c r="N127" s="18">
        <v>48.36</v>
      </c>
      <c r="O127" s="18">
        <v>16.14</v>
      </c>
      <c r="P127" s="55">
        <f t="shared" si="9"/>
        <v>0.31372208436724569</v>
      </c>
      <c r="Q127" s="18">
        <v>83.34</v>
      </c>
      <c r="R127" s="18">
        <v>21.02</v>
      </c>
      <c r="S127" s="55">
        <f t="shared" si="21"/>
        <v>0.25221982241420687</v>
      </c>
      <c r="T127" s="144"/>
      <c r="U127" s="144"/>
      <c r="V127" s="144"/>
    </row>
    <row r="128" spans="1:22" ht="18.75" hidden="1" x14ac:dyDescent="0.3">
      <c r="A128" s="23">
        <v>126</v>
      </c>
      <c r="B128" s="24">
        <v>2</v>
      </c>
      <c r="C128" s="25" t="s">
        <v>20</v>
      </c>
      <c r="D128" s="26">
        <v>500</v>
      </c>
      <c r="E128" s="17">
        <v>37.479999999999997</v>
      </c>
      <c r="F128" s="18">
        <v>10.54</v>
      </c>
      <c r="G128" s="19">
        <f t="shared" si="10"/>
        <v>0.26715581643543224</v>
      </c>
      <c r="H128" s="20">
        <v>84.3</v>
      </c>
      <c r="I128" s="21">
        <v>23.35</v>
      </c>
      <c r="J128" s="55">
        <f t="shared" si="11"/>
        <v>0.26036773428232507</v>
      </c>
      <c r="K128" s="18">
        <v>57.41</v>
      </c>
      <c r="L128" s="18">
        <v>18.12</v>
      </c>
      <c r="M128" s="55">
        <f t="shared" si="22"/>
        <v>0.29668698832955936</v>
      </c>
      <c r="N128" s="18">
        <v>48.84</v>
      </c>
      <c r="O128" s="18">
        <v>15.38</v>
      </c>
      <c r="P128" s="55">
        <f t="shared" si="9"/>
        <v>0.29601146601146594</v>
      </c>
      <c r="Q128" s="18">
        <v>101.41</v>
      </c>
      <c r="R128" s="18">
        <v>28.22</v>
      </c>
      <c r="S128" s="55">
        <f t="shared" si="21"/>
        <v>0.27827630411202053</v>
      </c>
      <c r="T128" s="144"/>
      <c r="U128" s="144"/>
      <c r="V128" s="144"/>
    </row>
    <row r="129" spans="1:22" ht="18.75" hidden="1" x14ac:dyDescent="0.3">
      <c r="A129" s="13">
        <v>127</v>
      </c>
      <c r="B129" s="14">
        <v>2</v>
      </c>
      <c r="C129" s="15" t="s">
        <v>19</v>
      </c>
      <c r="D129" s="16">
        <v>200</v>
      </c>
      <c r="E129" s="17">
        <v>46.7</v>
      </c>
      <c r="F129" s="18">
        <v>13.86</v>
      </c>
      <c r="G129" s="19">
        <f t="shared" si="10"/>
        <v>0.28194860813704492</v>
      </c>
      <c r="H129" s="20">
        <v>82.2</v>
      </c>
      <c r="I129" s="21">
        <v>22.73</v>
      </c>
      <c r="J129" s="55">
        <f t="shared" si="11"/>
        <v>0.25992944038929439</v>
      </c>
      <c r="K129" s="18">
        <v>88.73</v>
      </c>
      <c r="L129" s="18">
        <v>20.79</v>
      </c>
      <c r="M129" s="55">
        <f t="shared" si="22"/>
        <v>0.22024794319846722</v>
      </c>
      <c r="N129" s="18">
        <v>74.13</v>
      </c>
      <c r="O129" s="18">
        <v>21.22</v>
      </c>
      <c r="P129" s="55">
        <f t="shared" si="9"/>
        <v>0.26907864562255496</v>
      </c>
      <c r="Q129" s="18">
        <v>114.23</v>
      </c>
      <c r="R129" s="18">
        <v>30.24</v>
      </c>
      <c r="S129" s="55">
        <f t="shared" si="21"/>
        <v>0.26472905541451458</v>
      </c>
      <c r="T129" s="144"/>
      <c r="U129" s="144"/>
      <c r="V129" s="144"/>
    </row>
    <row r="130" spans="1:22" ht="18.75" hidden="1" x14ac:dyDescent="0.3">
      <c r="A130" s="23">
        <v>128</v>
      </c>
      <c r="B130" s="24">
        <v>2</v>
      </c>
      <c r="C130" s="25" t="s">
        <v>19</v>
      </c>
      <c r="D130" s="26">
        <v>500</v>
      </c>
      <c r="E130" s="17">
        <v>30.82</v>
      </c>
      <c r="F130" s="18">
        <v>8.5399999999999991</v>
      </c>
      <c r="G130" s="19">
        <f t="shared" si="10"/>
        <v>0.26323815704088249</v>
      </c>
      <c r="H130" s="20">
        <v>101.2</v>
      </c>
      <c r="I130" s="21">
        <v>23.52</v>
      </c>
      <c r="J130" s="55">
        <f t="shared" si="11"/>
        <v>0.21846640316205532</v>
      </c>
      <c r="K130" s="18">
        <v>74.41</v>
      </c>
      <c r="L130" s="18">
        <v>19.82</v>
      </c>
      <c r="M130" s="55">
        <f t="shared" si="22"/>
        <v>0.25038032522510417</v>
      </c>
      <c r="N130" s="18">
        <v>75.45</v>
      </c>
      <c r="O130" s="18">
        <v>18</v>
      </c>
      <c r="P130" s="55">
        <f t="shared" si="9"/>
        <v>0.22425447316103378</v>
      </c>
      <c r="Q130" s="18">
        <v>82.15</v>
      </c>
      <c r="R130" s="18">
        <v>18.3</v>
      </c>
      <c r="S130" s="55">
        <f t="shared" si="21"/>
        <v>0.22276323797930614</v>
      </c>
      <c r="T130" s="144"/>
      <c r="U130" s="144"/>
      <c r="V130" s="144"/>
    </row>
    <row r="131" spans="1:22" ht="18.75" hidden="1" x14ac:dyDescent="0.3">
      <c r="A131" s="23">
        <v>129</v>
      </c>
      <c r="B131" s="24">
        <v>2</v>
      </c>
      <c r="C131" s="25" t="s">
        <v>19</v>
      </c>
      <c r="D131" s="26">
        <v>50</v>
      </c>
      <c r="E131" s="17">
        <v>58.12</v>
      </c>
      <c r="F131" s="18">
        <v>17.28</v>
      </c>
      <c r="G131" s="19">
        <f t="shared" si="10"/>
        <v>0.28245010323468689</v>
      </c>
      <c r="H131" s="20">
        <v>71.8</v>
      </c>
      <c r="I131" s="21">
        <v>21.89</v>
      </c>
      <c r="J131" s="55">
        <f t="shared" si="11"/>
        <v>0.28658217270194986</v>
      </c>
      <c r="K131" s="18">
        <v>60.71</v>
      </c>
      <c r="L131" s="18">
        <v>20.57</v>
      </c>
      <c r="M131" s="55">
        <f t="shared" si="22"/>
        <v>0.31849448196343272</v>
      </c>
      <c r="N131" s="18">
        <v>63.56</v>
      </c>
      <c r="O131" s="18">
        <v>20.38</v>
      </c>
      <c r="P131" s="55">
        <f t="shared" ref="P131:P188" si="23">(O131/N131)*0.94</f>
        <v>0.30140339836375074</v>
      </c>
      <c r="Q131" s="18">
        <v>109.34</v>
      </c>
      <c r="R131" s="18">
        <v>25.08</v>
      </c>
      <c r="S131" s="55">
        <f t="shared" si="21"/>
        <v>0.22937625754527161</v>
      </c>
      <c r="T131" s="144"/>
      <c r="U131" s="144"/>
      <c r="V131" s="144"/>
    </row>
    <row r="132" spans="1:22" ht="18.75" hidden="1" x14ac:dyDescent="0.3">
      <c r="A132" s="23">
        <v>130</v>
      </c>
      <c r="B132" s="24">
        <v>2</v>
      </c>
      <c r="C132" s="25" t="s">
        <v>19</v>
      </c>
      <c r="D132" s="26">
        <v>0</v>
      </c>
      <c r="E132" s="17">
        <v>49.72</v>
      </c>
      <c r="F132" s="18">
        <v>14.17</v>
      </c>
      <c r="G132" s="19">
        <f t="shared" ref="G132:G195" si="24">(F132/E132)*0.95</f>
        <v>0.27074617860016087</v>
      </c>
      <c r="H132" s="20">
        <v>66.099999999999994</v>
      </c>
      <c r="I132" s="21">
        <v>19.100000000000001</v>
      </c>
      <c r="J132" s="55">
        <f t="shared" ref="J132:J195" si="25">(I132/H132)*0.94</f>
        <v>0.27161875945537067</v>
      </c>
      <c r="K132" s="18">
        <v>76.61</v>
      </c>
      <c r="L132" s="18">
        <v>22.74</v>
      </c>
      <c r="M132" s="55">
        <f t="shared" si="22"/>
        <v>0.27901840490797541</v>
      </c>
      <c r="N132" s="18">
        <v>92.64</v>
      </c>
      <c r="O132" s="18">
        <v>25.76</v>
      </c>
      <c r="P132" s="55">
        <f t="shared" si="23"/>
        <v>0.26138169257340244</v>
      </c>
      <c r="Q132" s="18">
        <v>97.01</v>
      </c>
      <c r="R132" s="18">
        <v>24.74</v>
      </c>
      <c r="S132" s="55">
        <f t="shared" si="21"/>
        <v>0.25502525512833724</v>
      </c>
      <c r="T132" s="144"/>
      <c r="U132" s="144"/>
      <c r="V132" s="144"/>
    </row>
    <row r="133" spans="1:22" ht="18.75" hidden="1" x14ac:dyDescent="0.3">
      <c r="A133" s="23">
        <v>131</v>
      </c>
      <c r="B133" s="24">
        <v>2</v>
      </c>
      <c r="C133" s="25" t="s">
        <v>19</v>
      </c>
      <c r="D133" s="26">
        <v>100</v>
      </c>
      <c r="E133" s="17">
        <v>59.01</v>
      </c>
      <c r="F133" s="18">
        <v>14.91</v>
      </c>
      <c r="G133" s="19">
        <f t="shared" si="24"/>
        <v>0.24003558718861209</v>
      </c>
      <c r="H133" s="20">
        <v>65.3</v>
      </c>
      <c r="I133" s="21">
        <v>18.579999999999998</v>
      </c>
      <c r="J133" s="55">
        <f t="shared" si="25"/>
        <v>0.26746094946401222</v>
      </c>
      <c r="K133" s="18">
        <v>55.89</v>
      </c>
      <c r="L133" s="18">
        <v>17.760000000000002</v>
      </c>
      <c r="M133" s="55">
        <f t="shared" si="22"/>
        <v>0.29870101986044018</v>
      </c>
      <c r="N133" s="18">
        <v>82.26</v>
      </c>
      <c r="O133" s="18">
        <v>23.9</v>
      </c>
      <c r="P133" s="55">
        <f t="shared" si="23"/>
        <v>0.27310965232190609</v>
      </c>
      <c r="Q133" s="18">
        <v>91.81</v>
      </c>
      <c r="R133" s="18">
        <v>22.56</v>
      </c>
      <c r="S133" s="55">
        <f t="shared" si="21"/>
        <v>0.2457248665722688</v>
      </c>
      <c r="T133" s="144"/>
      <c r="U133" s="144"/>
      <c r="V133" s="144"/>
    </row>
    <row r="134" spans="1:22" ht="18.75" hidden="1" x14ac:dyDescent="0.3">
      <c r="A134" s="27">
        <v>132</v>
      </c>
      <c r="B134" s="28">
        <v>2</v>
      </c>
      <c r="C134" s="29" t="s">
        <v>19</v>
      </c>
      <c r="D134" s="30">
        <v>350</v>
      </c>
      <c r="E134" s="17">
        <v>54.97</v>
      </c>
      <c r="F134" s="18">
        <v>14.27</v>
      </c>
      <c r="G134" s="19">
        <f t="shared" si="24"/>
        <v>0.24661633618337273</v>
      </c>
      <c r="H134" s="20">
        <v>94.8</v>
      </c>
      <c r="I134" s="21">
        <v>24.03</v>
      </c>
      <c r="J134" s="55">
        <f t="shared" si="25"/>
        <v>0.23827215189873419</v>
      </c>
      <c r="K134" s="18">
        <v>64.930000000000007</v>
      </c>
      <c r="L134" s="18">
        <v>19.260000000000002</v>
      </c>
      <c r="M134" s="55">
        <f t="shared" si="22"/>
        <v>0.27882950870167866</v>
      </c>
      <c r="N134" s="18">
        <v>94.11</v>
      </c>
      <c r="O134" s="18">
        <v>25.36</v>
      </c>
      <c r="P134" s="55">
        <f t="shared" si="23"/>
        <v>0.2533035809159494</v>
      </c>
      <c r="Q134" s="18">
        <v>58.54</v>
      </c>
      <c r="R134" s="18">
        <v>15.43</v>
      </c>
      <c r="S134" s="55">
        <f t="shared" si="21"/>
        <v>0.26358045780662792</v>
      </c>
      <c r="T134" s="144"/>
      <c r="U134" s="144"/>
      <c r="V134" s="144"/>
    </row>
    <row r="135" spans="1:22" ht="18.75" hidden="1" x14ac:dyDescent="0.3">
      <c r="A135" s="13">
        <v>133</v>
      </c>
      <c r="B135" s="14">
        <v>2</v>
      </c>
      <c r="C135" s="15" t="s">
        <v>9</v>
      </c>
      <c r="D135" s="16">
        <v>100</v>
      </c>
      <c r="E135" s="17">
        <v>49.8</v>
      </c>
      <c r="F135" s="18">
        <v>14.13</v>
      </c>
      <c r="G135" s="19">
        <f t="shared" si="24"/>
        <v>0.26954819277108438</v>
      </c>
      <c r="H135" s="20">
        <v>60.1</v>
      </c>
      <c r="I135" s="21">
        <v>18.66</v>
      </c>
      <c r="J135" s="55">
        <f t="shared" si="25"/>
        <v>0.29185357737104822</v>
      </c>
      <c r="K135" s="18">
        <v>51.47</v>
      </c>
      <c r="L135" s="18">
        <v>15.07</v>
      </c>
      <c r="M135" s="55">
        <f t="shared" si="22"/>
        <v>0.27522440256460073</v>
      </c>
      <c r="N135" s="32">
        <v>61.19</v>
      </c>
      <c r="O135" s="32">
        <v>16.96</v>
      </c>
      <c r="P135" s="55">
        <f t="shared" si="23"/>
        <v>0.26053930380781171</v>
      </c>
      <c r="Q135" s="18">
        <v>120.18</v>
      </c>
      <c r="R135" s="18">
        <v>24.21</v>
      </c>
      <c r="S135" s="55">
        <f t="shared" si="21"/>
        <v>0.20144782825761356</v>
      </c>
      <c r="T135" s="144"/>
      <c r="U135" s="144"/>
      <c r="V135" s="144"/>
    </row>
    <row r="136" spans="1:22" ht="18.75" hidden="1" x14ac:dyDescent="0.3">
      <c r="A136" s="23">
        <v>134</v>
      </c>
      <c r="B136" s="24">
        <v>2</v>
      </c>
      <c r="C136" s="25" t="s">
        <v>9</v>
      </c>
      <c r="D136" s="26">
        <v>50</v>
      </c>
      <c r="E136" s="17">
        <v>41.25</v>
      </c>
      <c r="F136" s="18">
        <v>12.72</v>
      </c>
      <c r="G136" s="19">
        <f t="shared" si="24"/>
        <v>0.29294545454545456</v>
      </c>
      <c r="H136" s="20">
        <v>58.4</v>
      </c>
      <c r="I136" s="21">
        <v>17.03</v>
      </c>
      <c r="J136" s="55">
        <f t="shared" si="25"/>
        <v>0.27411301369863011</v>
      </c>
      <c r="K136" s="18">
        <v>62.51</v>
      </c>
      <c r="L136" s="18">
        <v>17.87</v>
      </c>
      <c r="M136" s="55">
        <f t="shared" si="22"/>
        <v>0.2687218045112782</v>
      </c>
      <c r="N136" s="18">
        <v>57.97</v>
      </c>
      <c r="O136" s="18">
        <v>16.600000000000001</v>
      </c>
      <c r="P136" s="55">
        <f t="shared" si="23"/>
        <v>0.26917371053993444</v>
      </c>
      <c r="Q136" s="18">
        <v>109.5</v>
      </c>
      <c r="R136" s="18">
        <v>22.49</v>
      </c>
      <c r="S136" s="55">
        <f t="shared" si="21"/>
        <v>0.20538812785388127</v>
      </c>
      <c r="T136" s="144"/>
      <c r="U136" s="144"/>
      <c r="V136" s="144"/>
    </row>
    <row r="137" spans="1:22" ht="18.75" hidden="1" x14ac:dyDescent="0.3">
      <c r="A137" s="23">
        <v>135</v>
      </c>
      <c r="B137" s="24">
        <v>2</v>
      </c>
      <c r="C137" s="25" t="s">
        <v>9</v>
      </c>
      <c r="D137" s="26">
        <v>200</v>
      </c>
      <c r="E137" s="17">
        <v>31.03</v>
      </c>
      <c r="F137" s="18">
        <v>8.73</v>
      </c>
      <c r="G137" s="19">
        <f t="shared" si="24"/>
        <v>0.26727360618756041</v>
      </c>
      <c r="H137" s="20">
        <v>70.8</v>
      </c>
      <c r="I137" s="21">
        <v>19.329999999999998</v>
      </c>
      <c r="J137" s="55">
        <f t="shared" si="25"/>
        <v>0.25664124293785306</v>
      </c>
      <c r="K137" s="18">
        <v>52.18</v>
      </c>
      <c r="L137" s="18">
        <v>14.98</v>
      </c>
      <c r="M137" s="55">
        <f t="shared" si="22"/>
        <v>0.26985818321195859</v>
      </c>
      <c r="N137" s="18">
        <v>85.01</v>
      </c>
      <c r="O137" s="18">
        <v>20.94</v>
      </c>
      <c r="P137" s="55">
        <f t="shared" si="23"/>
        <v>0.23154452417362661</v>
      </c>
      <c r="Q137" s="18">
        <v>86.49</v>
      </c>
      <c r="R137" s="18">
        <v>17.7</v>
      </c>
      <c r="S137" s="55">
        <f t="shared" si="21"/>
        <v>0.20464793617759278</v>
      </c>
      <c r="T137" s="144"/>
      <c r="U137" s="144"/>
      <c r="V137" s="144"/>
    </row>
    <row r="138" spans="1:22" ht="18.75" hidden="1" x14ac:dyDescent="0.3">
      <c r="A138" s="23">
        <v>136</v>
      </c>
      <c r="B138" s="24">
        <v>2</v>
      </c>
      <c r="C138" s="25" t="s">
        <v>9</v>
      </c>
      <c r="D138" s="26">
        <v>0</v>
      </c>
      <c r="E138" s="17">
        <v>55.52</v>
      </c>
      <c r="F138" s="18">
        <v>14.52</v>
      </c>
      <c r="G138" s="19">
        <f t="shared" si="24"/>
        <v>0.2484510086455331</v>
      </c>
      <c r="H138" s="20">
        <v>55.5</v>
      </c>
      <c r="I138" s="21">
        <v>16.64</v>
      </c>
      <c r="J138" s="55">
        <f t="shared" si="25"/>
        <v>0.28183063063063063</v>
      </c>
      <c r="K138" s="18">
        <v>68.430000000000007</v>
      </c>
      <c r="L138" s="18">
        <v>19.34</v>
      </c>
      <c r="M138" s="55">
        <f t="shared" si="22"/>
        <v>0.26566710507087532</v>
      </c>
      <c r="N138" s="18">
        <v>50.99</v>
      </c>
      <c r="O138" s="18">
        <v>14.55</v>
      </c>
      <c r="P138" s="55">
        <f t="shared" si="23"/>
        <v>0.26822906452245537</v>
      </c>
      <c r="Q138" s="18">
        <v>138.33000000000001</v>
      </c>
      <c r="R138" s="18">
        <v>24.58</v>
      </c>
      <c r="S138" s="55">
        <f t="shared" si="21"/>
        <v>0.17769102869948672</v>
      </c>
      <c r="T138" s="144"/>
      <c r="U138" s="144"/>
      <c r="V138" s="144"/>
    </row>
    <row r="139" spans="1:22" ht="18.75" hidden="1" x14ac:dyDescent="0.3">
      <c r="A139" s="23">
        <v>137</v>
      </c>
      <c r="B139" s="24">
        <v>2</v>
      </c>
      <c r="C139" s="25" t="s">
        <v>9</v>
      </c>
      <c r="D139" s="26">
        <v>500</v>
      </c>
      <c r="E139" s="17">
        <v>24.82</v>
      </c>
      <c r="F139" s="18">
        <v>6.72</v>
      </c>
      <c r="G139" s="19">
        <f t="shared" si="24"/>
        <v>0.25721192586623687</v>
      </c>
      <c r="H139" s="20">
        <v>87.7</v>
      </c>
      <c r="I139" s="21">
        <v>19.88</v>
      </c>
      <c r="J139" s="55">
        <f t="shared" si="25"/>
        <v>0.21308095781071834</v>
      </c>
      <c r="K139" s="18">
        <v>56.32</v>
      </c>
      <c r="L139" s="18">
        <v>14.17</v>
      </c>
      <c r="M139" s="55">
        <f t="shared" si="22"/>
        <v>0.23650213068181816</v>
      </c>
      <c r="N139" s="18">
        <v>62.38</v>
      </c>
      <c r="O139" s="18">
        <v>16.440000000000001</v>
      </c>
      <c r="P139" s="55">
        <f t="shared" si="23"/>
        <v>0.24773324783584486</v>
      </c>
      <c r="Q139" s="18">
        <v>88.5</v>
      </c>
      <c r="R139" s="18">
        <v>17.47</v>
      </c>
      <c r="S139" s="55">
        <f t="shared" si="21"/>
        <v>0.19740112994350281</v>
      </c>
      <c r="T139" s="144"/>
      <c r="U139" s="144"/>
      <c r="V139" s="144"/>
    </row>
    <row r="140" spans="1:22" ht="18.75" hidden="1" x14ac:dyDescent="0.3">
      <c r="A140" s="27">
        <v>138</v>
      </c>
      <c r="B140" s="28">
        <v>2</v>
      </c>
      <c r="C140" s="29" t="s">
        <v>9</v>
      </c>
      <c r="D140" s="30">
        <v>350</v>
      </c>
      <c r="E140" s="17">
        <v>61.93</v>
      </c>
      <c r="F140" s="18">
        <v>15.41</v>
      </c>
      <c r="G140" s="19">
        <f t="shared" si="24"/>
        <v>0.23638785725819472</v>
      </c>
      <c r="H140" s="20">
        <v>74.599999999999994</v>
      </c>
      <c r="I140" s="21">
        <v>19.23</v>
      </c>
      <c r="J140" s="55">
        <f t="shared" si="25"/>
        <v>0.2423083109919571</v>
      </c>
      <c r="K140" s="18">
        <v>67.61</v>
      </c>
      <c r="L140" s="18">
        <v>17.239999999999998</v>
      </c>
      <c r="M140" s="55">
        <f t="shared" si="22"/>
        <v>0.23969235320218898</v>
      </c>
      <c r="N140" s="18">
        <v>90.11</v>
      </c>
      <c r="O140" s="18">
        <v>22.72</v>
      </c>
      <c r="P140" s="55">
        <f t="shared" si="23"/>
        <v>0.23700810120963262</v>
      </c>
      <c r="Q140" s="18">
        <v>90.11</v>
      </c>
      <c r="R140" s="18">
        <v>18.87</v>
      </c>
      <c r="S140" s="55">
        <f t="shared" si="21"/>
        <v>0.20941072023082899</v>
      </c>
      <c r="T140" s="144"/>
      <c r="U140" s="144"/>
      <c r="V140" s="144"/>
    </row>
    <row r="141" spans="1:22" ht="18.75" hidden="1" x14ac:dyDescent="0.3">
      <c r="A141" s="13">
        <v>139</v>
      </c>
      <c r="B141" s="14">
        <v>2</v>
      </c>
      <c r="C141" s="15" t="s">
        <v>18</v>
      </c>
      <c r="D141" s="16">
        <v>350</v>
      </c>
      <c r="E141" s="17">
        <v>46.51</v>
      </c>
      <c r="F141" s="18">
        <v>13.7</v>
      </c>
      <c r="G141" s="19">
        <f t="shared" si="24"/>
        <v>0.27983229413029459</v>
      </c>
      <c r="H141" s="20">
        <v>66.099999999999994</v>
      </c>
      <c r="I141" s="21">
        <v>18.510000000000002</v>
      </c>
      <c r="J141" s="55">
        <f t="shared" si="25"/>
        <v>0.26322844175491683</v>
      </c>
      <c r="K141" s="18">
        <v>62.34</v>
      </c>
      <c r="L141" s="18">
        <v>18.510000000000002</v>
      </c>
      <c r="M141" s="55">
        <f t="shared" si="22"/>
        <v>0.27910490856592879</v>
      </c>
      <c r="N141" s="18">
        <v>67.040000000000006</v>
      </c>
      <c r="O141" s="18">
        <v>17.02</v>
      </c>
      <c r="P141" s="55">
        <f t="shared" si="23"/>
        <v>0.23864558472553693</v>
      </c>
      <c r="Q141" s="18">
        <v>108</v>
      </c>
      <c r="R141" s="18">
        <v>27.9</v>
      </c>
      <c r="S141" s="55">
        <f t="shared" si="21"/>
        <v>0.2583333333333333</v>
      </c>
      <c r="T141" s="144"/>
      <c r="U141" s="144"/>
      <c r="V141" s="144"/>
    </row>
    <row r="142" spans="1:22" ht="18.75" hidden="1" x14ac:dyDescent="0.3">
      <c r="A142" s="23">
        <v>140</v>
      </c>
      <c r="B142" s="24">
        <v>2</v>
      </c>
      <c r="C142" s="25" t="s">
        <v>18</v>
      </c>
      <c r="D142" s="26">
        <v>100</v>
      </c>
      <c r="E142" s="17">
        <v>33.9</v>
      </c>
      <c r="F142" s="18">
        <v>10.9</v>
      </c>
      <c r="G142" s="19">
        <f t="shared" si="24"/>
        <v>0.30545722713864309</v>
      </c>
      <c r="H142" s="20">
        <v>53.5</v>
      </c>
      <c r="I142" s="21">
        <v>17.14</v>
      </c>
      <c r="J142" s="55">
        <f t="shared" si="25"/>
        <v>0.3011514018691589</v>
      </c>
      <c r="K142" s="18">
        <v>71.209999999999994</v>
      </c>
      <c r="L142" s="18">
        <v>21.16</v>
      </c>
      <c r="M142" s="55">
        <f t="shared" si="22"/>
        <v>0.27932032017975006</v>
      </c>
      <c r="N142" s="18">
        <v>60.51</v>
      </c>
      <c r="O142" s="18">
        <v>17.11</v>
      </c>
      <c r="P142" s="55">
        <f t="shared" si="23"/>
        <v>0.26579738886134524</v>
      </c>
      <c r="Q142" s="18">
        <v>74.95</v>
      </c>
      <c r="R142" s="18">
        <v>20.02</v>
      </c>
      <c r="S142" s="55">
        <f t="shared" si="21"/>
        <v>0.26711140760507002</v>
      </c>
      <c r="T142" s="144"/>
      <c r="U142" s="144"/>
      <c r="V142" s="144"/>
    </row>
    <row r="143" spans="1:22" ht="18.75" hidden="1" x14ac:dyDescent="0.3">
      <c r="A143" s="23">
        <v>141</v>
      </c>
      <c r="B143" s="24">
        <v>2</v>
      </c>
      <c r="C143" s="25" t="s">
        <v>18</v>
      </c>
      <c r="D143" s="26">
        <v>200</v>
      </c>
      <c r="E143" s="17">
        <v>32.49</v>
      </c>
      <c r="F143" s="18">
        <v>9.68</v>
      </c>
      <c r="G143" s="19">
        <f t="shared" si="24"/>
        <v>0.28304093567251459</v>
      </c>
      <c r="H143" s="20">
        <v>58</v>
      </c>
      <c r="I143" s="21">
        <v>17.13</v>
      </c>
      <c r="J143" s="55">
        <f t="shared" si="25"/>
        <v>0.27762413793103446</v>
      </c>
      <c r="K143" s="18">
        <v>59.87</v>
      </c>
      <c r="L143" s="18">
        <v>18.72</v>
      </c>
      <c r="M143" s="55">
        <f t="shared" si="22"/>
        <v>0.29391681977618173</v>
      </c>
      <c r="N143" s="18">
        <v>80.790000000000006</v>
      </c>
      <c r="O143" s="18">
        <v>20.54</v>
      </c>
      <c r="P143" s="55">
        <f t="shared" si="23"/>
        <v>0.23898502289887358</v>
      </c>
      <c r="Q143" s="18">
        <v>98.55</v>
      </c>
      <c r="R143" s="18">
        <v>22.74</v>
      </c>
      <c r="S143" s="55">
        <f t="shared" si="21"/>
        <v>0.23074581430745814</v>
      </c>
      <c r="T143" s="144"/>
      <c r="U143" s="144"/>
      <c r="V143" s="144"/>
    </row>
    <row r="144" spans="1:22" ht="18.75" hidden="1" x14ac:dyDescent="0.3">
      <c r="A144" s="23">
        <v>142</v>
      </c>
      <c r="B144" s="24">
        <v>2</v>
      </c>
      <c r="C144" s="25" t="s">
        <v>18</v>
      </c>
      <c r="D144" s="26">
        <v>0</v>
      </c>
      <c r="E144" s="17">
        <v>49.75</v>
      </c>
      <c r="F144" s="18">
        <v>14.94</v>
      </c>
      <c r="G144" s="19">
        <f t="shared" si="24"/>
        <v>0.28528643216080396</v>
      </c>
      <c r="H144" s="20">
        <v>63.7</v>
      </c>
      <c r="I144" s="21">
        <v>18.29</v>
      </c>
      <c r="J144" s="55">
        <f t="shared" si="25"/>
        <v>0.26989952904238612</v>
      </c>
      <c r="K144" s="18">
        <v>48.92</v>
      </c>
      <c r="L144" s="18">
        <v>15.68</v>
      </c>
      <c r="M144" s="55">
        <f t="shared" si="22"/>
        <v>0.30129190515126736</v>
      </c>
      <c r="N144" s="18">
        <v>74.34</v>
      </c>
      <c r="O144" s="18">
        <v>18.899999999999999</v>
      </c>
      <c r="P144" s="55">
        <f t="shared" si="23"/>
        <v>0.23898305084745761</v>
      </c>
      <c r="Q144" s="18">
        <v>80.75</v>
      </c>
      <c r="R144" s="18">
        <v>19.399999999999999</v>
      </c>
      <c r="S144" s="55">
        <f t="shared" si="21"/>
        <v>0.24024767801857583</v>
      </c>
      <c r="T144" s="144"/>
      <c r="U144" s="144"/>
      <c r="V144" s="144"/>
    </row>
    <row r="145" spans="1:22" ht="18.75" hidden="1" x14ac:dyDescent="0.3">
      <c r="A145" s="23">
        <v>143</v>
      </c>
      <c r="B145" s="24">
        <v>2</v>
      </c>
      <c r="C145" s="25" t="s">
        <v>18</v>
      </c>
      <c r="D145" s="26">
        <v>50</v>
      </c>
      <c r="E145" s="17">
        <v>54.28</v>
      </c>
      <c r="F145" s="18">
        <v>15.52</v>
      </c>
      <c r="G145" s="19">
        <f t="shared" si="24"/>
        <v>0.27162859248341931</v>
      </c>
      <c r="H145" s="20">
        <v>44.7</v>
      </c>
      <c r="I145" s="21">
        <v>14.54</v>
      </c>
      <c r="J145" s="55">
        <f t="shared" si="25"/>
        <v>0.30576286353467558</v>
      </c>
      <c r="K145" s="18">
        <v>45.52</v>
      </c>
      <c r="L145" s="18">
        <v>14.89</v>
      </c>
      <c r="M145" s="55">
        <f t="shared" si="22"/>
        <v>0.30748242530755709</v>
      </c>
      <c r="N145" s="18">
        <v>62.14</v>
      </c>
      <c r="O145" s="18">
        <v>16.850000000000001</v>
      </c>
      <c r="P145" s="55">
        <f t="shared" si="23"/>
        <v>0.25489217895075633</v>
      </c>
      <c r="Q145" s="18">
        <v>107.59</v>
      </c>
      <c r="R145" s="18">
        <v>23.53</v>
      </c>
      <c r="S145" s="55">
        <f t="shared" si="21"/>
        <v>0.21870062273445487</v>
      </c>
      <c r="T145" s="144"/>
      <c r="U145" s="144"/>
      <c r="V145" s="144"/>
    </row>
    <row r="146" spans="1:22" ht="18.75" hidden="1" x14ac:dyDescent="0.3">
      <c r="A146" s="27">
        <v>144</v>
      </c>
      <c r="B146" s="28">
        <v>2</v>
      </c>
      <c r="C146" s="29" t="s">
        <v>18</v>
      </c>
      <c r="D146" s="30">
        <v>500</v>
      </c>
      <c r="E146" s="17">
        <v>38.19</v>
      </c>
      <c r="F146" s="18">
        <v>9.98</v>
      </c>
      <c r="G146" s="19">
        <f t="shared" si="24"/>
        <v>0.24825870646766168</v>
      </c>
      <c r="H146" s="20">
        <v>74.2</v>
      </c>
      <c r="I146" s="21">
        <v>18.45</v>
      </c>
      <c r="J146" s="55">
        <f t="shared" si="25"/>
        <v>0.23373315363881397</v>
      </c>
      <c r="K146" s="18">
        <v>55.14</v>
      </c>
      <c r="L146" s="18">
        <v>16.329999999999998</v>
      </c>
      <c r="M146" s="55">
        <f t="shared" si="22"/>
        <v>0.278385926731955</v>
      </c>
      <c r="N146" s="18">
        <v>63.49</v>
      </c>
      <c r="O146" s="18">
        <v>18.05</v>
      </c>
      <c r="P146" s="55">
        <f t="shared" si="23"/>
        <v>0.2672389352653961</v>
      </c>
      <c r="Q146" s="18">
        <v>86.27</v>
      </c>
      <c r="R146" s="18">
        <v>22.21</v>
      </c>
      <c r="S146" s="55">
        <f t="shared" si="21"/>
        <v>0.25744754839457518</v>
      </c>
      <c r="T146" s="144"/>
      <c r="U146" s="144"/>
      <c r="V146" s="144"/>
    </row>
    <row r="147" spans="1:22" ht="18.75" x14ac:dyDescent="0.3">
      <c r="A147" s="13">
        <v>145</v>
      </c>
      <c r="B147" s="14">
        <v>3</v>
      </c>
      <c r="C147" s="15" t="s">
        <v>13</v>
      </c>
      <c r="D147" s="16">
        <v>50</v>
      </c>
      <c r="E147" s="17">
        <v>35.07</v>
      </c>
      <c r="F147" s="18">
        <v>6.93</v>
      </c>
      <c r="G147" s="19">
        <f t="shared" si="24"/>
        <v>0.18772455089820358</v>
      </c>
      <c r="H147" s="20">
        <v>70.739999999999995</v>
      </c>
      <c r="I147" s="21">
        <v>17.05</v>
      </c>
      <c r="J147" s="55">
        <f t="shared" si="25"/>
        <v>0.22656205824144757</v>
      </c>
      <c r="K147" s="18">
        <v>73.08</v>
      </c>
      <c r="L147" s="18">
        <v>14.46</v>
      </c>
      <c r="M147" s="55">
        <f t="shared" si="22"/>
        <v>0.18599343185550082</v>
      </c>
      <c r="N147" s="18">
        <v>72.569999999999993</v>
      </c>
      <c r="O147" s="18">
        <v>14.29</v>
      </c>
      <c r="P147" s="55">
        <f t="shared" si="23"/>
        <v>0.18509852556152681</v>
      </c>
      <c r="Q147" s="18">
        <v>100.55</v>
      </c>
      <c r="R147" s="18">
        <v>12.74</v>
      </c>
      <c r="S147" s="55">
        <f t="shared" si="21"/>
        <v>0.1267031327697663</v>
      </c>
      <c r="T147" s="144"/>
      <c r="U147" s="144"/>
      <c r="V147" s="144"/>
    </row>
    <row r="148" spans="1:22" ht="18.75" x14ac:dyDescent="0.3">
      <c r="A148" s="23">
        <v>146</v>
      </c>
      <c r="B148" s="24">
        <v>3</v>
      </c>
      <c r="C148" s="25" t="s">
        <v>13</v>
      </c>
      <c r="D148" s="26">
        <v>500</v>
      </c>
      <c r="E148" s="17">
        <v>21.85</v>
      </c>
      <c r="F148" s="18">
        <v>5.84</v>
      </c>
      <c r="G148" s="19">
        <f t="shared" si="24"/>
        <v>0.25391304347826082</v>
      </c>
      <c r="H148" s="20">
        <v>67.680000000000007</v>
      </c>
      <c r="I148" s="21">
        <v>15.42</v>
      </c>
      <c r="J148" s="55">
        <f t="shared" si="25"/>
        <v>0.21416666666666664</v>
      </c>
      <c r="K148" s="18">
        <v>97.95</v>
      </c>
      <c r="L148" s="18">
        <v>14.44</v>
      </c>
      <c r="M148" s="55">
        <f t="shared" si="22"/>
        <v>0.13857682491066869</v>
      </c>
      <c r="N148" s="18">
        <v>118.33</v>
      </c>
      <c r="O148" s="18">
        <v>18.05</v>
      </c>
      <c r="P148" s="55">
        <f t="shared" si="23"/>
        <v>0.14338713766584976</v>
      </c>
      <c r="Q148" s="18">
        <v>112.22</v>
      </c>
      <c r="R148" s="18">
        <v>12.73</v>
      </c>
      <c r="S148" s="55">
        <f t="shared" si="21"/>
        <v>0.11343788985920514</v>
      </c>
      <c r="T148" s="144"/>
      <c r="U148" s="144"/>
      <c r="V148" s="144"/>
    </row>
    <row r="149" spans="1:22" ht="18.75" x14ac:dyDescent="0.3">
      <c r="A149" s="23">
        <v>147</v>
      </c>
      <c r="B149" s="24">
        <v>3</v>
      </c>
      <c r="C149" s="25" t="s">
        <v>13</v>
      </c>
      <c r="D149" s="26">
        <v>0</v>
      </c>
      <c r="E149" s="17">
        <v>64.5</v>
      </c>
      <c r="F149" s="18">
        <v>10.37</v>
      </c>
      <c r="G149" s="19">
        <f t="shared" si="24"/>
        <v>0.15273643410852711</v>
      </c>
      <c r="H149" s="20">
        <v>81.17</v>
      </c>
      <c r="I149" s="21">
        <v>16.739999999999998</v>
      </c>
      <c r="J149" s="55">
        <f t="shared" si="25"/>
        <v>0.19385980041887393</v>
      </c>
      <c r="K149" s="18">
        <v>90.13</v>
      </c>
      <c r="L149" s="18">
        <v>15.42</v>
      </c>
      <c r="M149" s="55">
        <f t="shared" si="22"/>
        <v>0.16082103628092756</v>
      </c>
      <c r="N149" s="18">
        <v>89.3</v>
      </c>
      <c r="O149" s="18">
        <v>14.88</v>
      </c>
      <c r="P149" s="55">
        <f t="shared" si="23"/>
        <v>0.15663157894736843</v>
      </c>
      <c r="Q149" s="18">
        <v>134.63999999999999</v>
      </c>
      <c r="R149" s="18">
        <v>14.64</v>
      </c>
      <c r="S149" s="55">
        <f t="shared" si="21"/>
        <v>0.10873440285204992</v>
      </c>
      <c r="T149" s="144"/>
      <c r="U149" s="144"/>
      <c r="V149" s="144"/>
    </row>
    <row r="150" spans="1:22" ht="18.75" x14ac:dyDescent="0.3">
      <c r="A150" s="23">
        <v>148</v>
      </c>
      <c r="B150" s="24">
        <v>3</v>
      </c>
      <c r="C150" s="25" t="s">
        <v>13</v>
      </c>
      <c r="D150" s="26">
        <v>200</v>
      </c>
      <c r="E150" s="17">
        <v>75.98</v>
      </c>
      <c r="F150" s="18">
        <v>11.99</v>
      </c>
      <c r="G150" s="19">
        <f t="shared" si="24"/>
        <v>0.14991445117136087</v>
      </c>
      <c r="H150" s="20">
        <v>98.5</v>
      </c>
      <c r="I150" s="21">
        <v>17.03</v>
      </c>
      <c r="J150" s="55">
        <f t="shared" si="25"/>
        <v>0.1625197969543147</v>
      </c>
      <c r="K150" s="18">
        <v>79.14</v>
      </c>
      <c r="L150" s="18">
        <v>13.34</v>
      </c>
      <c r="M150" s="55">
        <f t="shared" si="22"/>
        <v>0.15844831943391458</v>
      </c>
      <c r="N150" s="18">
        <v>79.069999999999993</v>
      </c>
      <c r="O150" s="18">
        <v>13.88</v>
      </c>
      <c r="P150" s="55">
        <f t="shared" si="23"/>
        <v>0.1650082205640572</v>
      </c>
      <c r="Q150" s="18">
        <v>151.25</v>
      </c>
      <c r="R150" s="18">
        <v>15.88</v>
      </c>
      <c r="S150" s="55">
        <f t="shared" si="21"/>
        <v>0.10499173553719009</v>
      </c>
      <c r="T150" s="144"/>
      <c r="U150" s="144"/>
      <c r="V150" s="144"/>
    </row>
    <row r="151" spans="1:22" ht="18.75" x14ac:dyDescent="0.3">
      <c r="A151" s="23">
        <v>149</v>
      </c>
      <c r="B151" s="24">
        <v>3</v>
      </c>
      <c r="C151" s="25" t="s">
        <v>13</v>
      </c>
      <c r="D151" s="26">
        <v>350</v>
      </c>
      <c r="E151" s="17">
        <v>73.19</v>
      </c>
      <c r="F151" s="18">
        <v>10.35</v>
      </c>
      <c r="G151" s="19">
        <f t="shared" si="24"/>
        <v>0.13434212324087991</v>
      </c>
      <c r="H151" s="20">
        <v>99.58</v>
      </c>
      <c r="I151" s="21">
        <v>16.34</v>
      </c>
      <c r="J151" s="55">
        <f t="shared" si="25"/>
        <v>0.15424382406105641</v>
      </c>
      <c r="K151" s="18">
        <v>87.65</v>
      </c>
      <c r="L151" s="18">
        <v>13.45</v>
      </c>
      <c r="M151" s="55">
        <f t="shared" si="22"/>
        <v>0.1442441528807758</v>
      </c>
      <c r="N151" s="18">
        <v>77.209999999999994</v>
      </c>
      <c r="O151" s="18">
        <v>13.32</v>
      </c>
      <c r="P151" s="55">
        <f t="shared" si="23"/>
        <v>0.16216552260069941</v>
      </c>
      <c r="Q151" s="18">
        <v>131.58000000000001</v>
      </c>
      <c r="R151" s="18">
        <v>15.04</v>
      </c>
      <c r="S151" s="55">
        <f t="shared" si="21"/>
        <v>0.11430308557531538</v>
      </c>
      <c r="T151" s="144"/>
      <c r="U151" s="144"/>
      <c r="V151" s="144"/>
    </row>
    <row r="152" spans="1:22" ht="18.75" x14ac:dyDescent="0.3">
      <c r="A152" s="27">
        <v>150</v>
      </c>
      <c r="B152" s="28">
        <v>3</v>
      </c>
      <c r="C152" s="29" t="s">
        <v>13</v>
      </c>
      <c r="D152" s="30">
        <v>100</v>
      </c>
      <c r="E152" s="17">
        <v>72.010000000000005</v>
      </c>
      <c r="F152" s="18">
        <v>10.74</v>
      </c>
      <c r="G152" s="19">
        <f t="shared" si="24"/>
        <v>0.14168865435356201</v>
      </c>
      <c r="H152" s="20">
        <v>98.44</v>
      </c>
      <c r="I152" s="21">
        <v>16.989999999999998</v>
      </c>
      <c r="J152" s="55">
        <f t="shared" si="25"/>
        <v>0.16223689557090612</v>
      </c>
      <c r="K152" s="18">
        <v>57.1</v>
      </c>
      <c r="L152" s="18">
        <v>11.77</v>
      </c>
      <c r="M152" s="55">
        <f t="shared" si="22"/>
        <v>0.19376182136602449</v>
      </c>
      <c r="N152" s="18">
        <v>107.79</v>
      </c>
      <c r="O152" s="18">
        <v>17.14</v>
      </c>
      <c r="P152" s="55">
        <f t="shared" si="23"/>
        <v>0.14947212171815566</v>
      </c>
      <c r="Q152" s="18">
        <v>140.71</v>
      </c>
      <c r="R152" s="18">
        <v>18.059999999999999</v>
      </c>
      <c r="S152" s="55">
        <f t="shared" si="21"/>
        <v>0.12834908677421647</v>
      </c>
      <c r="T152" s="144"/>
      <c r="U152" s="144"/>
      <c r="V152" s="144"/>
    </row>
    <row r="153" spans="1:22" ht="18.75" hidden="1" x14ac:dyDescent="0.3">
      <c r="A153" s="13">
        <v>151</v>
      </c>
      <c r="B153" s="14">
        <v>3</v>
      </c>
      <c r="C153" s="15" t="s">
        <v>9</v>
      </c>
      <c r="D153" s="16">
        <v>0</v>
      </c>
      <c r="E153" s="17">
        <v>39.590000000000003</v>
      </c>
      <c r="F153" s="18">
        <v>12.47</v>
      </c>
      <c r="G153" s="19">
        <f t="shared" si="24"/>
        <v>0.29922960343521088</v>
      </c>
      <c r="H153" s="20">
        <v>43.3</v>
      </c>
      <c r="I153" s="21">
        <v>15.71</v>
      </c>
      <c r="J153" s="55">
        <f t="shared" si="25"/>
        <v>0.34104849884526561</v>
      </c>
      <c r="K153" s="18">
        <v>64.75</v>
      </c>
      <c r="L153" s="18">
        <v>19.73</v>
      </c>
      <c r="M153" s="55">
        <f t="shared" si="22"/>
        <v>0.28642779922779921</v>
      </c>
      <c r="N153" s="18">
        <v>53.87</v>
      </c>
      <c r="O153" s="18">
        <v>16.48</v>
      </c>
      <c r="P153" s="55">
        <f t="shared" si="23"/>
        <v>0.28756636346760717</v>
      </c>
      <c r="Q153" s="18">
        <v>99.02</v>
      </c>
      <c r="R153" s="18">
        <v>23.08</v>
      </c>
      <c r="S153" s="55">
        <f t="shared" si="21"/>
        <v>0.23308422540900828</v>
      </c>
      <c r="T153" s="144"/>
      <c r="U153" s="144"/>
      <c r="V153" s="144"/>
    </row>
    <row r="154" spans="1:22" ht="18.75" hidden="1" x14ac:dyDescent="0.3">
      <c r="A154" s="23">
        <v>152</v>
      </c>
      <c r="B154" s="24">
        <v>3</v>
      </c>
      <c r="C154" s="25" t="s">
        <v>9</v>
      </c>
      <c r="D154" s="26">
        <v>100</v>
      </c>
      <c r="E154" s="17">
        <v>36.07</v>
      </c>
      <c r="F154" s="18">
        <v>10.98</v>
      </c>
      <c r="G154" s="19">
        <f t="shared" si="24"/>
        <v>0.28918769060160798</v>
      </c>
      <c r="H154" s="20">
        <v>68.349999999999994</v>
      </c>
      <c r="I154" s="21">
        <v>19.489999999999998</v>
      </c>
      <c r="J154" s="55">
        <f t="shared" si="25"/>
        <v>0.26804096561814195</v>
      </c>
      <c r="K154" s="18">
        <v>53.35</v>
      </c>
      <c r="L154" s="18">
        <v>16.63</v>
      </c>
      <c r="M154" s="55">
        <f t="shared" si="22"/>
        <v>0.29301218369259602</v>
      </c>
      <c r="N154" s="18">
        <v>69.41</v>
      </c>
      <c r="O154" s="18">
        <v>19.39</v>
      </c>
      <c r="P154" s="55">
        <f t="shared" si="23"/>
        <v>0.26259328626998996</v>
      </c>
      <c r="Q154" s="18">
        <v>95.6</v>
      </c>
      <c r="R154" s="18">
        <v>21.24</v>
      </c>
      <c r="S154" s="55">
        <f t="shared" si="21"/>
        <v>0.22217573221757322</v>
      </c>
      <c r="T154" s="144"/>
      <c r="U154" s="144"/>
      <c r="V154" s="144"/>
    </row>
    <row r="155" spans="1:22" ht="18.75" hidden="1" x14ac:dyDescent="0.3">
      <c r="A155" s="23">
        <v>153</v>
      </c>
      <c r="B155" s="24">
        <v>3</v>
      </c>
      <c r="C155" s="25" t="s">
        <v>9</v>
      </c>
      <c r="D155" s="26">
        <v>350</v>
      </c>
      <c r="E155" s="17">
        <v>28.06</v>
      </c>
      <c r="F155" s="18">
        <v>8.14</v>
      </c>
      <c r="G155" s="19">
        <f t="shared" si="24"/>
        <v>0.27558802565930152</v>
      </c>
      <c r="H155" s="20">
        <v>62.72</v>
      </c>
      <c r="I155" s="21">
        <v>16.71</v>
      </c>
      <c r="J155" s="55">
        <f t="shared" si="25"/>
        <v>0.25043686224489797</v>
      </c>
      <c r="K155" s="18">
        <v>69.42</v>
      </c>
      <c r="L155" s="18">
        <v>18.760000000000002</v>
      </c>
      <c r="M155" s="55">
        <f t="shared" si="22"/>
        <v>0.25402477672140594</v>
      </c>
      <c r="N155" s="18">
        <v>58.8</v>
      </c>
      <c r="O155" s="18">
        <v>15.2</v>
      </c>
      <c r="P155" s="55">
        <f t="shared" si="23"/>
        <v>0.24299319727891155</v>
      </c>
      <c r="Q155" s="18">
        <v>81.849999999999994</v>
      </c>
      <c r="R155" s="18">
        <v>17.149999999999999</v>
      </c>
      <c r="S155" s="55">
        <f t="shared" si="21"/>
        <v>0.20952962736713501</v>
      </c>
      <c r="T155" s="144"/>
      <c r="U155" s="144"/>
      <c r="V155" s="144"/>
    </row>
    <row r="156" spans="1:22" ht="18.75" hidden="1" x14ac:dyDescent="0.3">
      <c r="A156" s="23">
        <v>154</v>
      </c>
      <c r="B156" s="24">
        <v>3</v>
      </c>
      <c r="C156" s="25" t="s">
        <v>9</v>
      </c>
      <c r="D156" s="26">
        <v>200</v>
      </c>
      <c r="E156" s="17">
        <v>26.73</v>
      </c>
      <c r="F156" s="18">
        <v>7.39</v>
      </c>
      <c r="G156" s="19">
        <f t="shared" si="24"/>
        <v>0.26264496820052369</v>
      </c>
      <c r="H156" s="20">
        <v>59.6</v>
      </c>
      <c r="I156" s="21">
        <v>17.559999999999999</v>
      </c>
      <c r="J156" s="55">
        <f t="shared" si="25"/>
        <v>0.27695302013422812</v>
      </c>
      <c r="K156" s="18">
        <v>48.62</v>
      </c>
      <c r="L156" s="18">
        <v>15.28</v>
      </c>
      <c r="M156" s="55">
        <f t="shared" si="22"/>
        <v>0.29541752365281776</v>
      </c>
      <c r="N156" s="18">
        <v>71.569999999999993</v>
      </c>
      <c r="O156" s="18">
        <v>18.579999999999998</v>
      </c>
      <c r="P156" s="55">
        <f t="shared" si="23"/>
        <v>0.2440296213497275</v>
      </c>
      <c r="Q156" s="18">
        <v>88.29</v>
      </c>
      <c r="R156" s="18">
        <v>18.579999999999998</v>
      </c>
      <c r="S156" s="55">
        <f t="shared" si="21"/>
        <v>0.21044285876090155</v>
      </c>
      <c r="T156" s="144"/>
      <c r="U156" s="144"/>
      <c r="V156" s="144"/>
    </row>
    <row r="157" spans="1:22" ht="18.75" hidden="1" x14ac:dyDescent="0.3">
      <c r="A157" s="23">
        <v>155</v>
      </c>
      <c r="B157" s="24">
        <v>3</v>
      </c>
      <c r="C157" s="25" t="s">
        <v>9</v>
      </c>
      <c r="D157" s="26">
        <v>50</v>
      </c>
      <c r="E157" s="17">
        <v>31.53</v>
      </c>
      <c r="F157" s="18">
        <v>9.65</v>
      </c>
      <c r="G157" s="19">
        <f t="shared" si="24"/>
        <v>0.29075483666349505</v>
      </c>
      <c r="H157" s="20">
        <v>74.55</v>
      </c>
      <c r="I157" s="21">
        <v>22.1</v>
      </c>
      <c r="J157" s="55">
        <f t="shared" si="25"/>
        <v>0.27865861837692824</v>
      </c>
      <c r="K157" s="18">
        <v>42.78</v>
      </c>
      <c r="L157" s="18">
        <v>14.36</v>
      </c>
      <c r="M157" s="55">
        <f t="shared" si="22"/>
        <v>0.3155306217858812</v>
      </c>
      <c r="N157" s="18">
        <v>64.73</v>
      </c>
      <c r="O157" s="18">
        <v>17.829999999999998</v>
      </c>
      <c r="P157" s="55">
        <f t="shared" si="23"/>
        <v>0.25892476440599405</v>
      </c>
      <c r="Q157" s="18">
        <v>71.81</v>
      </c>
      <c r="R157" s="18">
        <v>15.32</v>
      </c>
      <c r="S157" s="55">
        <f t="shared" si="21"/>
        <v>0.21334076033978555</v>
      </c>
      <c r="T157" s="144"/>
      <c r="U157" s="144"/>
      <c r="V157" s="144"/>
    </row>
    <row r="158" spans="1:22" ht="18.75" hidden="1" x14ac:dyDescent="0.3">
      <c r="A158" s="27">
        <v>156</v>
      </c>
      <c r="B158" s="28">
        <v>3</v>
      </c>
      <c r="C158" s="29" t="s">
        <v>9</v>
      </c>
      <c r="D158" s="30">
        <v>500</v>
      </c>
      <c r="E158" s="17">
        <v>43.01</v>
      </c>
      <c r="F158" s="18">
        <v>11.39</v>
      </c>
      <c r="G158" s="19">
        <f t="shared" si="24"/>
        <v>0.25158102766798418</v>
      </c>
      <c r="H158" s="20">
        <v>63.56</v>
      </c>
      <c r="I158" s="21">
        <v>16.77</v>
      </c>
      <c r="J158" s="55">
        <f t="shared" si="25"/>
        <v>0.24801447451227182</v>
      </c>
      <c r="K158" s="18">
        <v>50.63</v>
      </c>
      <c r="L158" s="18">
        <v>15.8</v>
      </c>
      <c r="M158" s="55">
        <f t="shared" si="22"/>
        <v>0.29334386727236811</v>
      </c>
      <c r="N158" s="18">
        <v>55.71</v>
      </c>
      <c r="O158" s="18">
        <v>15.369</v>
      </c>
      <c r="P158" s="55">
        <f t="shared" si="23"/>
        <v>0.25932256327409797</v>
      </c>
      <c r="Q158" s="18">
        <v>97.15</v>
      </c>
      <c r="R158" s="18">
        <v>23.38</v>
      </c>
      <c r="S158" s="55">
        <f t="shared" si="21"/>
        <v>0.24065877509006689</v>
      </c>
      <c r="T158" s="144"/>
      <c r="U158" s="144"/>
      <c r="V158" s="144"/>
    </row>
    <row r="159" spans="1:22" ht="18.75" hidden="1" x14ac:dyDescent="0.3">
      <c r="A159" s="13">
        <v>157</v>
      </c>
      <c r="B159" s="14">
        <v>3</v>
      </c>
      <c r="C159" s="15" t="s">
        <v>20</v>
      </c>
      <c r="D159" s="16">
        <v>50</v>
      </c>
      <c r="E159" s="17">
        <v>40.299999999999997</v>
      </c>
      <c r="F159" s="18">
        <v>13.28</v>
      </c>
      <c r="G159" s="19">
        <f t="shared" si="24"/>
        <v>0.31305210918114146</v>
      </c>
      <c r="H159" s="20">
        <v>42.42</v>
      </c>
      <c r="I159" s="21">
        <v>16.37</v>
      </c>
      <c r="J159" s="55">
        <f t="shared" si="25"/>
        <v>0.36274870344177274</v>
      </c>
      <c r="K159" s="18">
        <v>50.29</v>
      </c>
      <c r="L159" s="18">
        <v>18.91</v>
      </c>
      <c r="M159" s="55">
        <f t="shared" si="22"/>
        <v>0.35345794392523366</v>
      </c>
      <c r="N159" s="18">
        <v>66.77</v>
      </c>
      <c r="O159" s="18">
        <v>21</v>
      </c>
      <c r="P159" s="55">
        <f t="shared" si="23"/>
        <v>0.29564175527931702</v>
      </c>
      <c r="Q159" s="18">
        <v>86.32</v>
      </c>
      <c r="R159" s="18">
        <v>22.57</v>
      </c>
      <c r="S159" s="55">
        <f t="shared" si="21"/>
        <v>0.26146895273401299</v>
      </c>
      <c r="T159" s="144"/>
      <c r="U159" s="144"/>
      <c r="V159" s="144"/>
    </row>
    <row r="160" spans="1:22" ht="18.75" hidden="1" x14ac:dyDescent="0.3">
      <c r="A160" s="23">
        <v>158</v>
      </c>
      <c r="B160" s="24">
        <v>3</v>
      </c>
      <c r="C160" s="25" t="s">
        <v>20</v>
      </c>
      <c r="D160" s="26">
        <v>200</v>
      </c>
      <c r="E160" s="17">
        <v>29.99</v>
      </c>
      <c r="F160" s="18">
        <v>10.63</v>
      </c>
      <c r="G160" s="19">
        <f t="shared" si="24"/>
        <v>0.3367289096365455</v>
      </c>
      <c r="H160" s="20">
        <v>49.78</v>
      </c>
      <c r="I160" s="21">
        <v>16.399999999999999</v>
      </c>
      <c r="J160" s="55">
        <f t="shared" si="25"/>
        <v>0.30968260345520288</v>
      </c>
      <c r="K160" s="18">
        <v>56.86</v>
      </c>
      <c r="L160" s="18">
        <v>18.739999999999998</v>
      </c>
      <c r="M160" s="55">
        <f t="shared" si="22"/>
        <v>0.30980654238480476</v>
      </c>
      <c r="N160" s="18">
        <v>83.64</v>
      </c>
      <c r="O160" s="18">
        <v>24.32</v>
      </c>
      <c r="P160" s="55">
        <f t="shared" si="23"/>
        <v>0.27332376853180296</v>
      </c>
      <c r="Q160" s="18">
        <v>68.349999999999994</v>
      </c>
      <c r="R160" s="18">
        <v>17.079999999999998</v>
      </c>
      <c r="S160" s="55">
        <f t="shared" si="21"/>
        <v>0.24989027066569128</v>
      </c>
      <c r="T160" s="144"/>
      <c r="U160" s="144"/>
      <c r="V160" s="144"/>
    </row>
    <row r="161" spans="1:22" ht="18.75" hidden="1" x14ac:dyDescent="0.3">
      <c r="A161" s="23">
        <v>159</v>
      </c>
      <c r="B161" s="24">
        <v>3</v>
      </c>
      <c r="C161" s="25" t="s">
        <v>20</v>
      </c>
      <c r="D161" s="26">
        <v>350</v>
      </c>
      <c r="E161" s="17">
        <v>46.45</v>
      </c>
      <c r="F161" s="18">
        <v>13.98</v>
      </c>
      <c r="G161" s="19">
        <f t="shared" si="24"/>
        <v>0.28592034445640468</v>
      </c>
      <c r="H161" s="20">
        <v>67.3</v>
      </c>
      <c r="I161" s="21">
        <v>19.489999999999998</v>
      </c>
      <c r="J161" s="55">
        <f t="shared" si="25"/>
        <v>0.27222288261515598</v>
      </c>
      <c r="K161" s="18">
        <v>56.06</v>
      </c>
      <c r="L161" s="18">
        <v>17.149999999999999</v>
      </c>
      <c r="M161" s="55">
        <f t="shared" si="22"/>
        <v>0.28756689261505525</v>
      </c>
      <c r="N161" s="18">
        <v>56.26</v>
      </c>
      <c r="O161" s="18">
        <v>7.63</v>
      </c>
      <c r="P161" s="55">
        <f t="shared" si="23"/>
        <v>0.12748311411304655</v>
      </c>
      <c r="Q161" s="18">
        <v>96.53</v>
      </c>
      <c r="R161" s="18">
        <v>22.78</v>
      </c>
      <c r="S161" s="55">
        <f t="shared" si="21"/>
        <v>0.23598881176836217</v>
      </c>
      <c r="T161" s="144"/>
      <c r="U161" s="144"/>
      <c r="V161" s="144"/>
    </row>
    <row r="162" spans="1:22" ht="18.75" hidden="1" x14ac:dyDescent="0.3">
      <c r="A162" s="23">
        <v>160</v>
      </c>
      <c r="B162" s="24">
        <v>3</v>
      </c>
      <c r="C162" s="25" t="s">
        <v>20</v>
      </c>
      <c r="D162" s="26">
        <v>100</v>
      </c>
      <c r="E162" s="17">
        <v>35.770000000000003</v>
      </c>
      <c r="F162" s="18">
        <v>11.33</v>
      </c>
      <c r="G162" s="19">
        <f t="shared" si="24"/>
        <v>0.30090858261112663</v>
      </c>
      <c r="H162" s="20">
        <v>57.9</v>
      </c>
      <c r="I162" s="21">
        <v>18.82</v>
      </c>
      <c r="J162" s="55">
        <f t="shared" si="25"/>
        <v>0.30554058721934368</v>
      </c>
      <c r="K162" s="18">
        <v>44.15</v>
      </c>
      <c r="L162" s="18">
        <v>15.64</v>
      </c>
      <c r="M162" s="55">
        <f t="shared" si="22"/>
        <v>0.3329920724801812</v>
      </c>
      <c r="N162" s="18">
        <v>64.540000000000006</v>
      </c>
      <c r="O162" s="18">
        <v>20.51</v>
      </c>
      <c r="P162" s="55">
        <f t="shared" si="23"/>
        <v>0.29872017353579178</v>
      </c>
      <c r="Q162" s="18">
        <v>89.53</v>
      </c>
      <c r="R162" s="18">
        <v>21.63</v>
      </c>
      <c r="S162" s="55">
        <f t="shared" si="21"/>
        <v>0.24159499609069585</v>
      </c>
      <c r="T162" s="144"/>
      <c r="U162" s="144"/>
      <c r="V162" s="144"/>
    </row>
    <row r="163" spans="1:22" ht="18.75" hidden="1" x14ac:dyDescent="0.3">
      <c r="A163" s="23">
        <v>161</v>
      </c>
      <c r="B163" s="24">
        <v>3</v>
      </c>
      <c r="C163" s="25" t="s">
        <v>20</v>
      </c>
      <c r="D163" s="26">
        <v>0</v>
      </c>
      <c r="E163" s="17">
        <v>51.64</v>
      </c>
      <c r="F163" s="18">
        <v>15.79</v>
      </c>
      <c r="G163" s="19">
        <f t="shared" si="24"/>
        <v>0.29048218435321455</v>
      </c>
      <c r="H163" s="20">
        <v>56.47</v>
      </c>
      <c r="I163" s="21">
        <v>18.54</v>
      </c>
      <c r="J163" s="55">
        <f t="shared" si="25"/>
        <v>0.30861696476004957</v>
      </c>
      <c r="K163" s="18">
        <v>53.48</v>
      </c>
      <c r="L163" s="18">
        <v>18.37</v>
      </c>
      <c r="M163" s="55">
        <f t="shared" si="22"/>
        <v>0.32288332086761407</v>
      </c>
      <c r="N163" s="18">
        <v>58.64</v>
      </c>
      <c r="O163" s="18">
        <v>18.84</v>
      </c>
      <c r="P163" s="55">
        <f t="shared" si="23"/>
        <v>0.30200545702592085</v>
      </c>
      <c r="Q163" s="18">
        <v>84.95</v>
      </c>
      <c r="R163" s="18">
        <v>21.32</v>
      </c>
      <c r="S163" s="55">
        <f t="shared" si="21"/>
        <v>0.25097115950559151</v>
      </c>
      <c r="T163" s="144"/>
      <c r="U163" s="144"/>
      <c r="V163" s="144"/>
    </row>
    <row r="164" spans="1:22" ht="18.75" hidden="1" x14ac:dyDescent="0.3">
      <c r="A164" s="27">
        <v>162</v>
      </c>
      <c r="B164" s="28">
        <v>3</v>
      </c>
      <c r="C164" s="29" t="s">
        <v>20</v>
      </c>
      <c r="D164" s="30">
        <v>500</v>
      </c>
      <c r="E164" s="17">
        <v>43.07</v>
      </c>
      <c r="F164" s="18">
        <v>12.3</v>
      </c>
      <c r="G164" s="19">
        <f t="shared" si="24"/>
        <v>0.27130253076387278</v>
      </c>
      <c r="H164" s="20">
        <v>65.05</v>
      </c>
      <c r="I164" s="21">
        <v>18.22</v>
      </c>
      <c r="J164" s="55">
        <f t="shared" si="25"/>
        <v>0.26328670253651038</v>
      </c>
      <c r="K164" s="18">
        <v>76.78</v>
      </c>
      <c r="L164" s="18">
        <v>23.65</v>
      </c>
      <c r="M164" s="55">
        <f t="shared" si="22"/>
        <v>0.28954154727793696</v>
      </c>
      <c r="N164" s="18">
        <v>89.45</v>
      </c>
      <c r="O164" s="18">
        <v>22.24</v>
      </c>
      <c r="P164" s="55">
        <f t="shared" si="23"/>
        <v>0.23371268865287867</v>
      </c>
      <c r="Q164" s="18">
        <v>76.459999999999994</v>
      </c>
      <c r="R164" s="18">
        <v>21.77</v>
      </c>
      <c r="S164" s="55">
        <f t="shared" si="21"/>
        <v>0.28472403871305257</v>
      </c>
      <c r="T164" s="144"/>
      <c r="U164" s="144"/>
      <c r="V164" s="144"/>
    </row>
    <row r="165" spans="1:22" ht="18.75" hidden="1" x14ac:dyDescent="0.3">
      <c r="A165" s="13">
        <v>163</v>
      </c>
      <c r="B165" s="14">
        <v>3</v>
      </c>
      <c r="C165" s="15" t="s">
        <v>15</v>
      </c>
      <c r="D165" s="16">
        <v>350</v>
      </c>
      <c r="E165" s="17">
        <v>60.87</v>
      </c>
      <c r="F165" s="18">
        <v>18.739999999999998</v>
      </c>
      <c r="G165" s="19">
        <f t="shared" si="24"/>
        <v>0.29247576803022829</v>
      </c>
      <c r="H165" s="17">
        <v>75.040000000000006</v>
      </c>
      <c r="I165" s="18">
        <v>17.79</v>
      </c>
      <c r="J165" s="55">
        <f t="shared" si="25"/>
        <v>0.22284914712153514</v>
      </c>
      <c r="K165" s="18">
        <v>87.98</v>
      </c>
      <c r="L165" s="18">
        <v>18.45</v>
      </c>
      <c r="M165" s="55">
        <f t="shared" si="22"/>
        <v>0.19712434644237323</v>
      </c>
      <c r="N165" s="18">
        <v>82.96</v>
      </c>
      <c r="O165" s="18">
        <v>16.3</v>
      </c>
      <c r="P165" s="55">
        <f>(O165/N165)</f>
        <v>0.19648023143683704</v>
      </c>
      <c r="Q165" s="18"/>
      <c r="S165" s="55"/>
      <c r="T165" s="144"/>
      <c r="U165" s="144"/>
      <c r="V165" s="144"/>
    </row>
    <row r="166" spans="1:22" ht="18.75" hidden="1" x14ac:dyDescent="0.3">
      <c r="A166" s="23">
        <v>164</v>
      </c>
      <c r="B166" s="24">
        <v>3</v>
      </c>
      <c r="C166" s="25" t="s">
        <v>15</v>
      </c>
      <c r="D166" s="26">
        <v>500</v>
      </c>
      <c r="E166" s="17">
        <v>83.17</v>
      </c>
      <c r="F166" s="18">
        <v>23.93</v>
      </c>
      <c r="G166" s="19">
        <f t="shared" si="24"/>
        <v>0.27333774197426958</v>
      </c>
      <c r="H166" s="17">
        <v>64.180000000000007</v>
      </c>
      <c r="I166" s="18">
        <v>16.010000000000002</v>
      </c>
      <c r="J166" s="55">
        <f t="shared" si="25"/>
        <v>0.23448737924587099</v>
      </c>
      <c r="K166" s="18">
        <v>73.099999999999994</v>
      </c>
      <c r="L166" s="18">
        <v>16.82</v>
      </c>
      <c r="M166" s="55">
        <f t="shared" si="22"/>
        <v>0.21629001367989056</v>
      </c>
      <c r="N166" s="18">
        <v>80.98</v>
      </c>
      <c r="O166" s="18">
        <v>13.9</v>
      </c>
      <c r="P166" s="55">
        <f t="shared" ref="P166:P170" si="26">(O166/N166)</f>
        <v>0.17164732032600641</v>
      </c>
      <c r="Q166" s="18"/>
      <c r="S166" s="55"/>
      <c r="T166" s="144"/>
      <c r="U166" s="144"/>
      <c r="V166" s="144"/>
    </row>
    <row r="167" spans="1:22" ht="18.75" hidden="1" x14ac:dyDescent="0.3">
      <c r="A167" s="23">
        <v>165</v>
      </c>
      <c r="B167" s="24">
        <v>3</v>
      </c>
      <c r="C167" s="25" t="s">
        <v>15</v>
      </c>
      <c r="D167" s="26">
        <v>200</v>
      </c>
      <c r="E167" s="17">
        <v>73.22</v>
      </c>
      <c r="F167" s="18">
        <v>25.98</v>
      </c>
      <c r="G167" s="19">
        <f t="shared" si="24"/>
        <v>0.33708003277792953</v>
      </c>
      <c r="H167" s="17">
        <v>78.599999999999994</v>
      </c>
      <c r="I167" s="18">
        <v>17.75</v>
      </c>
      <c r="J167" s="55">
        <f t="shared" si="25"/>
        <v>0.21227735368956743</v>
      </c>
      <c r="K167" s="18">
        <v>101.34</v>
      </c>
      <c r="L167" s="18">
        <v>20.64</v>
      </c>
      <c r="M167" s="55">
        <f t="shared" si="22"/>
        <v>0.19145056246299583</v>
      </c>
      <c r="N167" s="18">
        <v>68.66</v>
      </c>
      <c r="O167" s="18">
        <v>12.14</v>
      </c>
      <c r="P167" s="55">
        <f t="shared" si="26"/>
        <v>0.1768132828429945</v>
      </c>
      <c r="Q167" s="18"/>
      <c r="S167" s="55"/>
      <c r="T167" s="144"/>
      <c r="U167" s="144"/>
      <c r="V167" s="144"/>
    </row>
    <row r="168" spans="1:22" ht="18.75" hidden="1" x14ac:dyDescent="0.3">
      <c r="A168" s="23">
        <v>166</v>
      </c>
      <c r="B168" s="24">
        <v>3</v>
      </c>
      <c r="C168" s="25" t="s">
        <v>15</v>
      </c>
      <c r="D168" s="26">
        <v>0</v>
      </c>
      <c r="E168" s="17">
        <v>69.16</v>
      </c>
      <c r="F168" s="18">
        <v>29.11</v>
      </c>
      <c r="G168" s="19">
        <f t="shared" si="24"/>
        <v>0.39986263736263739</v>
      </c>
      <c r="H168" s="17">
        <v>82.66</v>
      </c>
      <c r="I168" s="18">
        <v>21.48</v>
      </c>
      <c r="J168" s="55">
        <f t="shared" si="25"/>
        <v>0.24426808613597872</v>
      </c>
      <c r="K168" s="18">
        <v>52.77</v>
      </c>
      <c r="L168" s="18">
        <v>13.09</v>
      </c>
      <c r="M168" s="55">
        <f t="shared" si="22"/>
        <v>0.23317415198029182</v>
      </c>
      <c r="N168" s="18">
        <v>114.22</v>
      </c>
      <c r="O168" s="18">
        <v>19.54</v>
      </c>
      <c r="P168" s="55">
        <f t="shared" si="26"/>
        <v>0.17107336718613203</v>
      </c>
      <c r="Q168" s="18"/>
      <c r="S168" s="55"/>
      <c r="T168" s="144"/>
      <c r="U168" s="144"/>
      <c r="V168" s="144"/>
    </row>
    <row r="169" spans="1:22" ht="18.75" hidden="1" x14ac:dyDescent="0.3">
      <c r="A169" s="23">
        <v>167</v>
      </c>
      <c r="B169" s="24">
        <v>3</v>
      </c>
      <c r="C169" s="25" t="s">
        <v>15</v>
      </c>
      <c r="D169" s="26">
        <v>50</v>
      </c>
      <c r="E169" s="17">
        <v>71.03</v>
      </c>
      <c r="F169" s="18">
        <v>26.17</v>
      </c>
      <c r="G169" s="19">
        <f t="shared" si="24"/>
        <v>0.35001407855835565</v>
      </c>
      <c r="H169" s="17">
        <v>86.63</v>
      </c>
      <c r="I169" s="18">
        <v>19.829999999999998</v>
      </c>
      <c r="J169" s="55">
        <f t="shared" si="25"/>
        <v>0.21517026434260647</v>
      </c>
      <c r="K169" s="18">
        <v>59.12</v>
      </c>
      <c r="L169" s="18">
        <v>14.27</v>
      </c>
      <c r="M169" s="55">
        <f t="shared" si="22"/>
        <v>0.22689106901217862</v>
      </c>
      <c r="N169" s="18">
        <v>58.74</v>
      </c>
      <c r="O169" s="18">
        <v>10.57</v>
      </c>
      <c r="P169" s="55">
        <f t="shared" si="26"/>
        <v>0.17994552264215186</v>
      </c>
      <c r="Q169" s="18"/>
      <c r="S169" s="55"/>
      <c r="T169" s="144"/>
      <c r="U169" s="144"/>
      <c r="V169" s="144"/>
    </row>
    <row r="170" spans="1:22" ht="18.75" hidden="1" x14ac:dyDescent="0.3">
      <c r="A170" s="27">
        <v>168</v>
      </c>
      <c r="B170" s="28">
        <v>3</v>
      </c>
      <c r="C170" s="29" t="s">
        <v>15</v>
      </c>
      <c r="D170" s="30">
        <v>100</v>
      </c>
      <c r="E170" s="17">
        <v>72.989999999999995</v>
      </c>
      <c r="F170" s="18">
        <v>27.41</v>
      </c>
      <c r="G170" s="19">
        <f t="shared" si="24"/>
        <v>0.35675434991094668</v>
      </c>
      <c r="H170" s="17">
        <v>73.83</v>
      </c>
      <c r="I170" s="18">
        <v>19.190000000000001</v>
      </c>
      <c r="J170" s="55">
        <f t="shared" si="25"/>
        <v>0.24432615467966953</v>
      </c>
      <c r="K170" s="18">
        <v>81.040000000000006</v>
      </c>
      <c r="L170" s="18">
        <v>18.68</v>
      </c>
      <c r="M170" s="55">
        <f t="shared" si="22"/>
        <v>0.21667324777887459</v>
      </c>
      <c r="N170" s="18">
        <v>54.58</v>
      </c>
      <c r="O170" s="18">
        <v>13.33</v>
      </c>
      <c r="P170" s="55">
        <f t="shared" si="26"/>
        <v>0.24422865518504946</v>
      </c>
      <c r="Q170" s="18"/>
      <c r="S170" s="55"/>
      <c r="T170" s="144"/>
      <c r="U170" s="144"/>
      <c r="V170" s="144"/>
    </row>
    <row r="171" spans="1:22" ht="18.75" hidden="1" x14ac:dyDescent="0.3">
      <c r="A171" s="13">
        <v>169</v>
      </c>
      <c r="B171" s="14">
        <v>3</v>
      </c>
      <c r="C171" s="15" t="s">
        <v>12</v>
      </c>
      <c r="D171" s="16">
        <v>500</v>
      </c>
      <c r="E171" s="17">
        <v>38.33</v>
      </c>
      <c r="F171" s="18">
        <v>9.15</v>
      </c>
      <c r="G171" s="19">
        <f t="shared" si="24"/>
        <v>0.22678058961648839</v>
      </c>
      <c r="H171" s="20">
        <v>57.13</v>
      </c>
      <c r="I171" s="21">
        <v>15.05</v>
      </c>
      <c r="J171" s="55">
        <f t="shared" si="25"/>
        <v>0.24762821634867843</v>
      </c>
      <c r="K171" s="18">
        <v>80.48</v>
      </c>
      <c r="L171" s="18">
        <v>19.13</v>
      </c>
      <c r="M171" s="55">
        <f>(L171/K171)*0.94</f>
        <v>0.22343687872763415</v>
      </c>
      <c r="N171" s="18">
        <v>109.41</v>
      </c>
      <c r="O171" s="18">
        <v>23.2</v>
      </c>
      <c r="P171" s="55">
        <f t="shared" si="23"/>
        <v>0.19932364500502697</v>
      </c>
      <c r="Q171" s="18">
        <v>108.66</v>
      </c>
      <c r="R171" s="18">
        <v>20.36</v>
      </c>
      <c r="S171" s="55">
        <f t="shared" ref="S171:S188" si="27">R171/Q171</f>
        <v>0.18737345849438616</v>
      </c>
      <c r="T171" s="144"/>
      <c r="U171" s="144"/>
      <c r="V171" s="144"/>
    </row>
    <row r="172" spans="1:22" ht="18.75" hidden="1" x14ac:dyDescent="0.3">
      <c r="A172" s="23">
        <v>170</v>
      </c>
      <c r="B172" s="24">
        <v>3</v>
      </c>
      <c r="C172" s="25" t="s">
        <v>12</v>
      </c>
      <c r="D172" s="26">
        <v>50</v>
      </c>
      <c r="E172" s="17">
        <v>53.4</v>
      </c>
      <c r="F172" s="18">
        <v>15.3</v>
      </c>
      <c r="G172" s="19">
        <f t="shared" si="24"/>
        <v>0.27219101123595507</v>
      </c>
      <c r="H172" s="20">
        <v>57.52</v>
      </c>
      <c r="I172" s="21">
        <v>17.170000000000002</v>
      </c>
      <c r="J172" s="55">
        <f t="shared" si="25"/>
        <v>0.2805945757997218</v>
      </c>
      <c r="K172" s="18">
        <v>74.58</v>
      </c>
      <c r="L172" s="18">
        <v>21.81</v>
      </c>
      <c r="M172" s="55">
        <f t="shared" ref="M172:M188" si="28">(L172/K172)*0.94</f>
        <v>0.27489139179404665</v>
      </c>
      <c r="N172" s="18">
        <v>82.32</v>
      </c>
      <c r="O172" s="18">
        <v>22.74</v>
      </c>
      <c r="P172" s="55">
        <f t="shared" si="23"/>
        <v>0.25966472303206994</v>
      </c>
      <c r="Q172" s="18">
        <v>92.9</v>
      </c>
      <c r="R172" s="18">
        <v>20.84</v>
      </c>
      <c r="S172" s="55">
        <f t="shared" si="27"/>
        <v>0.22432723358449944</v>
      </c>
      <c r="T172" s="144"/>
      <c r="U172" s="144"/>
      <c r="V172" s="144"/>
    </row>
    <row r="173" spans="1:22" ht="18.75" hidden="1" x14ac:dyDescent="0.3">
      <c r="A173" s="23">
        <v>171</v>
      </c>
      <c r="B173" s="24">
        <v>3</v>
      </c>
      <c r="C173" s="25" t="s">
        <v>12</v>
      </c>
      <c r="D173" s="26">
        <v>100</v>
      </c>
      <c r="E173" s="17">
        <v>50.07</v>
      </c>
      <c r="F173" s="18">
        <v>14.5</v>
      </c>
      <c r="G173" s="19">
        <f t="shared" si="24"/>
        <v>0.2751148392250849</v>
      </c>
      <c r="H173" s="20">
        <v>55.42</v>
      </c>
      <c r="I173" s="21">
        <v>16.66</v>
      </c>
      <c r="J173" s="55">
        <f t="shared" si="25"/>
        <v>0.28257668711656436</v>
      </c>
      <c r="K173" s="18">
        <v>62.98</v>
      </c>
      <c r="L173" s="18">
        <v>19.440000000000001</v>
      </c>
      <c r="M173" s="55">
        <f t="shared" si="28"/>
        <v>0.29014925373134332</v>
      </c>
      <c r="N173" s="18">
        <v>84.94</v>
      </c>
      <c r="O173" s="18">
        <v>24.93</v>
      </c>
      <c r="P173" s="55">
        <f t="shared" si="23"/>
        <v>0.27589121732987987</v>
      </c>
      <c r="Q173" s="18">
        <v>85.21</v>
      </c>
      <c r="R173" s="18">
        <v>19.86</v>
      </c>
      <c r="S173" s="55">
        <f t="shared" si="27"/>
        <v>0.2330712357704495</v>
      </c>
      <c r="T173" s="144"/>
      <c r="U173" s="144"/>
      <c r="V173" s="144"/>
    </row>
    <row r="174" spans="1:22" ht="18.75" hidden="1" x14ac:dyDescent="0.3">
      <c r="A174" s="23">
        <v>172</v>
      </c>
      <c r="B174" s="24">
        <v>3</v>
      </c>
      <c r="C174" s="25" t="s">
        <v>12</v>
      </c>
      <c r="D174" s="26">
        <v>200</v>
      </c>
      <c r="E174" s="17">
        <v>40.799999999999997</v>
      </c>
      <c r="F174" s="18">
        <v>11.28</v>
      </c>
      <c r="G174" s="19">
        <f t="shared" si="24"/>
        <v>0.2626470588235294</v>
      </c>
      <c r="H174" s="20">
        <v>57.9</v>
      </c>
      <c r="I174" s="21">
        <v>16.3</v>
      </c>
      <c r="J174" s="55">
        <f t="shared" si="25"/>
        <v>0.26462867012089808</v>
      </c>
      <c r="K174" s="18">
        <v>61.55</v>
      </c>
      <c r="L174" s="18">
        <v>17.43</v>
      </c>
      <c r="M174" s="55">
        <f t="shared" si="28"/>
        <v>0.26619333874898454</v>
      </c>
      <c r="N174" s="18">
        <v>92.06</v>
      </c>
      <c r="O174" s="18">
        <v>22.4</v>
      </c>
      <c r="P174" s="55">
        <f t="shared" si="23"/>
        <v>0.22872039973930042</v>
      </c>
      <c r="Q174" s="18">
        <v>83.41</v>
      </c>
      <c r="R174" s="18">
        <v>17.96</v>
      </c>
      <c r="S174" s="55">
        <f t="shared" si="27"/>
        <v>0.21532190384845942</v>
      </c>
      <c r="T174" s="144"/>
      <c r="U174" s="144"/>
      <c r="V174" s="144"/>
    </row>
    <row r="175" spans="1:22" ht="18.75" hidden="1" x14ac:dyDescent="0.3">
      <c r="A175" s="23">
        <v>173</v>
      </c>
      <c r="B175" s="24">
        <v>3</v>
      </c>
      <c r="C175" s="25" t="s">
        <v>12</v>
      </c>
      <c r="D175" s="26">
        <v>350</v>
      </c>
      <c r="E175" s="17">
        <v>49.38</v>
      </c>
      <c r="F175" s="18">
        <v>11.46</v>
      </c>
      <c r="G175" s="19">
        <f t="shared" si="24"/>
        <v>0.22047387606318347</v>
      </c>
      <c r="H175" s="20">
        <v>76.48</v>
      </c>
      <c r="I175" s="21">
        <v>18.36</v>
      </c>
      <c r="J175" s="55">
        <f t="shared" si="25"/>
        <v>0.22565899581589954</v>
      </c>
      <c r="K175" s="18">
        <v>77.87</v>
      </c>
      <c r="L175" s="18">
        <v>18.43</v>
      </c>
      <c r="M175" s="55">
        <f t="shared" si="28"/>
        <v>0.22247592140747396</v>
      </c>
      <c r="N175" s="18">
        <v>90.55</v>
      </c>
      <c r="O175" s="18">
        <v>20.21</v>
      </c>
      <c r="P175" s="55">
        <f t="shared" si="23"/>
        <v>0.20980011043622307</v>
      </c>
      <c r="Q175" s="18">
        <v>123.22</v>
      </c>
      <c r="R175" s="18">
        <v>27.03</v>
      </c>
      <c r="S175" s="55">
        <f t="shared" si="27"/>
        <v>0.21936373965265379</v>
      </c>
      <c r="T175" s="144"/>
      <c r="U175" s="144"/>
      <c r="V175" s="144"/>
    </row>
    <row r="176" spans="1:22" ht="18.75" hidden="1" x14ac:dyDescent="0.3">
      <c r="A176" s="27">
        <v>174</v>
      </c>
      <c r="B176" s="28">
        <v>3</v>
      </c>
      <c r="C176" s="29" t="s">
        <v>12</v>
      </c>
      <c r="D176" s="30">
        <v>0</v>
      </c>
      <c r="E176" s="17">
        <v>54.77</v>
      </c>
      <c r="F176" s="18">
        <v>14.86</v>
      </c>
      <c r="G176" s="19">
        <f t="shared" si="24"/>
        <v>0.25775059339054218</v>
      </c>
      <c r="H176" s="20">
        <v>51.73</v>
      </c>
      <c r="I176" s="21">
        <v>15.67</v>
      </c>
      <c r="J176" s="55">
        <f t="shared" si="25"/>
        <v>0.28474386236226562</v>
      </c>
      <c r="K176" s="18">
        <v>60.5</v>
      </c>
      <c r="L176" s="18">
        <v>18.8</v>
      </c>
      <c r="M176" s="55">
        <f t="shared" si="28"/>
        <v>0.292099173553719</v>
      </c>
      <c r="N176" s="18">
        <v>66.58</v>
      </c>
      <c r="O176" s="18">
        <v>19.41</v>
      </c>
      <c r="P176" s="55">
        <f t="shared" si="23"/>
        <v>0.27403724842294985</v>
      </c>
      <c r="Q176" s="18">
        <v>102.65</v>
      </c>
      <c r="R176" s="18">
        <v>24.02</v>
      </c>
      <c r="S176" s="55">
        <f t="shared" si="27"/>
        <v>0.2339990258158792</v>
      </c>
      <c r="T176" s="144"/>
      <c r="U176" s="144"/>
      <c r="V176" s="144"/>
    </row>
    <row r="177" spans="1:22" ht="18.75" hidden="1" x14ac:dyDescent="0.3">
      <c r="A177" s="13">
        <v>175</v>
      </c>
      <c r="B177" s="14">
        <v>3</v>
      </c>
      <c r="C177" s="15" t="s">
        <v>14</v>
      </c>
      <c r="D177" s="16">
        <v>500</v>
      </c>
      <c r="E177" s="17">
        <v>29.92</v>
      </c>
      <c r="F177" s="18">
        <v>8.91</v>
      </c>
      <c r="G177" s="19">
        <f t="shared" si="24"/>
        <v>0.28290441176470588</v>
      </c>
      <c r="H177" s="20">
        <v>80.27</v>
      </c>
      <c r="I177" s="21">
        <v>20.67</v>
      </c>
      <c r="J177" s="55">
        <f t="shared" si="25"/>
        <v>0.24205556247664137</v>
      </c>
      <c r="K177" s="18">
        <v>66.45</v>
      </c>
      <c r="L177" s="18">
        <v>18.600000000000001</v>
      </c>
      <c r="M177" s="55">
        <f t="shared" si="28"/>
        <v>0.26311512415349886</v>
      </c>
      <c r="N177" s="18">
        <v>111.06</v>
      </c>
      <c r="O177" s="18">
        <v>26.19</v>
      </c>
      <c r="P177" s="55">
        <f t="shared" si="23"/>
        <v>0.22166936790923825</v>
      </c>
      <c r="Q177" s="18">
        <v>114.6</v>
      </c>
      <c r="R177" s="18">
        <v>28.18</v>
      </c>
      <c r="S177" s="55">
        <f t="shared" si="27"/>
        <v>0.24589877835951135</v>
      </c>
      <c r="T177" s="144"/>
      <c r="U177" s="144"/>
      <c r="V177" s="144"/>
    </row>
    <row r="178" spans="1:22" ht="18.75" hidden="1" x14ac:dyDescent="0.3">
      <c r="A178" s="23">
        <v>176</v>
      </c>
      <c r="B178" s="24">
        <v>3</v>
      </c>
      <c r="C178" s="25" t="s">
        <v>14</v>
      </c>
      <c r="D178" s="26">
        <v>50</v>
      </c>
      <c r="E178" s="17">
        <v>32.479999999999997</v>
      </c>
      <c r="F178" s="18">
        <v>10.11</v>
      </c>
      <c r="G178" s="19">
        <f t="shared" si="24"/>
        <v>0.29570504926108376</v>
      </c>
      <c r="H178" s="20">
        <v>62.5</v>
      </c>
      <c r="I178" s="21">
        <v>19.260000000000002</v>
      </c>
      <c r="J178" s="55">
        <f t="shared" si="25"/>
        <v>0.28967040000000005</v>
      </c>
      <c r="K178" s="18">
        <v>85.67</v>
      </c>
      <c r="L178" s="18">
        <v>27.01</v>
      </c>
      <c r="M178" s="55">
        <f t="shared" si="28"/>
        <v>0.29636278744017741</v>
      </c>
      <c r="N178" s="18">
        <v>80.14</v>
      </c>
      <c r="O178" s="18">
        <v>24.78</v>
      </c>
      <c r="P178" s="55">
        <f t="shared" si="23"/>
        <v>0.29065635138507606</v>
      </c>
      <c r="Q178" s="18">
        <v>122.71</v>
      </c>
      <c r="R178" s="18">
        <v>30.65</v>
      </c>
      <c r="S178" s="55">
        <f t="shared" si="27"/>
        <v>0.2497758943851357</v>
      </c>
      <c r="T178" s="144"/>
      <c r="U178" s="144"/>
      <c r="V178" s="144"/>
    </row>
    <row r="179" spans="1:22" ht="18.75" hidden="1" x14ac:dyDescent="0.3">
      <c r="A179" s="23">
        <v>177</v>
      </c>
      <c r="B179" s="24">
        <v>3</v>
      </c>
      <c r="C179" s="25" t="s">
        <v>14</v>
      </c>
      <c r="D179" s="26">
        <v>0</v>
      </c>
      <c r="E179" s="17">
        <v>37.92</v>
      </c>
      <c r="F179" s="18">
        <v>12.12</v>
      </c>
      <c r="G179" s="19">
        <f t="shared" si="24"/>
        <v>0.30363924050632907</v>
      </c>
      <c r="H179" s="20">
        <v>60.5</v>
      </c>
      <c r="I179" s="21">
        <v>19.2</v>
      </c>
      <c r="J179" s="55">
        <f t="shared" si="25"/>
        <v>0.29831404958677682</v>
      </c>
      <c r="K179" s="18">
        <v>61.28</v>
      </c>
      <c r="L179" s="18">
        <v>20.82</v>
      </c>
      <c r="M179" s="55">
        <f t="shared" si="28"/>
        <v>0.31936684073107047</v>
      </c>
      <c r="N179" s="18">
        <v>74.209999999999994</v>
      </c>
      <c r="O179" s="18">
        <v>25.21</v>
      </c>
      <c r="P179" s="55">
        <f t="shared" si="23"/>
        <v>0.31932893141086105</v>
      </c>
      <c r="Q179" s="18">
        <v>74.44</v>
      </c>
      <c r="R179" s="18">
        <v>18.46</v>
      </c>
      <c r="S179" s="55">
        <f t="shared" si="27"/>
        <v>0.24798495432563139</v>
      </c>
      <c r="T179" s="144"/>
      <c r="U179" s="144"/>
      <c r="V179" s="144"/>
    </row>
    <row r="180" spans="1:22" ht="18.75" hidden="1" x14ac:dyDescent="0.3">
      <c r="A180" s="23">
        <v>178</v>
      </c>
      <c r="B180" s="24">
        <v>3</v>
      </c>
      <c r="C180" s="25" t="s">
        <v>14</v>
      </c>
      <c r="D180" s="26">
        <v>100</v>
      </c>
      <c r="E180" s="17">
        <v>40.31</v>
      </c>
      <c r="F180" s="18">
        <v>12.2</v>
      </c>
      <c r="G180" s="19">
        <f t="shared" si="24"/>
        <v>0.28752170677251299</v>
      </c>
      <c r="H180" s="20">
        <v>74.06</v>
      </c>
      <c r="I180" s="21">
        <v>21.62</v>
      </c>
      <c r="J180" s="55">
        <f t="shared" si="25"/>
        <v>0.27440993788819873</v>
      </c>
      <c r="K180" s="18">
        <v>71.75</v>
      </c>
      <c r="L180" s="18">
        <v>22.71</v>
      </c>
      <c r="M180" s="55">
        <f t="shared" si="28"/>
        <v>0.29752473867595819</v>
      </c>
      <c r="N180" s="18">
        <v>82.39</v>
      </c>
      <c r="O180" s="18">
        <v>25.09</v>
      </c>
      <c r="P180" s="55">
        <f t="shared" si="23"/>
        <v>0.28625561354533313</v>
      </c>
      <c r="Q180" s="18">
        <v>88.28</v>
      </c>
      <c r="R180" s="18">
        <v>21.62</v>
      </c>
      <c r="S180" s="55">
        <f t="shared" si="27"/>
        <v>0.24490258269143636</v>
      </c>
      <c r="T180" s="144"/>
      <c r="U180" s="144"/>
      <c r="V180" s="144"/>
    </row>
    <row r="181" spans="1:22" ht="18.75" hidden="1" x14ac:dyDescent="0.3">
      <c r="A181" s="23">
        <v>179</v>
      </c>
      <c r="B181" s="24">
        <v>3</v>
      </c>
      <c r="C181" s="25" t="s">
        <v>14</v>
      </c>
      <c r="D181" s="26">
        <v>200</v>
      </c>
      <c r="E181" s="17">
        <v>40.700000000000003</v>
      </c>
      <c r="F181" s="18">
        <v>11.03</v>
      </c>
      <c r="G181" s="19">
        <f t="shared" si="24"/>
        <v>0.25745700245700243</v>
      </c>
      <c r="H181" s="20">
        <v>72.47</v>
      </c>
      <c r="I181" s="21">
        <v>20.2</v>
      </c>
      <c r="J181" s="55">
        <f t="shared" si="25"/>
        <v>0.26201186697943973</v>
      </c>
      <c r="K181" s="18">
        <v>66.16</v>
      </c>
      <c r="L181" s="18">
        <v>20.12</v>
      </c>
      <c r="M181" s="55">
        <f t="shared" si="28"/>
        <v>0.28586457073760585</v>
      </c>
      <c r="N181" s="18">
        <v>83.63</v>
      </c>
      <c r="O181" s="18">
        <v>24.42</v>
      </c>
      <c r="P181" s="55">
        <f t="shared" si="23"/>
        <v>0.27448044959942608</v>
      </c>
      <c r="Q181" s="18">
        <v>80.8</v>
      </c>
      <c r="R181" s="18">
        <v>20.61</v>
      </c>
      <c r="S181" s="55">
        <f t="shared" si="27"/>
        <v>0.25507425742574258</v>
      </c>
      <c r="T181" s="144"/>
      <c r="U181" s="144"/>
      <c r="V181" s="144"/>
    </row>
    <row r="182" spans="1:22" ht="18.75" hidden="1" x14ac:dyDescent="0.3">
      <c r="A182" s="27">
        <v>180</v>
      </c>
      <c r="B182" s="28">
        <v>3</v>
      </c>
      <c r="C182" s="29" t="s">
        <v>14</v>
      </c>
      <c r="D182" s="30">
        <v>350</v>
      </c>
      <c r="E182" s="17">
        <v>37.24</v>
      </c>
      <c r="F182" s="18">
        <v>10.65</v>
      </c>
      <c r="G182" s="19">
        <f t="shared" si="24"/>
        <v>0.27168367346938777</v>
      </c>
      <c r="H182" s="20">
        <v>69.11</v>
      </c>
      <c r="I182" s="21">
        <v>19.14</v>
      </c>
      <c r="J182" s="55">
        <f t="shared" si="25"/>
        <v>0.26033280277817972</v>
      </c>
      <c r="K182" s="18">
        <v>86.47</v>
      </c>
      <c r="L182" s="18">
        <v>25.22</v>
      </c>
      <c r="M182" s="55">
        <f t="shared" si="28"/>
        <v>0.27416213715739562</v>
      </c>
      <c r="N182" s="18">
        <v>69.45</v>
      </c>
      <c r="O182" s="18">
        <v>19.52</v>
      </c>
      <c r="P182" s="55">
        <f t="shared" si="23"/>
        <v>0.26420158387329012</v>
      </c>
      <c r="Q182" s="18">
        <v>73.13</v>
      </c>
      <c r="R182" s="18">
        <v>21.11</v>
      </c>
      <c r="S182" s="55">
        <f t="shared" si="27"/>
        <v>0.2886640229727882</v>
      </c>
      <c r="T182" s="144"/>
      <c r="U182" s="144"/>
      <c r="V182" s="144"/>
    </row>
    <row r="183" spans="1:22" ht="18.75" hidden="1" x14ac:dyDescent="0.3">
      <c r="A183" s="13">
        <v>181</v>
      </c>
      <c r="B183" s="14">
        <v>3</v>
      </c>
      <c r="C183" s="15" t="s">
        <v>18</v>
      </c>
      <c r="D183" s="16">
        <v>100</v>
      </c>
      <c r="E183" s="17">
        <v>24.9</v>
      </c>
      <c r="F183" s="18">
        <v>7.48</v>
      </c>
      <c r="G183" s="19">
        <f t="shared" si="24"/>
        <v>0.28538152610441769</v>
      </c>
      <c r="H183" s="20">
        <v>65.81</v>
      </c>
      <c r="I183" s="21">
        <v>20.83</v>
      </c>
      <c r="J183" s="55">
        <f t="shared" si="25"/>
        <v>0.29752621182191152</v>
      </c>
      <c r="K183" s="18">
        <v>42.31</v>
      </c>
      <c r="L183" s="18">
        <v>15.2</v>
      </c>
      <c r="M183" s="55">
        <f t="shared" si="28"/>
        <v>0.33769794374852274</v>
      </c>
      <c r="N183" s="18">
        <v>61.66</v>
      </c>
      <c r="O183" s="18">
        <v>18.47</v>
      </c>
      <c r="P183" s="55">
        <f t="shared" si="23"/>
        <v>0.28157314304249104</v>
      </c>
      <c r="Q183" s="18">
        <v>109.93</v>
      </c>
      <c r="R183" s="18">
        <v>26.43</v>
      </c>
      <c r="S183" s="55">
        <f t="shared" si="27"/>
        <v>0.24042572546165741</v>
      </c>
      <c r="T183" s="144"/>
      <c r="U183" s="144"/>
      <c r="V183" s="144"/>
    </row>
    <row r="184" spans="1:22" ht="18.75" hidden="1" x14ac:dyDescent="0.3">
      <c r="A184" s="23">
        <v>182</v>
      </c>
      <c r="B184" s="24">
        <v>3</v>
      </c>
      <c r="C184" s="25" t="s">
        <v>18</v>
      </c>
      <c r="D184" s="26">
        <v>500</v>
      </c>
      <c r="E184" s="17">
        <v>47.83</v>
      </c>
      <c r="F184" s="18">
        <v>14.62</v>
      </c>
      <c r="G184" s="19">
        <f t="shared" si="24"/>
        <v>0.29038260505958602</v>
      </c>
      <c r="H184" s="20">
        <v>57.48</v>
      </c>
      <c r="I184" s="21">
        <v>17.34</v>
      </c>
      <c r="J184" s="55">
        <f t="shared" si="25"/>
        <v>0.28356993736951985</v>
      </c>
      <c r="K184" s="18">
        <v>74.349999999999994</v>
      </c>
      <c r="L184" s="18">
        <v>20.59</v>
      </c>
      <c r="M184" s="55">
        <f t="shared" si="28"/>
        <v>0.26031741761936789</v>
      </c>
      <c r="N184" s="18">
        <v>72.8</v>
      </c>
      <c r="O184" s="18">
        <v>18.510000000000002</v>
      </c>
      <c r="P184" s="55">
        <f t="shared" si="23"/>
        <v>0.23900274725274728</v>
      </c>
      <c r="Q184" s="18">
        <v>75.010000000000005</v>
      </c>
      <c r="R184" s="18">
        <v>18.12</v>
      </c>
      <c r="S184" s="55">
        <f t="shared" si="27"/>
        <v>0.24156779096120518</v>
      </c>
      <c r="T184" s="144"/>
      <c r="U184" s="144"/>
      <c r="V184" s="144"/>
    </row>
    <row r="185" spans="1:22" ht="18.75" hidden="1" x14ac:dyDescent="0.3">
      <c r="A185" s="23">
        <v>183</v>
      </c>
      <c r="B185" s="24">
        <v>3</v>
      </c>
      <c r="C185" s="25" t="s">
        <v>18</v>
      </c>
      <c r="D185" s="26">
        <v>0</v>
      </c>
      <c r="E185" s="17">
        <v>30.2</v>
      </c>
      <c r="F185" s="18">
        <v>8.66</v>
      </c>
      <c r="G185" s="19">
        <f t="shared" si="24"/>
        <v>0.2724172185430464</v>
      </c>
      <c r="H185" s="20">
        <v>53.01</v>
      </c>
      <c r="I185" s="21">
        <v>17.809999999999999</v>
      </c>
      <c r="J185" s="55">
        <f t="shared" si="25"/>
        <v>0.31581588379551029</v>
      </c>
      <c r="K185" s="18">
        <v>58.78</v>
      </c>
      <c r="L185" s="18">
        <v>19.239999999999998</v>
      </c>
      <c r="M185" s="55">
        <f t="shared" si="28"/>
        <v>0.30768288533514793</v>
      </c>
      <c r="N185" s="18">
        <v>56.24</v>
      </c>
      <c r="O185" s="18">
        <v>17.21</v>
      </c>
      <c r="P185" s="55">
        <f t="shared" si="23"/>
        <v>0.28764935988620199</v>
      </c>
      <c r="Q185" s="18">
        <v>81.510000000000005</v>
      </c>
      <c r="R185" s="18">
        <v>19.97</v>
      </c>
      <c r="S185" s="55">
        <f t="shared" si="27"/>
        <v>0.24500061342166601</v>
      </c>
      <c r="T185" s="144"/>
      <c r="U185" s="144"/>
      <c r="V185" s="144"/>
    </row>
    <row r="186" spans="1:22" ht="18.75" hidden="1" x14ac:dyDescent="0.3">
      <c r="A186" s="23">
        <v>184</v>
      </c>
      <c r="B186" s="24">
        <v>3</v>
      </c>
      <c r="C186" s="25" t="s">
        <v>18</v>
      </c>
      <c r="D186" s="26">
        <v>350</v>
      </c>
      <c r="E186" s="17">
        <v>45.45</v>
      </c>
      <c r="F186" s="18">
        <v>11.9</v>
      </c>
      <c r="G186" s="19">
        <f t="shared" si="24"/>
        <v>0.24873487348734868</v>
      </c>
      <c r="H186" s="20">
        <v>71.48</v>
      </c>
      <c r="I186" s="21">
        <v>18.989999999999998</v>
      </c>
      <c r="J186" s="55">
        <f t="shared" si="25"/>
        <v>0.24972859541130382</v>
      </c>
      <c r="K186" s="18">
        <v>56.32</v>
      </c>
      <c r="L186" s="18">
        <v>16.27</v>
      </c>
      <c r="M186" s="55">
        <f t="shared" si="28"/>
        <v>0.27155184659090909</v>
      </c>
      <c r="N186" s="18">
        <v>46.45</v>
      </c>
      <c r="O186" s="18">
        <v>15.29</v>
      </c>
      <c r="P186" s="55">
        <f t="shared" si="23"/>
        <v>0.3094208826695371</v>
      </c>
      <c r="Q186" s="18">
        <v>106.69</v>
      </c>
      <c r="R186" s="18">
        <v>24.99</v>
      </c>
      <c r="S186" s="55">
        <f t="shared" si="27"/>
        <v>0.23423001218483455</v>
      </c>
      <c r="T186" s="144"/>
      <c r="U186" s="144"/>
      <c r="V186" s="144"/>
    </row>
    <row r="187" spans="1:22" ht="18.75" hidden="1" x14ac:dyDescent="0.3">
      <c r="A187" s="23">
        <v>185</v>
      </c>
      <c r="B187" s="24">
        <v>3</v>
      </c>
      <c r="C187" s="25" t="s">
        <v>18</v>
      </c>
      <c r="D187" s="26">
        <v>50</v>
      </c>
      <c r="E187" s="17">
        <v>48.95</v>
      </c>
      <c r="F187" s="18">
        <v>13.04</v>
      </c>
      <c r="G187" s="19">
        <f t="shared" si="24"/>
        <v>0.25307456588355459</v>
      </c>
      <c r="H187" s="20">
        <v>38.630000000000003</v>
      </c>
      <c r="I187" s="21">
        <v>13.52</v>
      </c>
      <c r="J187" s="55">
        <f t="shared" si="25"/>
        <v>0.32898783329018888</v>
      </c>
      <c r="K187" s="18">
        <v>85.9</v>
      </c>
      <c r="L187" s="18">
        <v>19.57</v>
      </c>
      <c r="M187" s="55">
        <f t="shared" si="28"/>
        <v>0.21415366705471478</v>
      </c>
      <c r="N187" s="18">
        <v>56.71</v>
      </c>
      <c r="O187" s="18">
        <v>17.100000000000001</v>
      </c>
      <c r="P187" s="55">
        <f t="shared" si="23"/>
        <v>0.28344207370834068</v>
      </c>
      <c r="Q187" s="18">
        <v>64.14</v>
      </c>
      <c r="R187" s="18">
        <v>16.66</v>
      </c>
      <c r="S187" s="55">
        <f t="shared" si="27"/>
        <v>0.25974430932335518</v>
      </c>
      <c r="T187" s="144"/>
      <c r="U187" s="144"/>
      <c r="V187" s="144"/>
    </row>
    <row r="188" spans="1:22" ht="18.75" hidden="1" x14ac:dyDescent="0.3">
      <c r="A188" s="27">
        <v>186</v>
      </c>
      <c r="B188" s="28">
        <v>3</v>
      </c>
      <c r="C188" s="29" t="s">
        <v>18</v>
      </c>
      <c r="D188" s="30">
        <v>200</v>
      </c>
      <c r="E188" s="17">
        <v>47.87</v>
      </c>
      <c r="F188" s="18">
        <v>12.85</v>
      </c>
      <c r="G188" s="19">
        <f t="shared" si="24"/>
        <v>0.25501357844161271</v>
      </c>
      <c r="H188" s="20">
        <v>37.700000000000003</v>
      </c>
      <c r="I188" s="21">
        <v>12.39</v>
      </c>
      <c r="J188" s="55">
        <f t="shared" si="25"/>
        <v>0.30892838196286471</v>
      </c>
      <c r="K188" s="18">
        <v>61.66</v>
      </c>
      <c r="L188" s="18">
        <v>17.73</v>
      </c>
      <c r="M188" s="55">
        <f t="shared" si="28"/>
        <v>0.27029192345118391</v>
      </c>
      <c r="N188" s="18">
        <v>66.67</v>
      </c>
      <c r="O188" s="18">
        <v>18.239999999999998</v>
      </c>
      <c r="P188" s="55">
        <f t="shared" si="23"/>
        <v>0.2571711414429278</v>
      </c>
      <c r="Q188" s="18">
        <v>82.38</v>
      </c>
      <c r="R188" s="18">
        <v>23.45</v>
      </c>
      <c r="S188" s="55">
        <f t="shared" si="27"/>
        <v>0.2846564700169944</v>
      </c>
      <c r="T188" s="144"/>
      <c r="U188" s="144"/>
      <c r="V188" s="144"/>
    </row>
    <row r="189" spans="1:22" ht="18.75" hidden="1" x14ac:dyDescent="0.3">
      <c r="A189" s="13">
        <v>187</v>
      </c>
      <c r="B189" s="14">
        <v>3</v>
      </c>
      <c r="C189" s="15" t="s">
        <v>17</v>
      </c>
      <c r="D189" s="16">
        <v>200</v>
      </c>
      <c r="E189" s="17">
        <v>79.16</v>
      </c>
      <c r="F189" s="18">
        <v>22.28</v>
      </c>
      <c r="G189" s="19">
        <f t="shared" si="24"/>
        <v>0.2673825164224356</v>
      </c>
      <c r="H189" s="17">
        <v>92.28</v>
      </c>
      <c r="I189" s="18">
        <v>21.86</v>
      </c>
      <c r="J189" s="55">
        <f t="shared" si="25"/>
        <v>0.22267446900736887</v>
      </c>
      <c r="K189" s="18">
        <v>84.09</v>
      </c>
      <c r="L189" s="18">
        <v>12.45</v>
      </c>
      <c r="M189" s="55">
        <f t="shared" ref="M189:M200" si="29">L189/K189</f>
        <v>0.14805565465572598</v>
      </c>
      <c r="N189" s="18">
        <v>84.18</v>
      </c>
      <c r="O189" s="18">
        <v>13.9</v>
      </c>
      <c r="P189" s="55">
        <f>(O189/N189)</f>
        <v>0.16512235685435969</v>
      </c>
      <c r="Q189" s="18"/>
      <c r="S189" s="55"/>
      <c r="T189" s="144"/>
      <c r="U189" s="144"/>
      <c r="V189" s="144"/>
    </row>
    <row r="190" spans="1:22" ht="18.75" hidden="1" x14ac:dyDescent="0.3">
      <c r="A190" s="23">
        <v>188</v>
      </c>
      <c r="B190" s="24">
        <v>3</v>
      </c>
      <c r="C190" s="25" t="s">
        <v>17</v>
      </c>
      <c r="D190" s="26">
        <v>100</v>
      </c>
      <c r="E190" s="17">
        <v>83.17</v>
      </c>
      <c r="F190" s="18">
        <v>21.02</v>
      </c>
      <c r="G190" s="19">
        <f t="shared" si="24"/>
        <v>0.24009859324275579</v>
      </c>
      <c r="H190" s="17">
        <v>81.650000000000006</v>
      </c>
      <c r="I190" s="18">
        <v>19.72</v>
      </c>
      <c r="J190" s="55">
        <f t="shared" si="25"/>
        <v>0.22702755664421306</v>
      </c>
      <c r="K190" s="18">
        <v>72.39</v>
      </c>
      <c r="L190" s="18">
        <v>10</v>
      </c>
      <c r="M190" s="55">
        <f t="shared" si="29"/>
        <v>0.1381406271584473</v>
      </c>
      <c r="N190" s="18">
        <v>76.33</v>
      </c>
      <c r="O190" s="18">
        <v>10.44</v>
      </c>
      <c r="P190" s="55">
        <f t="shared" ref="P190:P200" si="30">(O190/N190)</f>
        <v>0.13677453163893619</v>
      </c>
      <c r="Q190" s="18"/>
      <c r="S190" s="55"/>
      <c r="T190" s="144"/>
      <c r="U190" s="144"/>
      <c r="V190" s="144"/>
    </row>
    <row r="191" spans="1:22" ht="18.75" hidden="1" x14ac:dyDescent="0.3">
      <c r="A191" s="23">
        <v>189</v>
      </c>
      <c r="B191" s="24">
        <v>3</v>
      </c>
      <c r="C191" s="25" t="s">
        <v>17</v>
      </c>
      <c r="D191" s="26">
        <v>0</v>
      </c>
      <c r="E191" s="17">
        <v>84.92</v>
      </c>
      <c r="F191" s="18">
        <v>19.53</v>
      </c>
      <c r="G191" s="19">
        <f t="shared" si="24"/>
        <v>0.21848210080075367</v>
      </c>
      <c r="H191" s="17">
        <v>122.98</v>
      </c>
      <c r="I191" s="18">
        <v>21.83</v>
      </c>
      <c r="J191" s="55">
        <f t="shared" si="25"/>
        <v>0.16685802569523497</v>
      </c>
      <c r="K191" s="18">
        <v>66.44</v>
      </c>
      <c r="L191" s="18">
        <v>8.83</v>
      </c>
      <c r="M191" s="55">
        <f t="shared" si="29"/>
        <v>0.13290186634557496</v>
      </c>
      <c r="N191" s="18">
        <v>113.1</v>
      </c>
      <c r="O191" s="18">
        <v>14.46</v>
      </c>
      <c r="P191" s="55">
        <f t="shared" si="30"/>
        <v>0.12785145888594165</v>
      </c>
      <c r="Q191" s="18"/>
      <c r="S191" s="55"/>
      <c r="T191" s="144"/>
      <c r="U191" s="144"/>
      <c r="V191" s="144"/>
    </row>
    <row r="192" spans="1:22" ht="18.75" hidden="1" x14ac:dyDescent="0.3">
      <c r="A192" s="23">
        <v>190</v>
      </c>
      <c r="B192" s="24">
        <v>3</v>
      </c>
      <c r="C192" s="25" t="s">
        <v>17</v>
      </c>
      <c r="D192" s="26">
        <v>50</v>
      </c>
      <c r="E192" s="17">
        <v>65.88</v>
      </c>
      <c r="F192" s="18">
        <v>17.190000000000001</v>
      </c>
      <c r="G192" s="19">
        <f t="shared" si="24"/>
        <v>0.24788251366120218</v>
      </c>
      <c r="H192" s="17">
        <v>81.83</v>
      </c>
      <c r="I192" s="18">
        <v>18.559999999999999</v>
      </c>
      <c r="J192" s="55">
        <f t="shared" si="25"/>
        <v>0.21320298179151898</v>
      </c>
      <c r="K192" s="18">
        <v>84.97</v>
      </c>
      <c r="L192" s="18">
        <v>9.66</v>
      </c>
      <c r="M192" s="55">
        <f t="shared" si="29"/>
        <v>0.11368718371189832</v>
      </c>
      <c r="N192" s="18">
        <v>107.28</v>
      </c>
      <c r="O192" s="18">
        <v>13.67</v>
      </c>
      <c r="P192" s="55">
        <f t="shared" si="30"/>
        <v>0.12742356450410142</v>
      </c>
      <c r="Q192" s="18"/>
      <c r="S192" s="55"/>
      <c r="T192" s="144"/>
      <c r="U192" s="144"/>
      <c r="V192" s="144"/>
    </row>
    <row r="193" spans="1:22" ht="18.75" hidden="1" x14ac:dyDescent="0.3">
      <c r="A193" s="23">
        <v>191</v>
      </c>
      <c r="B193" s="24">
        <v>3</v>
      </c>
      <c r="C193" s="25" t="s">
        <v>17</v>
      </c>
      <c r="D193" s="26">
        <v>350</v>
      </c>
      <c r="E193" s="17">
        <v>83.12</v>
      </c>
      <c r="F193" s="18">
        <v>18.82</v>
      </c>
      <c r="G193" s="19">
        <f t="shared" si="24"/>
        <v>0.21509865255052935</v>
      </c>
      <c r="H193" s="17">
        <v>87.02</v>
      </c>
      <c r="I193" s="18">
        <v>18.48</v>
      </c>
      <c r="J193" s="55">
        <f t="shared" si="25"/>
        <v>0.19962307515513675</v>
      </c>
      <c r="K193" s="18">
        <v>104.43</v>
      </c>
      <c r="L193" s="18">
        <v>13.74</v>
      </c>
      <c r="M193" s="55">
        <f t="shared" si="29"/>
        <v>0.13157138753231828</v>
      </c>
      <c r="N193" s="18">
        <v>86.58</v>
      </c>
      <c r="O193" s="18">
        <v>12.2</v>
      </c>
      <c r="P193" s="55">
        <f t="shared" si="30"/>
        <v>0.1409101409101409</v>
      </c>
      <c r="Q193" s="18"/>
      <c r="S193" s="55"/>
      <c r="T193" s="144"/>
      <c r="U193" s="144"/>
      <c r="V193" s="144"/>
    </row>
    <row r="194" spans="1:22" ht="18.75" hidden="1" x14ac:dyDescent="0.3">
      <c r="A194" s="27">
        <v>192</v>
      </c>
      <c r="B194" s="28">
        <v>3</v>
      </c>
      <c r="C194" s="29" t="s">
        <v>17</v>
      </c>
      <c r="D194" s="30">
        <v>500</v>
      </c>
      <c r="E194" s="17">
        <v>107.29</v>
      </c>
      <c r="F194" s="18">
        <v>23.91</v>
      </c>
      <c r="G194" s="19">
        <f t="shared" si="24"/>
        <v>0.21171124988349332</v>
      </c>
      <c r="H194" s="17">
        <v>106.5</v>
      </c>
      <c r="I194" s="18">
        <v>21.63</v>
      </c>
      <c r="J194" s="55">
        <f t="shared" si="25"/>
        <v>0.19091267605633802</v>
      </c>
      <c r="K194" s="18">
        <v>90.47</v>
      </c>
      <c r="L194" s="18">
        <v>13.49</v>
      </c>
      <c r="M194" s="55">
        <f t="shared" si="29"/>
        <v>0.14911020227699789</v>
      </c>
      <c r="N194" s="18">
        <v>78.260000000000005</v>
      </c>
      <c r="O194" s="18">
        <v>15.6</v>
      </c>
      <c r="P194" s="55">
        <f t="shared" si="30"/>
        <v>0.19933554817275745</v>
      </c>
      <c r="Q194" s="18"/>
      <c r="S194" s="55"/>
      <c r="T194" s="144"/>
      <c r="U194" s="144"/>
      <c r="V194" s="144"/>
    </row>
    <row r="195" spans="1:22" ht="18.75" hidden="1" x14ac:dyDescent="0.3">
      <c r="A195" s="13">
        <v>193</v>
      </c>
      <c r="B195" s="14">
        <v>3</v>
      </c>
      <c r="C195" s="15" t="s">
        <v>16</v>
      </c>
      <c r="D195" s="16">
        <v>200</v>
      </c>
      <c r="E195" s="17">
        <v>83.8</v>
      </c>
      <c r="F195" s="18">
        <v>18.43</v>
      </c>
      <c r="G195" s="19">
        <f t="shared" si="24"/>
        <v>0.20893198090692122</v>
      </c>
      <c r="H195" s="17">
        <v>85.7</v>
      </c>
      <c r="I195" s="18">
        <v>17.29</v>
      </c>
      <c r="J195" s="55">
        <f t="shared" si="25"/>
        <v>0.18964527421236868</v>
      </c>
      <c r="K195" s="18">
        <v>86.97</v>
      </c>
      <c r="L195" s="18">
        <v>12.6</v>
      </c>
      <c r="M195" s="55">
        <f t="shared" si="29"/>
        <v>0.144877543980683</v>
      </c>
      <c r="N195" s="18">
        <v>84.08</v>
      </c>
      <c r="O195" s="18">
        <v>13.32</v>
      </c>
      <c r="P195" s="55">
        <f t="shared" si="30"/>
        <v>0.15842055185537585</v>
      </c>
      <c r="Q195" s="18"/>
      <c r="S195" s="55"/>
      <c r="T195" s="144"/>
      <c r="U195" s="144"/>
      <c r="V195" s="144"/>
    </row>
    <row r="196" spans="1:22" ht="18.75" hidden="1" x14ac:dyDescent="0.3">
      <c r="A196" s="23">
        <v>194</v>
      </c>
      <c r="B196" s="24">
        <v>3</v>
      </c>
      <c r="C196" s="25" t="s">
        <v>16</v>
      </c>
      <c r="D196" s="26">
        <v>500</v>
      </c>
      <c r="E196" s="17">
        <v>59.31</v>
      </c>
      <c r="F196" s="18">
        <v>16.71</v>
      </c>
      <c r="G196" s="19">
        <f t="shared" ref="G196:G259" si="31">(F196/E196)*0.95</f>
        <v>0.26765300961052096</v>
      </c>
      <c r="H196" s="17">
        <v>78.349999999999994</v>
      </c>
      <c r="I196" s="18">
        <v>17.37</v>
      </c>
      <c r="J196" s="55">
        <f t="shared" ref="J196:J259" si="32">(I196/H196)*0.94</f>
        <v>0.20839566049776645</v>
      </c>
      <c r="K196" s="18">
        <v>100.87</v>
      </c>
      <c r="L196" s="18">
        <v>12.11</v>
      </c>
      <c r="M196" s="55">
        <f t="shared" si="29"/>
        <v>0.12005551700208188</v>
      </c>
      <c r="N196" s="18">
        <v>83.7</v>
      </c>
      <c r="O196" s="18">
        <v>12.14</v>
      </c>
      <c r="P196" s="55">
        <f t="shared" si="30"/>
        <v>0.14504181600955796</v>
      </c>
      <c r="Q196" s="18"/>
      <c r="S196" s="55"/>
      <c r="T196" s="144"/>
      <c r="U196" s="144"/>
      <c r="V196" s="144"/>
    </row>
    <row r="197" spans="1:22" ht="18.75" hidden="1" x14ac:dyDescent="0.3">
      <c r="A197" s="23">
        <v>195</v>
      </c>
      <c r="B197" s="24">
        <v>3</v>
      </c>
      <c r="C197" s="25" t="s">
        <v>16</v>
      </c>
      <c r="D197" s="26">
        <v>0</v>
      </c>
      <c r="E197" s="17">
        <v>86.64</v>
      </c>
      <c r="F197" s="18">
        <v>18.07</v>
      </c>
      <c r="G197" s="19">
        <f t="shared" si="31"/>
        <v>0.19813596491228069</v>
      </c>
      <c r="H197" s="17">
        <v>95.42</v>
      </c>
      <c r="I197" s="18">
        <v>18.989999999999998</v>
      </c>
      <c r="J197" s="55">
        <f t="shared" si="32"/>
        <v>0.18707398868161809</v>
      </c>
      <c r="K197" s="18">
        <v>74.72</v>
      </c>
      <c r="L197" s="18">
        <v>8.89</v>
      </c>
      <c r="M197" s="55">
        <f t="shared" si="29"/>
        <v>0.11897751605995718</v>
      </c>
      <c r="N197" s="18">
        <v>121.74</v>
      </c>
      <c r="O197" s="18">
        <v>16.82</v>
      </c>
      <c r="P197" s="55">
        <f t="shared" si="30"/>
        <v>0.13816329883357978</v>
      </c>
      <c r="Q197" s="18"/>
      <c r="S197" s="55"/>
      <c r="T197" s="144"/>
      <c r="U197" s="144"/>
      <c r="V197" s="144"/>
    </row>
    <row r="198" spans="1:22" ht="18.75" hidden="1" x14ac:dyDescent="0.3">
      <c r="A198" s="23">
        <v>196</v>
      </c>
      <c r="B198" s="24">
        <v>3</v>
      </c>
      <c r="C198" s="25" t="s">
        <v>16</v>
      </c>
      <c r="D198" s="26">
        <v>350</v>
      </c>
      <c r="E198" s="17">
        <v>84.83</v>
      </c>
      <c r="F198" s="18">
        <v>17.39</v>
      </c>
      <c r="G198" s="19">
        <f t="shared" si="31"/>
        <v>0.19474832016975127</v>
      </c>
      <c r="H198" s="17">
        <v>105.88</v>
      </c>
      <c r="I198" s="18">
        <v>19.88</v>
      </c>
      <c r="J198" s="55">
        <f t="shared" si="32"/>
        <v>0.17649414431431809</v>
      </c>
      <c r="K198" s="18">
        <v>75.459999999999994</v>
      </c>
      <c r="L198" s="18">
        <v>9.64</v>
      </c>
      <c r="M198" s="55">
        <f t="shared" si="29"/>
        <v>0.127749801219189</v>
      </c>
      <c r="N198" s="18">
        <v>95.93</v>
      </c>
      <c r="O198" s="18">
        <v>13.6</v>
      </c>
      <c r="P198" s="55">
        <f t="shared" si="30"/>
        <v>0.14177004065464399</v>
      </c>
      <c r="Q198" s="18"/>
      <c r="S198" s="55"/>
      <c r="T198" s="144"/>
      <c r="U198" s="144"/>
      <c r="V198" s="144"/>
    </row>
    <row r="199" spans="1:22" ht="18.75" hidden="1" x14ac:dyDescent="0.3">
      <c r="A199" s="23">
        <v>197</v>
      </c>
      <c r="B199" s="24">
        <v>3</v>
      </c>
      <c r="C199" s="25" t="s">
        <v>16</v>
      </c>
      <c r="D199" s="26">
        <v>100</v>
      </c>
      <c r="E199" s="17">
        <v>68.72</v>
      </c>
      <c r="F199" s="18">
        <v>14.97</v>
      </c>
      <c r="G199" s="19">
        <f t="shared" si="31"/>
        <v>0.20694848661233992</v>
      </c>
      <c r="H199" s="17">
        <v>86.25</v>
      </c>
      <c r="I199" s="18">
        <v>18.23</v>
      </c>
      <c r="J199" s="55">
        <f t="shared" si="32"/>
        <v>0.19868057971014491</v>
      </c>
      <c r="K199" s="18">
        <v>77.569999999999993</v>
      </c>
      <c r="L199" s="18">
        <v>10.4</v>
      </c>
      <c r="M199" s="55">
        <f t="shared" si="29"/>
        <v>0.13407245068969964</v>
      </c>
      <c r="N199" s="18">
        <v>77.83</v>
      </c>
      <c r="O199" s="18">
        <v>13.66</v>
      </c>
      <c r="P199" s="55">
        <f t="shared" si="30"/>
        <v>0.175510728510857</v>
      </c>
      <c r="Q199" s="18"/>
      <c r="S199" s="55"/>
      <c r="T199" s="144"/>
      <c r="U199" s="144"/>
      <c r="V199" s="144"/>
    </row>
    <row r="200" spans="1:22" ht="18.75" hidden="1" x14ac:dyDescent="0.3">
      <c r="A200" s="27">
        <v>198</v>
      </c>
      <c r="B200" s="28">
        <v>3</v>
      </c>
      <c r="C200" s="29" t="s">
        <v>16</v>
      </c>
      <c r="D200" s="30">
        <v>50</v>
      </c>
      <c r="E200" s="17">
        <v>73.16</v>
      </c>
      <c r="F200" s="18">
        <v>16.3</v>
      </c>
      <c r="G200" s="19">
        <f t="shared" si="31"/>
        <v>0.21165937670858392</v>
      </c>
      <c r="H200" s="17">
        <v>84.05</v>
      </c>
      <c r="I200" s="18">
        <v>17.920000000000002</v>
      </c>
      <c r="J200" s="55">
        <f t="shared" si="32"/>
        <v>0.20041403926234386</v>
      </c>
      <c r="K200" s="18">
        <v>64.58</v>
      </c>
      <c r="L200" s="18">
        <v>9.14</v>
      </c>
      <c r="M200" s="55">
        <f t="shared" si="29"/>
        <v>0.14152988541344069</v>
      </c>
      <c r="N200" s="18">
        <v>83</v>
      </c>
      <c r="O200" s="18">
        <v>19.559999999999999</v>
      </c>
      <c r="P200" s="55">
        <f t="shared" si="30"/>
        <v>0.23566265060240962</v>
      </c>
      <c r="Q200" s="18"/>
      <c r="S200" s="55"/>
      <c r="T200" s="144"/>
      <c r="U200" s="144"/>
      <c r="V200" s="144"/>
    </row>
    <row r="201" spans="1:22" ht="18.75" hidden="1" x14ac:dyDescent="0.3">
      <c r="A201" s="13">
        <v>199</v>
      </c>
      <c r="B201" s="14">
        <v>3</v>
      </c>
      <c r="C201" s="15" t="s">
        <v>11</v>
      </c>
      <c r="D201" s="16">
        <v>200</v>
      </c>
      <c r="E201" s="17">
        <v>51.39</v>
      </c>
      <c r="F201" s="18">
        <v>11.89</v>
      </c>
      <c r="G201" s="19">
        <f t="shared" si="31"/>
        <v>0.21979957190114807</v>
      </c>
      <c r="H201" s="20">
        <v>59.45</v>
      </c>
      <c r="I201" s="21">
        <v>17.89</v>
      </c>
      <c r="J201" s="55">
        <f t="shared" si="32"/>
        <v>0.28286963835155587</v>
      </c>
      <c r="K201" s="18">
        <v>52.72</v>
      </c>
      <c r="L201" s="18">
        <v>17.62</v>
      </c>
      <c r="M201" s="55">
        <f>(L201/K201)*0.94</f>
        <v>0.31416540212443095</v>
      </c>
      <c r="N201" s="18">
        <v>79.86</v>
      </c>
      <c r="O201" s="18">
        <v>22.44</v>
      </c>
      <c r="P201" s="55">
        <f t="shared" ref="P201:P264" si="33">(O201/N201)*0.94</f>
        <v>0.26413223140495867</v>
      </c>
      <c r="Q201" s="18">
        <v>81.25</v>
      </c>
      <c r="R201" s="18">
        <v>21.68</v>
      </c>
      <c r="S201" s="55">
        <f t="shared" ref="S201:S230" si="34">R201/Q201</f>
        <v>0.2668307692307692</v>
      </c>
      <c r="T201" s="144"/>
      <c r="U201" s="144"/>
      <c r="V201" s="144"/>
    </row>
    <row r="202" spans="1:22" ht="18.75" hidden="1" x14ac:dyDescent="0.3">
      <c r="A202" s="23">
        <v>200</v>
      </c>
      <c r="B202" s="24">
        <v>3</v>
      </c>
      <c r="C202" s="25" t="s">
        <v>11</v>
      </c>
      <c r="D202" s="26">
        <v>50</v>
      </c>
      <c r="E202" s="17">
        <v>60.18</v>
      </c>
      <c r="F202" s="18">
        <v>17.13</v>
      </c>
      <c r="G202" s="19">
        <f t="shared" si="31"/>
        <v>0.2704137587238285</v>
      </c>
      <c r="H202" s="20">
        <v>61.9</v>
      </c>
      <c r="I202" s="21">
        <v>19</v>
      </c>
      <c r="J202" s="55">
        <f t="shared" si="32"/>
        <v>0.28852988691437803</v>
      </c>
      <c r="K202" s="18">
        <v>70.95</v>
      </c>
      <c r="L202" s="18">
        <v>22.07</v>
      </c>
      <c r="M202" s="55">
        <f t="shared" ref="M202:M230" si="35">(L202/K202)*0.94</f>
        <v>0.29240028188865397</v>
      </c>
      <c r="N202" s="18">
        <v>46.52</v>
      </c>
      <c r="O202" s="18">
        <v>15.66</v>
      </c>
      <c r="P202" s="55">
        <f t="shared" si="33"/>
        <v>0.3164316423043852</v>
      </c>
      <c r="Q202" s="18">
        <v>86.55</v>
      </c>
      <c r="R202" s="18">
        <v>22.58</v>
      </c>
      <c r="S202" s="55">
        <f t="shared" si="34"/>
        <v>0.26088965915655687</v>
      </c>
      <c r="T202" s="144"/>
      <c r="U202" s="144"/>
      <c r="V202" s="144"/>
    </row>
    <row r="203" spans="1:22" ht="18.75" hidden="1" x14ac:dyDescent="0.3">
      <c r="A203" s="23">
        <v>201</v>
      </c>
      <c r="B203" s="24">
        <v>3</v>
      </c>
      <c r="C203" s="25" t="s">
        <v>11</v>
      </c>
      <c r="D203" s="26">
        <v>100</v>
      </c>
      <c r="E203" s="17">
        <v>48.74</v>
      </c>
      <c r="F203" s="18">
        <v>12.27</v>
      </c>
      <c r="G203" s="19">
        <f t="shared" si="31"/>
        <v>0.23915675010258511</v>
      </c>
      <c r="H203" s="20">
        <v>66.040000000000006</v>
      </c>
      <c r="I203" s="21">
        <v>18.21</v>
      </c>
      <c r="J203" s="55">
        <f t="shared" si="32"/>
        <v>0.25919745608721984</v>
      </c>
      <c r="K203" s="18">
        <v>59.41</v>
      </c>
      <c r="L203" s="18">
        <v>18.28</v>
      </c>
      <c r="M203" s="55">
        <f t="shared" si="35"/>
        <v>0.28923076923076924</v>
      </c>
      <c r="N203" s="18">
        <v>65.28</v>
      </c>
      <c r="O203" s="18">
        <v>20.12</v>
      </c>
      <c r="P203" s="55">
        <f t="shared" si="33"/>
        <v>0.28971813725490198</v>
      </c>
      <c r="Q203" s="18">
        <v>83.72</v>
      </c>
      <c r="R203" s="18">
        <v>19.95</v>
      </c>
      <c r="S203" s="55">
        <f t="shared" si="34"/>
        <v>0.23829431438127091</v>
      </c>
      <c r="T203" s="144"/>
      <c r="U203" s="144"/>
      <c r="V203" s="144"/>
    </row>
    <row r="204" spans="1:22" ht="18.75" hidden="1" x14ac:dyDescent="0.3">
      <c r="A204" s="23">
        <v>202</v>
      </c>
      <c r="B204" s="24">
        <v>3</v>
      </c>
      <c r="C204" s="25" t="s">
        <v>11</v>
      </c>
      <c r="D204" s="26">
        <v>0</v>
      </c>
      <c r="E204" s="17">
        <v>64.63</v>
      </c>
      <c r="F204" s="18">
        <v>16.8</v>
      </c>
      <c r="G204" s="19">
        <f t="shared" si="31"/>
        <v>0.24694414358656974</v>
      </c>
      <c r="H204" s="20">
        <v>56.44</v>
      </c>
      <c r="I204" s="21">
        <v>16.309999999999999</v>
      </c>
      <c r="J204" s="55">
        <f t="shared" si="32"/>
        <v>0.27164068036853289</v>
      </c>
      <c r="K204" s="18">
        <v>71.92</v>
      </c>
      <c r="L204" s="18">
        <v>20.85</v>
      </c>
      <c r="M204" s="55">
        <f t="shared" si="35"/>
        <v>0.27251112347052275</v>
      </c>
      <c r="N204" s="18">
        <v>73.510000000000005</v>
      </c>
      <c r="O204" s="18">
        <v>20.63</v>
      </c>
      <c r="P204" s="55">
        <f t="shared" si="33"/>
        <v>0.2638035641409332</v>
      </c>
      <c r="Q204" s="18">
        <v>82.57</v>
      </c>
      <c r="R204" s="18">
        <v>19.670000000000002</v>
      </c>
      <c r="S204" s="55">
        <f t="shared" si="34"/>
        <v>0.23822211456945627</v>
      </c>
      <c r="T204" s="144"/>
      <c r="U204" s="144"/>
      <c r="V204" s="144"/>
    </row>
    <row r="205" spans="1:22" ht="18.75" hidden="1" x14ac:dyDescent="0.3">
      <c r="A205" s="23">
        <v>203</v>
      </c>
      <c r="B205" s="24">
        <v>3</v>
      </c>
      <c r="C205" s="25" t="s">
        <v>11</v>
      </c>
      <c r="D205" s="26">
        <v>350</v>
      </c>
      <c r="E205" s="17">
        <v>53.71</v>
      </c>
      <c r="F205" s="18">
        <v>12.12</v>
      </c>
      <c r="G205" s="19">
        <f t="shared" si="31"/>
        <v>0.2143734872463228</v>
      </c>
      <c r="H205" s="20">
        <v>60.76</v>
      </c>
      <c r="I205" s="21">
        <v>16.25</v>
      </c>
      <c r="J205" s="55">
        <f t="shared" si="32"/>
        <v>0.25139894667544438</v>
      </c>
      <c r="K205" s="18">
        <v>76.599999999999994</v>
      </c>
      <c r="L205" s="18">
        <v>19.649999999999999</v>
      </c>
      <c r="M205" s="55">
        <f t="shared" si="35"/>
        <v>0.24113577023498692</v>
      </c>
      <c r="N205" s="18">
        <v>65.48</v>
      </c>
      <c r="O205" s="18">
        <v>17.21</v>
      </c>
      <c r="P205" s="55">
        <f t="shared" si="33"/>
        <v>0.24705864386072079</v>
      </c>
      <c r="Q205" s="18">
        <v>82.07</v>
      </c>
      <c r="R205" s="18">
        <v>22.01</v>
      </c>
      <c r="S205" s="55">
        <f t="shared" si="34"/>
        <v>0.2681856951382966</v>
      </c>
      <c r="T205" s="144"/>
      <c r="U205" s="144"/>
      <c r="V205" s="144"/>
    </row>
    <row r="206" spans="1:22" ht="18.75" hidden="1" x14ac:dyDescent="0.3">
      <c r="A206" s="27">
        <v>204</v>
      </c>
      <c r="B206" s="28">
        <v>3</v>
      </c>
      <c r="C206" s="29" t="s">
        <v>11</v>
      </c>
      <c r="D206" s="30">
        <v>500</v>
      </c>
      <c r="E206" s="17">
        <v>74.37</v>
      </c>
      <c r="F206" s="18">
        <v>15.73</v>
      </c>
      <c r="G206" s="19">
        <f t="shared" si="31"/>
        <v>0.20093451660615838</v>
      </c>
      <c r="H206" s="20">
        <v>73.61</v>
      </c>
      <c r="I206" s="21">
        <v>17.010000000000002</v>
      </c>
      <c r="J206" s="55">
        <f t="shared" si="32"/>
        <v>0.21721776932482001</v>
      </c>
      <c r="K206" s="18">
        <v>73.05</v>
      </c>
      <c r="L206" s="18">
        <v>19.14</v>
      </c>
      <c r="M206" s="55">
        <f t="shared" si="35"/>
        <v>0.24629158110882957</v>
      </c>
      <c r="N206" s="18">
        <v>86.98</v>
      </c>
      <c r="O206" s="18">
        <v>21.16</v>
      </c>
      <c r="P206" s="55">
        <f t="shared" si="33"/>
        <v>0.22867785697861576</v>
      </c>
      <c r="Q206" s="18">
        <v>78.7</v>
      </c>
      <c r="R206" s="18">
        <v>23.68</v>
      </c>
      <c r="S206" s="55">
        <f t="shared" si="34"/>
        <v>0.30088945362134689</v>
      </c>
      <c r="T206" s="144"/>
      <c r="U206" s="144"/>
      <c r="V206" s="144"/>
    </row>
    <row r="207" spans="1:22" ht="18.75" hidden="1" x14ac:dyDescent="0.3">
      <c r="A207" s="13">
        <v>205</v>
      </c>
      <c r="B207" s="14">
        <v>3</v>
      </c>
      <c r="C207" s="15" t="s">
        <v>19</v>
      </c>
      <c r="D207" s="16">
        <v>500</v>
      </c>
      <c r="E207" s="17">
        <v>55.72</v>
      </c>
      <c r="F207" s="18">
        <v>15.19</v>
      </c>
      <c r="G207" s="19">
        <f t="shared" si="31"/>
        <v>0.25898241206030148</v>
      </c>
      <c r="H207" s="20">
        <v>80.14</v>
      </c>
      <c r="I207" s="21">
        <v>19.37</v>
      </c>
      <c r="J207" s="55">
        <f t="shared" si="32"/>
        <v>0.2271999001746943</v>
      </c>
      <c r="K207" s="18">
        <v>67.36</v>
      </c>
      <c r="L207" s="18">
        <v>20.02</v>
      </c>
      <c r="M207" s="55">
        <f t="shared" si="35"/>
        <v>0.27937648456057007</v>
      </c>
      <c r="N207" s="18">
        <v>89.7</v>
      </c>
      <c r="O207" s="18">
        <v>23.2</v>
      </c>
      <c r="P207" s="55">
        <f t="shared" si="33"/>
        <v>0.24312151616499436</v>
      </c>
      <c r="Q207" s="18">
        <v>121.13</v>
      </c>
      <c r="R207" s="18">
        <v>29.59</v>
      </c>
      <c r="S207" s="55">
        <f t="shared" si="34"/>
        <v>0.24428300173367457</v>
      </c>
      <c r="T207" s="144"/>
      <c r="U207" s="144"/>
      <c r="V207" s="144"/>
    </row>
    <row r="208" spans="1:22" ht="18.75" hidden="1" x14ac:dyDescent="0.3">
      <c r="A208" s="23">
        <v>206</v>
      </c>
      <c r="B208" s="24">
        <v>3</v>
      </c>
      <c r="C208" s="25" t="s">
        <v>19</v>
      </c>
      <c r="D208" s="26">
        <v>50</v>
      </c>
      <c r="E208" s="17">
        <v>33.090000000000003</v>
      </c>
      <c r="F208" s="18">
        <v>10.220000000000001</v>
      </c>
      <c r="G208" s="19">
        <f t="shared" si="31"/>
        <v>0.29341190692051977</v>
      </c>
      <c r="H208" s="20">
        <v>69.22</v>
      </c>
      <c r="I208" s="21">
        <v>21.05</v>
      </c>
      <c r="J208" s="55">
        <f t="shared" si="32"/>
        <v>0.2858566888182606</v>
      </c>
      <c r="K208" s="18">
        <v>91.33</v>
      </c>
      <c r="L208" s="18">
        <v>27.71</v>
      </c>
      <c r="M208" s="55">
        <f t="shared" si="35"/>
        <v>0.28520091974159639</v>
      </c>
      <c r="N208" s="18">
        <v>79.73</v>
      </c>
      <c r="O208" s="18">
        <v>26.5</v>
      </c>
      <c r="P208" s="55">
        <f t="shared" si="33"/>
        <v>0.31242944939169698</v>
      </c>
      <c r="Q208" s="18">
        <v>76.2</v>
      </c>
      <c r="R208" s="18">
        <v>19.97</v>
      </c>
      <c r="S208" s="55">
        <f t="shared" si="34"/>
        <v>0.26207349081364828</v>
      </c>
      <c r="T208" s="144"/>
      <c r="U208" s="144"/>
      <c r="V208" s="144"/>
    </row>
    <row r="209" spans="1:22" ht="18.75" hidden="1" x14ac:dyDescent="0.3">
      <c r="A209" s="23">
        <v>207</v>
      </c>
      <c r="B209" s="24">
        <v>3</v>
      </c>
      <c r="C209" s="25" t="s">
        <v>19</v>
      </c>
      <c r="D209" s="26">
        <v>0</v>
      </c>
      <c r="E209" s="17">
        <v>54.09</v>
      </c>
      <c r="F209" s="18">
        <v>15.83</v>
      </c>
      <c r="G209" s="19">
        <f t="shared" si="31"/>
        <v>0.27802736180440002</v>
      </c>
      <c r="H209" s="18"/>
      <c r="I209" s="18"/>
      <c r="J209" s="55"/>
      <c r="K209" s="18">
        <v>64.819999999999993</v>
      </c>
      <c r="L209" s="18">
        <v>19.68</v>
      </c>
      <c r="M209" s="55">
        <f t="shared" si="35"/>
        <v>0.28539339709966061</v>
      </c>
      <c r="N209" s="18">
        <v>78.64</v>
      </c>
      <c r="O209" s="18">
        <v>27.27</v>
      </c>
      <c r="P209" s="55">
        <f t="shared" si="33"/>
        <v>0.32596388606307219</v>
      </c>
      <c r="Q209" s="18">
        <v>67.2</v>
      </c>
      <c r="R209" s="18">
        <v>17.2</v>
      </c>
      <c r="S209" s="55">
        <f t="shared" si="34"/>
        <v>0.25595238095238093</v>
      </c>
      <c r="T209" s="144"/>
      <c r="U209" s="144"/>
      <c r="V209" s="144"/>
    </row>
    <row r="210" spans="1:22" ht="18.75" hidden="1" x14ac:dyDescent="0.3">
      <c r="A210" s="23">
        <v>208</v>
      </c>
      <c r="B210" s="24">
        <v>3</v>
      </c>
      <c r="C210" s="25" t="s">
        <v>19</v>
      </c>
      <c r="D210" s="26">
        <v>100</v>
      </c>
      <c r="E210" s="17">
        <v>64.17</v>
      </c>
      <c r="F210" s="18">
        <v>17.57</v>
      </c>
      <c r="G210" s="19">
        <f t="shared" si="31"/>
        <v>0.26011376032413897</v>
      </c>
      <c r="H210" s="50">
        <v>78.959999999999994</v>
      </c>
      <c r="I210" s="51">
        <v>21.93</v>
      </c>
      <c r="J210" s="55">
        <f t="shared" si="32"/>
        <v>0.26107142857142862</v>
      </c>
      <c r="K210" s="18">
        <v>55</v>
      </c>
      <c r="L210" s="18">
        <v>18.91</v>
      </c>
      <c r="M210" s="55">
        <f t="shared" si="35"/>
        <v>0.32318909090909087</v>
      </c>
      <c r="N210" s="18">
        <v>61.43</v>
      </c>
      <c r="O210" s="18">
        <v>20.100000000000001</v>
      </c>
      <c r="P210" s="55">
        <f t="shared" si="33"/>
        <v>0.30756959140485107</v>
      </c>
      <c r="Q210" s="18">
        <v>84.09</v>
      </c>
      <c r="R210" s="18">
        <v>22</v>
      </c>
      <c r="S210" s="55">
        <f t="shared" si="34"/>
        <v>0.26162444999405399</v>
      </c>
      <c r="T210" s="144"/>
      <c r="U210" s="144"/>
      <c r="V210" s="144"/>
    </row>
    <row r="211" spans="1:22" ht="18.75" hidden="1" x14ac:dyDescent="0.3">
      <c r="A211" s="23">
        <v>209</v>
      </c>
      <c r="B211" s="24">
        <v>3</v>
      </c>
      <c r="C211" s="25" t="s">
        <v>19</v>
      </c>
      <c r="D211" s="26">
        <v>200</v>
      </c>
      <c r="E211" s="17">
        <v>39.799999999999997</v>
      </c>
      <c r="F211" s="18">
        <v>11.15</v>
      </c>
      <c r="G211" s="19">
        <f t="shared" si="31"/>
        <v>0.26614321608040203</v>
      </c>
      <c r="H211" s="20">
        <v>75.83</v>
      </c>
      <c r="I211" s="21">
        <v>20.89</v>
      </c>
      <c r="J211" s="55">
        <f t="shared" si="32"/>
        <v>0.25895555848608731</v>
      </c>
      <c r="K211" s="18">
        <v>84.62</v>
      </c>
      <c r="L211" s="18">
        <v>25.6</v>
      </c>
      <c r="M211" s="55">
        <f t="shared" si="35"/>
        <v>0.28437721578822972</v>
      </c>
      <c r="N211" s="18">
        <v>62.39</v>
      </c>
      <c r="O211" s="18">
        <v>19.71</v>
      </c>
      <c r="P211" s="55">
        <f t="shared" si="33"/>
        <v>0.29696105145055296</v>
      </c>
      <c r="Q211" s="18">
        <v>81.93</v>
      </c>
      <c r="R211" s="18">
        <v>21.08</v>
      </c>
      <c r="S211" s="55">
        <f t="shared" si="34"/>
        <v>0.25729281093616496</v>
      </c>
      <c r="T211" s="144"/>
      <c r="U211" s="144"/>
      <c r="V211" s="144"/>
    </row>
    <row r="212" spans="1:22" ht="18.75" hidden="1" x14ac:dyDescent="0.3">
      <c r="A212" s="27">
        <v>210</v>
      </c>
      <c r="B212" s="28">
        <v>3</v>
      </c>
      <c r="C212" s="29" t="s">
        <v>19</v>
      </c>
      <c r="D212" s="30">
        <v>350</v>
      </c>
      <c r="E212" s="17">
        <v>45.58</v>
      </c>
      <c r="F212" s="18">
        <v>13.52</v>
      </c>
      <c r="G212" s="19">
        <f t="shared" si="31"/>
        <v>0.2817902588854761</v>
      </c>
      <c r="H212" s="20">
        <v>70.45</v>
      </c>
      <c r="I212" s="21">
        <v>20.36</v>
      </c>
      <c r="J212" s="55">
        <f t="shared" si="32"/>
        <v>0.27165933286018451</v>
      </c>
      <c r="K212" s="18">
        <v>64.75</v>
      </c>
      <c r="L212" s="18">
        <v>19.41</v>
      </c>
      <c r="M212" s="55">
        <f t="shared" si="35"/>
        <v>0.2817822393822394</v>
      </c>
      <c r="N212" s="18">
        <v>85.79</v>
      </c>
      <c r="O212" s="18">
        <v>23.73</v>
      </c>
      <c r="P212" s="55">
        <f t="shared" si="33"/>
        <v>0.26000932509616503</v>
      </c>
      <c r="Q212" s="18">
        <v>81.41</v>
      </c>
      <c r="R212" s="18">
        <v>22.67</v>
      </c>
      <c r="S212" s="55">
        <f t="shared" si="34"/>
        <v>0.27846701879376001</v>
      </c>
      <c r="T212" s="144"/>
      <c r="U212" s="144"/>
      <c r="V212" s="144"/>
    </row>
    <row r="213" spans="1:22" ht="18.75" hidden="1" x14ac:dyDescent="0.3">
      <c r="A213" s="13">
        <v>211</v>
      </c>
      <c r="B213" s="14">
        <v>3</v>
      </c>
      <c r="C213" s="15" t="s">
        <v>10</v>
      </c>
      <c r="D213" s="16">
        <v>50</v>
      </c>
      <c r="E213" s="17">
        <v>55.66</v>
      </c>
      <c r="F213" s="18">
        <v>11.75</v>
      </c>
      <c r="G213" s="19">
        <f t="shared" si="31"/>
        <v>0.20054796981674453</v>
      </c>
      <c r="H213" s="20">
        <v>65.540000000000006</v>
      </c>
      <c r="I213" s="21">
        <v>16.78</v>
      </c>
      <c r="J213" s="55">
        <f t="shared" si="32"/>
        <v>0.24066524259993893</v>
      </c>
      <c r="K213" s="18">
        <v>71.91</v>
      </c>
      <c r="L213" s="18">
        <v>16.61</v>
      </c>
      <c r="M213" s="55">
        <f t="shared" si="35"/>
        <v>0.21712418300653594</v>
      </c>
      <c r="N213" s="18">
        <v>84.2</v>
      </c>
      <c r="O213" s="18">
        <v>17.489999999999998</v>
      </c>
      <c r="P213" s="55">
        <f t="shared" si="33"/>
        <v>0.19525653206650828</v>
      </c>
      <c r="Q213" s="18">
        <v>94.51</v>
      </c>
      <c r="R213" s="18">
        <v>16.75</v>
      </c>
      <c r="S213" s="55">
        <f t="shared" si="34"/>
        <v>0.17722992275949634</v>
      </c>
      <c r="T213" s="144"/>
      <c r="U213" s="144"/>
      <c r="V213" s="144"/>
    </row>
    <row r="214" spans="1:22" ht="18.75" hidden="1" x14ac:dyDescent="0.3">
      <c r="A214" s="23">
        <v>212</v>
      </c>
      <c r="B214" s="24">
        <v>3</v>
      </c>
      <c r="C214" s="25" t="s">
        <v>10</v>
      </c>
      <c r="D214" s="26">
        <v>0</v>
      </c>
      <c r="E214" s="17">
        <v>51.23</v>
      </c>
      <c r="F214" s="18">
        <v>11.75</v>
      </c>
      <c r="G214" s="19">
        <f t="shared" si="31"/>
        <v>0.21788990825688073</v>
      </c>
      <c r="H214" s="20">
        <v>74.19</v>
      </c>
      <c r="I214" s="21">
        <v>19.29</v>
      </c>
      <c r="J214" s="55">
        <f t="shared" si="32"/>
        <v>0.24440760210270923</v>
      </c>
      <c r="K214" s="18">
        <v>94.48</v>
      </c>
      <c r="L214" s="18">
        <v>19.760000000000002</v>
      </c>
      <c r="M214" s="55">
        <f t="shared" si="35"/>
        <v>0.1965961049957663</v>
      </c>
      <c r="N214" s="18">
        <v>78.05</v>
      </c>
      <c r="O214" s="18">
        <v>18.329999999999998</v>
      </c>
      <c r="P214" s="55">
        <f t="shared" si="33"/>
        <v>0.22075848814862267</v>
      </c>
      <c r="Q214" s="18">
        <v>147.34</v>
      </c>
      <c r="R214" s="18">
        <v>23.14</v>
      </c>
      <c r="S214" s="55">
        <f t="shared" si="34"/>
        <v>0.15705171711687255</v>
      </c>
      <c r="T214" s="144"/>
      <c r="U214" s="144"/>
      <c r="V214" s="144"/>
    </row>
    <row r="215" spans="1:22" ht="18.75" hidden="1" x14ac:dyDescent="0.3">
      <c r="A215" s="23">
        <v>213</v>
      </c>
      <c r="B215" s="24">
        <v>3</v>
      </c>
      <c r="C215" s="25" t="s">
        <v>10</v>
      </c>
      <c r="D215" s="26">
        <v>350</v>
      </c>
      <c r="E215" s="17">
        <v>52.42</v>
      </c>
      <c r="F215" s="18">
        <v>9.6999999999999993</v>
      </c>
      <c r="G215" s="19">
        <f t="shared" si="31"/>
        <v>0.17579168256390687</v>
      </c>
      <c r="H215" s="20">
        <v>93.01</v>
      </c>
      <c r="I215" s="21">
        <v>19.86</v>
      </c>
      <c r="J215" s="55">
        <f t="shared" si="32"/>
        <v>0.20071390173099662</v>
      </c>
      <c r="K215" s="18">
        <v>76.319999999999993</v>
      </c>
      <c r="L215" s="18">
        <v>16.12</v>
      </c>
      <c r="M215" s="55">
        <f t="shared" si="35"/>
        <v>0.19854297693920339</v>
      </c>
      <c r="N215" s="18">
        <v>85.66</v>
      </c>
      <c r="O215" s="18">
        <v>16.77</v>
      </c>
      <c r="P215" s="55">
        <f t="shared" si="33"/>
        <v>0.18402755078216204</v>
      </c>
      <c r="Q215" s="18">
        <v>139.32</v>
      </c>
      <c r="R215" s="18">
        <v>21</v>
      </c>
      <c r="S215" s="55">
        <f t="shared" si="34"/>
        <v>0.15073212747631354</v>
      </c>
      <c r="T215" s="144"/>
      <c r="U215" s="144"/>
      <c r="V215" s="144"/>
    </row>
    <row r="216" spans="1:22" ht="18.75" hidden="1" x14ac:dyDescent="0.3">
      <c r="A216" s="23">
        <v>214</v>
      </c>
      <c r="B216" s="24">
        <v>3</v>
      </c>
      <c r="C216" s="25" t="s">
        <v>10</v>
      </c>
      <c r="D216" s="26">
        <v>200</v>
      </c>
      <c r="E216" s="17">
        <v>55.23</v>
      </c>
      <c r="F216" s="18">
        <v>10.57</v>
      </c>
      <c r="G216" s="19">
        <f t="shared" si="31"/>
        <v>0.18181242078580481</v>
      </c>
      <c r="H216" s="20">
        <v>82.31</v>
      </c>
      <c r="I216" s="21">
        <v>17.399999999999999</v>
      </c>
      <c r="J216" s="55">
        <f t="shared" si="32"/>
        <v>0.19871218563965493</v>
      </c>
      <c r="K216" s="18">
        <v>93.96</v>
      </c>
      <c r="L216" s="18">
        <v>18.55</v>
      </c>
      <c r="M216" s="55">
        <f t="shared" si="35"/>
        <v>0.18557896977437208</v>
      </c>
      <c r="N216" s="18">
        <v>78.239999999999995</v>
      </c>
      <c r="O216" s="18">
        <v>16.37</v>
      </c>
      <c r="P216" s="55">
        <f t="shared" si="33"/>
        <v>0.19667433537832313</v>
      </c>
      <c r="Q216" s="18">
        <v>121.37</v>
      </c>
      <c r="R216" s="18">
        <v>18.5</v>
      </c>
      <c r="S216" s="55">
        <f t="shared" si="34"/>
        <v>0.15242646452994973</v>
      </c>
      <c r="T216" s="144"/>
      <c r="U216" s="144"/>
      <c r="V216" s="144"/>
    </row>
    <row r="217" spans="1:22" ht="18.75" hidden="1" x14ac:dyDescent="0.3">
      <c r="A217" s="23">
        <v>215</v>
      </c>
      <c r="B217" s="24">
        <v>3</v>
      </c>
      <c r="C217" s="25" t="s">
        <v>10</v>
      </c>
      <c r="D217" s="26">
        <v>500</v>
      </c>
      <c r="E217" s="17">
        <v>68.48</v>
      </c>
      <c r="F217" s="18">
        <v>13.63</v>
      </c>
      <c r="G217" s="19">
        <f t="shared" si="31"/>
        <v>0.18908440420560749</v>
      </c>
      <c r="H217" s="20">
        <v>106.22</v>
      </c>
      <c r="I217" s="21">
        <v>19.579999999999998</v>
      </c>
      <c r="J217" s="55">
        <f t="shared" si="32"/>
        <v>0.17327433628318584</v>
      </c>
      <c r="K217" s="18">
        <v>90.5</v>
      </c>
      <c r="L217" s="18">
        <v>17.13</v>
      </c>
      <c r="M217" s="55">
        <f t="shared" si="35"/>
        <v>0.17792486187845302</v>
      </c>
      <c r="N217" s="18">
        <v>80.25</v>
      </c>
      <c r="O217" s="18">
        <v>14.96</v>
      </c>
      <c r="P217" s="55">
        <f t="shared" si="33"/>
        <v>0.1752323987538941</v>
      </c>
      <c r="Q217" s="18">
        <v>129.87</v>
      </c>
      <c r="R217" s="18">
        <v>20.79</v>
      </c>
      <c r="S217" s="55">
        <f t="shared" si="34"/>
        <v>0.16008316008316006</v>
      </c>
      <c r="T217" s="144"/>
      <c r="U217" s="144"/>
      <c r="V217" s="144"/>
    </row>
    <row r="218" spans="1:22" ht="18.75" hidden="1" x14ac:dyDescent="0.3">
      <c r="A218" s="27">
        <v>216</v>
      </c>
      <c r="B218" s="28">
        <v>3</v>
      </c>
      <c r="C218" s="29" t="s">
        <v>10</v>
      </c>
      <c r="D218" s="30">
        <v>100</v>
      </c>
      <c r="E218" s="17">
        <v>43.19</v>
      </c>
      <c r="F218" s="18">
        <v>8.92</v>
      </c>
      <c r="G218" s="19">
        <f t="shared" si="31"/>
        <v>0.19620282472794628</v>
      </c>
      <c r="H218" s="20">
        <v>106.02</v>
      </c>
      <c r="I218" s="21">
        <v>22.91</v>
      </c>
      <c r="J218" s="55">
        <f t="shared" si="32"/>
        <v>0.20312582531597811</v>
      </c>
      <c r="K218" s="18">
        <v>81.91</v>
      </c>
      <c r="L218" s="18">
        <v>19.88</v>
      </c>
      <c r="M218" s="55">
        <f t="shared" si="35"/>
        <v>0.22814308387254303</v>
      </c>
      <c r="N218" s="18">
        <v>65.94</v>
      </c>
      <c r="O218" s="18">
        <v>16.329999999999998</v>
      </c>
      <c r="P218" s="55">
        <f t="shared" si="33"/>
        <v>0.23279041552926902</v>
      </c>
      <c r="Q218" s="18">
        <v>111.26</v>
      </c>
      <c r="R218" s="18">
        <v>23.64</v>
      </c>
      <c r="S218" s="55">
        <f t="shared" si="34"/>
        <v>0.21247528312061836</v>
      </c>
      <c r="T218" s="144"/>
      <c r="U218" s="144"/>
      <c r="V218" s="144"/>
    </row>
    <row r="219" spans="1:22" ht="18.75" hidden="1" x14ac:dyDescent="0.3">
      <c r="A219" s="13">
        <v>217</v>
      </c>
      <c r="B219" s="14">
        <v>4</v>
      </c>
      <c r="C219" s="15" t="s">
        <v>14</v>
      </c>
      <c r="D219" s="16">
        <v>100</v>
      </c>
      <c r="E219" s="17">
        <v>30.14</v>
      </c>
      <c r="F219" s="18">
        <v>10.4</v>
      </c>
      <c r="G219" s="19">
        <f t="shared" si="31"/>
        <v>0.32780358327803583</v>
      </c>
      <c r="H219" s="20">
        <v>67.08</v>
      </c>
      <c r="I219" s="21">
        <v>23.44</v>
      </c>
      <c r="J219" s="55">
        <f t="shared" si="32"/>
        <v>0.32846750149075732</v>
      </c>
      <c r="K219" s="18">
        <v>68.930000000000007</v>
      </c>
      <c r="L219" s="18">
        <v>22.61</v>
      </c>
      <c r="M219" s="55">
        <f t="shared" si="35"/>
        <v>0.30833309154214411</v>
      </c>
      <c r="N219" s="18">
        <v>69.75</v>
      </c>
      <c r="O219" s="18">
        <v>24.36</v>
      </c>
      <c r="P219" s="55">
        <f t="shared" si="33"/>
        <v>0.32829247311827953</v>
      </c>
      <c r="Q219" s="18">
        <v>71.430000000000007</v>
      </c>
      <c r="R219" s="18">
        <v>20.61</v>
      </c>
      <c r="S219" s="55">
        <f t="shared" si="34"/>
        <v>0.28853422931541367</v>
      </c>
      <c r="T219" s="144"/>
      <c r="U219" s="144"/>
      <c r="V219" s="144"/>
    </row>
    <row r="220" spans="1:22" ht="18.75" hidden="1" x14ac:dyDescent="0.3">
      <c r="A220" s="23">
        <v>218</v>
      </c>
      <c r="B220" s="24">
        <v>4</v>
      </c>
      <c r="C220" s="25" t="s">
        <v>14</v>
      </c>
      <c r="D220" s="26">
        <v>350</v>
      </c>
      <c r="E220" s="17">
        <v>39.020000000000003</v>
      </c>
      <c r="F220" s="18">
        <v>12.37</v>
      </c>
      <c r="G220" s="19">
        <f t="shared" si="31"/>
        <v>0.30116606868272677</v>
      </c>
      <c r="H220" s="20">
        <v>77.5</v>
      </c>
      <c r="I220" s="21">
        <v>22.22</v>
      </c>
      <c r="J220" s="55">
        <f t="shared" si="32"/>
        <v>0.26950709677419354</v>
      </c>
      <c r="K220" s="18">
        <v>102.57</v>
      </c>
      <c r="L220" s="18">
        <v>25.13</v>
      </c>
      <c r="M220" s="55">
        <f t="shared" si="35"/>
        <v>0.23030320756556499</v>
      </c>
      <c r="N220" s="18">
        <v>64.5</v>
      </c>
      <c r="O220" s="18">
        <v>19.989999999999998</v>
      </c>
      <c r="P220" s="55">
        <f t="shared" si="33"/>
        <v>0.29132713178294573</v>
      </c>
      <c r="Q220" s="18">
        <v>90.36</v>
      </c>
      <c r="R220" s="18">
        <v>23.95</v>
      </c>
      <c r="S220" s="55">
        <f t="shared" si="34"/>
        <v>0.26505090748118637</v>
      </c>
      <c r="T220" s="144"/>
      <c r="U220" s="144"/>
      <c r="V220" s="144"/>
    </row>
    <row r="221" spans="1:22" ht="18.75" hidden="1" x14ac:dyDescent="0.3">
      <c r="A221" s="23">
        <v>219</v>
      </c>
      <c r="B221" s="24">
        <v>4</v>
      </c>
      <c r="C221" s="25" t="s">
        <v>14</v>
      </c>
      <c r="D221" s="26">
        <v>500</v>
      </c>
      <c r="E221" s="17">
        <v>41.49</v>
      </c>
      <c r="F221" s="18">
        <v>12.36</v>
      </c>
      <c r="G221" s="19">
        <f t="shared" si="31"/>
        <v>0.28300795372378884</v>
      </c>
      <c r="H221" s="20">
        <v>79.3</v>
      </c>
      <c r="I221" s="21">
        <v>21.97</v>
      </c>
      <c r="J221" s="55">
        <f t="shared" si="32"/>
        <v>0.26042622950819672</v>
      </c>
      <c r="K221" s="18">
        <v>89.83</v>
      </c>
      <c r="L221" s="18">
        <v>22.34</v>
      </c>
      <c r="M221" s="55">
        <f t="shared" si="35"/>
        <v>0.23377045530446397</v>
      </c>
      <c r="N221" s="18">
        <v>84.1</v>
      </c>
      <c r="O221" s="18">
        <v>23.98</v>
      </c>
      <c r="P221" s="55">
        <f t="shared" si="33"/>
        <v>0.26802853745541022</v>
      </c>
      <c r="Q221" s="18">
        <v>79.83</v>
      </c>
      <c r="R221" s="18">
        <v>19.21</v>
      </c>
      <c r="S221" s="55">
        <f t="shared" si="34"/>
        <v>0.24063635224852814</v>
      </c>
      <c r="T221" s="144"/>
      <c r="U221" s="144"/>
      <c r="V221" s="144"/>
    </row>
    <row r="222" spans="1:22" ht="18.75" hidden="1" x14ac:dyDescent="0.3">
      <c r="A222" s="23">
        <v>220</v>
      </c>
      <c r="B222" s="24">
        <v>4</v>
      </c>
      <c r="C222" s="25" t="s">
        <v>14</v>
      </c>
      <c r="D222" s="26">
        <v>0</v>
      </c>
      <c r="E222" s="17">
        <v>49.55</v>
      </c>
      <c r="F222" s="18">
        <v>13.41</v>
      </c>
      <c r="G222" s="19">
        <f t="shared" si="31"/>
        <v>0.25710393541876897</v>
      </c>
      <c r="H222" s="20">
        <v>80.540000000000006</v>
      </c>
      <c r="I222" s="21">
        <v>22.47</v>
      </c>
      <c r="J222" s="55">
        <f t="shared" si="32"/>
        <v>0.2622522969952818</v>
      </c>
      <c r="K222" s="18">
        <v>76.98</v>
      </c>
      <c r="L222" s="18">
        <v>24.61</v>
      </c>
      <c r="M222" s="55">
        <f t="shared" si="35"/>
        <v>0.30051182125227327</v>
      </c>
      <c r="N222" s="18">
        <v>48.41</v>
      </c>
      <c r="O222" s="18">
        <v>17.37</v>
      </c>
      <c r="P222" s="55">
        <f t="shared" si="33"/>
        <v>0.33728155339805826</v>
      </c>
      <c r="Q222" s="18">
        <v>86.07</v>
      </c>
      <c r="R222" s="18">
        <v>21.53</v>
      </c>
      <c r="S222" s="55">
        <f t="shared" si="34"/>
        <v>0.2501452306262345</v>
      </c>
      <c r="T222" s="144"/>
      <c r="U222" s="144"/>
      <c r="V222" s="144"/>
    </row>
    <row r="223" spans="1:22" ht="18.75" hidden="1" x14ac:dyDescent="0.3">
      <c r="A223" s="23">
        <v>221</v>
      </c>
      <c r="B223" s="24">
        <v>4</v>
      </c>
      <c r="C223" s="25" t="s">
        <v>14</v>
      </c>
      <c r="D223" s="26">
        <v>200</v>
      </c>
      <c r="E223" s="17">
        <v>55.53</v>
      </c>
      <c r="F223" s="18">
        <v>14.46</v>
      </c>
      <c r="G223" s="19">
        <f t="shared" si="31"/>
        <v>0.24737979470556454</v>
      </c>
      <c r="H223" s="20">
        <v>75.75</v>
      </c>
      <c r="I223" s="21">
        <v>23.27</v>
      </c>
      <c r="J223" s="55">
        <f t="shared" si="32"/>
        <v>0.28876303630363037</v>
      </c>
      <c r="K223" s="18">
        <v>72.540000000000006</v>
      </c>
      <c r="L223" s="18">
        <v>22.77</v>
      </c>
      <c r="M223" s="55">
        <f t="shared" si="35"/>
        <v>0.29506203473945403</v>
      </c>
      <c r="N223" s="18">
        <v>104.7</v>
      </c>
      <c r="O223" s="18">
        <v>29.76</v>
      </c>
      <c r="P223" s="55">
        <f t="shared" si="33"/>
        <v>0.2671862464183381</v>
      </c>
      <c r="Q223" s="18">
        <v>83.34</v>
      </c>
      <c r="R223" s="18">
        <v>21.4</v>
      </c>
      <c r="S223" s="55">
        <f t="shared" si="34"/>
        <v>0.2567794576433885</v>
      </c>
      <c r="T223" s="144"/>
      <c r="U223" s="144"/>
      <c r="V223" s="144"/>
    </row>
    <row r="224" spans="1:22" ht="18.75" hidden="1" x14ac:dyDescent="0.3">
      <c r="A224" s="27">
        <v>222</v>
      </c>
      <c r="B224" s="28">
        <v>4</v>
      </c>
      <c r="C224" s="29" t="s">
        <v>14</v>
      </c>
      <c r="D224" s="30">
        <v>50</v>
      </c>
      <c r="E224" s="17">
        <v>46.52</v>
      </c>
      <c r="F224" s="18">
        <v>15.82</v>
      </c>
      <c r="G224" s="19">
        <f t="shared" si="31"/>
        <v>0.32306534823731725</v>
      </c>
      <c r="H224" s="20">
        <v>57.28</v>
      </c>
      <c r="I224" s="21">
        <v>19.239999999999998</v>
      </c>
      <c r="J224" s="55">
        <f t="shared" si="32"/>
        <v>0.31574022346368713</v>
      </c>
      <c r="K224" s="18">
        <v>78.25</v>
      </c>
      <c r="L224" s="18">
        <v>26.08</v>
      </c>
      <c r="M224" s="55">
        <f t="shared" si="35"/>
        <v>0.31329329073482426</v>
      </c>
      <c r="N224" s="18">
        <v>64.2</v>
      </c>
      <c r="O224" s="18">
        <v>22.79</v>
      </c>
      <c r="P224" s="55">
        <f t="shared" si="33"/>
        <v>0.33368535825545165</v>
      </c>
      <c r="Q224" s="18">
        <v>50.24</v>
      </c>
      <c r="R224" s="18">
        <v>13.67</v>
      </c>
      <c r="S224" s="55">
        <f t="shared" si="34"/>
        <v>0.27209394904458595</v>
      </c>
      <c r="T224" s="144"/>
      <c r="U224" s="144"/>
      <c r="V224" s="144"/>
    </row>
    <row r="225" spans="1:22" ht="18.75" hidden="1" x14ac:dyDescent="0.3">
      <c r="A225" s="13">
        <v>223</v>
      </c>
      <c r="B225" s="14">
        <v>4</v>
      </c>
      <c r="C225" s="15" t="s">
        <v>9</v>
      </c>
      <c r="D225" s="16">
        <v>200</v>
      </c>
      <c r="E225" s="17">
        <v>38.74</v>
      </c>
      <c r="F225" s="18">
        <v>13.94</v>
      </c>
      <c r="G225" s="19">
        <f t="shared" si="31"/>
        <v>0.34184305627258643</v>
      </c>
      <c r="H225" s="20">
        <v>62.75</v>
      </c>
      <c r="I225" s="21">
        <v>22.35</v>
      </c>
      <c r="J225" s="55">
        <f t="shared" si="32"/>
        <v>0.33480478087649401</v>
      </c>
      <c r="K225" s="18">
        <v>63.06</v>
      </c>
      <c r="L225" s="18">
        <v>21.94</v>
      </c>
      <c r="M225" s="55">
        <f t="shared" si="35"/>
        <v>0.3270472565810339</v>
      </c>
      <c r="N225" s="18">
        <v>60.11</v>
      </c>
      <c r="O225" s="18">
        <v>20.93</v>
      </c>
      <c r="P225" s="55">
        <f t="shared" si="33"/>
        <v>0.32730327732490433</v>
      </c>
      <c r="Q225" s="18">
        <v>73.930000000000007</v>
      </c>
      <c r="R225" s="18">
        <v>18.79</v>
      </c>
      <c r="S225" s="55">
        <f t="shared" si="34"/>
        <v>0.25415933991613687</v>
      </c>
      <c r="T225" s="144"/>
      <c r="U225" s="144"/>
      <c r="V225" s="144"/>
    </row>
    <row r="226" spans="1:22" ht="18.75" hidden="1" x14ac:dyDescent="0.3">
      <c r="A226" s="23">
        <v>224</v>
      </c>
      <c r="B226" s="24">
        <v>4</v>
      </c>
      <c r="C226" s="25" t="s">
        <v>9</v>
      </c>
      <c r="D226" s="26">
        <v>350</v>
      </c>
      <c r="E226" s="17">
        <v>29.44</v>
      </c>
      <c r="F226" s="18">
        <v>10.3</v>
      </c>
      <c r="G226" s="19">
        <f t="shared" si="31"/>
        <v>0.33237092391304346</v>
      </c>
      <c r="H226" s="20">
        <v>55.49</v>
      </c>
      <c r="I226" s="21">
        <v>19.05</v>
      </c>
      <c r="J226" s="55">
        <f t="shared" si="32"/>
        <v>0.32270679401693997</v>
      </c>
      <c r="K226" s="18">
        <v>53.94</v>
      </c>
      <c r="L226" s="18">
        <v>17.04</v>
      </c>
      <c r="M226" s="55">
        <f t="shared" si="35"/>
        <v>0.29695216907675193</v>
      </c>
      <c r="N226" s="18">
        <v>51.78</v>
      </c>
      <c r="O226" s="18">
        <v>16.8</v>
      </c>
      <c r="P226" s="55">
        <f t="shared" si="33"/>
        <v>0.30498261877172655</v>
      </c>
      <c r="Q226" s="18">
        <v>73.34</v>
      </c>
      <c r="R226" s="18">
        <v>17.82</v>
      </c>
      <c r="S226" s="55">
        <f t="shared" si="34"/>
        <v>0.242977911098991</v>
      </c>
      <c r="T226" s="144"/>
      <c r="U226" s="144"/>
      <c r="V226" s="144"/>
    </row>
    <row r="227" spans="1:22" ht="18.75" hidden="1" x14ac:dyDescent="0.3">
      <c r="A227" s="23">
        <v>225</v>
      </c>
      <c r="B227" s="24">
        <v>4</v>
      </c>
      <c r="C227" s="25" t="s">
        <v>9</v>
      </c>
      <c r="D227" s="26">
        <v>0</v>
      </c>
      <c r="E227" s="17">
        <v>42.2</v>
      </c>
      <c r="F227" s="18">
        <v>14.23</v>
      </c>
      <c r="G227" s="19">
        <f t="shared" si="31"/>
        <v>0.32034360189573458</v>
      </c>
      <c r="H227" s="20">
        <v>39.409999999999997</v>
      </c>
      <c r="I227" s="21">
        <v>15.11</v>
      </c>
      <c r="J227" s="55">
        <f t="shared" si="32"/>
        <v>0.36040091347373765</v>
      </c>
      <c r="K227" s="18">
        <v>56.96</v>
      </c>
      <c r="L227" s="18">
        <v>19</v>
      </c>
      <c r="M227" s="55">
        <f t="shared" si="35"/>
        <v>0.31355337078651679</v>
      </c>
      <c r="N227" s="18">
        <v>49.48</v>
      </c>
      <c r="O227" s="18">
        <v>16.309999999999999</v>
      </c>
      <c r="P227" s="55">
        <f t="shared" si="33"/>
        <v>0.3098504446240905</v>
      </c>
      <c r="Q227" s="18">
        <v>67.17</v>
      </c>
      <c r="R227" s="18">
        <v>16.260000000000002</v>
      </c>
      <c r="S227" s="55">
        <f t="shared" si="34"/>
        <v>0.24207235372934346</v>
      </c>
      <c r="T227" s="144"/>
      <c r="U227" s="144"/>
      <c r="V227" s="144"/>
    </row>
    <row r="228" spans="1:22" ht="18.75" hidden="1" x14ac:dyDescent="0.3">
      <c r="A228" s="23">
        <v>226</v>
      </c>
      <c r="B228" s="24">
        <v>4</v>
      </c>
      <c r="C228" s="25" t="s">
        <v>9</v>
      </c>
      <c r="D228" s="26">
        <v>500</v>
      </c>
      <c r="E228" s="17">
        <v>43.7</v>
      </c>
      <c r="F228" s="18">
        <v>13.43</v>
      </c>
      <c r="G228" s="19">
        <f t="shared" si="31"/>
        <v>0.29195652173913039</v>
      </c>
      <c r="H228" s="20">
        <v>89.88</v>
      </c>
      <c r="I228" s="21">
        <v>21.83</v>
      </c>
      <c r="J228" s="55">
        <f t="shared" si="32"/>
        <v>0.22830663106364041</v>
      </c>
      <c r="K228" s="18">
        <v>75.75</v>
      </c>
      <c r="L228" s="18">
        <v>20.29</v>
      </c>
      <c r="M228" s="55">
        <f t="shared" si="35"/>
        <v>0.25178349834983499</v>
      </c>
      <c r="N228" s="18">
        <v>95.31</v>
      </c>
      <c r="O228" s="18">
        <v>21.65</v>
      </c>
      <c r="P228" s="55">
        <f t="shared" si="33"/>
        <v>0.2135242891616829</v>
      </c>
      <c r="Q228" s="18">
        <v>75.400000000000006</v>
      </c>
      <c r="R228" s="18">
        <v>15.22</v>
      </c>
      <c r="S228" s="55">
        <f t="shared" si="34"/>
        <v>0.20185676392572943</v>
      </c>
      <c r="T228" s="144"/>
      <c r="U228" s="144"/>
      <c r="V228" s="144"/>
    </row>
    <row r="229" spans="1:22" ht="18.75" hidden="1" x14ac:dyDescent="0.3">
      <c r="A229" s="23">
        <v>227</v>
      </c>
      <c r="B229" s="24">
        <v>4</v>
      </c>
      <c r="C229" s="25" t="s">
        <v>9</v>
      </c>
      <c r="D229" s="26">
        <v>100</v>
      </c>
      <c r="E229" s="17">
        <v>45.56</v>
      </c>
      <c r="F229" s="18">
        <v>13.3</v>
      </c>
      <c r="G229" s="19">
        <f t="shared" si="31"/>
        <v>0.27732660228270412</v>
      </c>
      <c r="H229" s="20">
        <v>58.2</v>
      </c>
      <c r="I229" s="21">
        <v>17.86</v>
      </c>
      <c r="J229" s="55">
        <f t="shared" si="32"/>
        <v>0.28846048109965633</v>
      </c>
      <c r="K229" s="18">
        <v>55.5</v>
      </c>
      <c r="L229" s="18">
        <v>18.21</v>
      </c>
      <c r="M229" s="55">
        <f t="shared" si="35"/>
        <v>0.30842162162162162</v>
      </c>
      <c r="N229" s="18">
        <v>56.9</v>
      </c>
      <c r="O229" s="18">
        <v>16.96</v>
      </c>
      <c r="P229" s="55">
        <f t="shared" si="33"/>
        <v>0.28018277680140602</v>
      </c>
      <c r="Q229" s="18">
        <v>64.55</v>
      </c>
      <c r="R229" s="18">
        <v>14.81</v>
      </c>
      <c r="S229" s="55">
        <f t="shared" si="34"/>
        <v>0.22943454686289699</v>
      </c>
      <c r="T229" s="144"/>
      <c r="U229" s="144"/>
      <c r="V229" s="144"/>
    </row>
    <row r="230" spans="1:22" ht="18.75" hidden="1" x14ac:dyDescent="0.3">
      <c r="A230" s="52">
        <v>228</v>
      </c>
      <c r="B230" s="28">
        <v>4</v>
      </c>
      <c r="C230" s="29" t="s">
        <v>9</v>
      </c>
      <c r="D230" s="30">
        <v>50</v>
      </c>
      <c r="E230" s="17">
        <v>33.04</v>
      </c>
      <c r="F230" s="18">
        <v>10.38</v>
      </c>
      <c r="G230" s="19">
        <f t="shared" si="31"/>
        <v>0.29845641646489107</v>
      </c>
      <c r="H230" s="20">
        <v>47.37</v>
      </c>
      <c r="I230" s="21">
        <v>16.27</v>
      </c>
      <c r="J230" s="55">
        <f t="shared" si="32"/>
        <v>0.32285834916613887</v>
      </c>
      <c r="K230" s="18">
        <v>64.63</v>
      </c>
      <c r="L230" s="18">
        <v>21.04</v>
      </c>
      <c r="M230" s="55">
        <f t="shared" si="35"/>
        <v>0.30601268760637473</v>
      </c>
      <c r="N230" s="18">
        <v>66.37</v>
      </c>
      <c r="O230" s="18">
        <v>20.51</v>
      </c>
      <c r="P230" s="55">
        <f t="shared" si="33"/>
        <v>0.29048365225252371</v>
      </c>
      <c r="Q230" s="18">
        <v>73.16</v>
      </c>
      <c r="R230" s="18">
        <v>18.61</v>
      </c>
      <c r="S230" s="55">
        <f t="shared" si="34"/>
        <v>0.25437397484964464</v>
      </c>
      <c r="T230" s="144"/>
      <c r="U230" s="144"/>
      <c r="V230" s="144"/>
    </row>
    <row r="231" spans="1:22" ht="18.75" hidden="1" x14ac:dyDescent="0.3">
      <c r="A231" s="53">
        <v>229</v>
      </c>
      <c r="B231" s="14">
        <v>4</v>
      </c>
      <c r="C231" s="15" t="s">
        <v>16</v>
      </c>
      <c r="D231" s="16">
        <v>50</v>
      </c>
      <c r="E231" s="17">
        <v>61.58</v>
      </c>
      <c r="F231" s="18">
        <v>33.770000000000003</v>
      </c>
      <c r="G231" s="19">
        <f t="shared" si="31"/>
        <v>0.52097271841506987</v>
      </c>
      <c r="H231" s="17">
        <v>50.45</v>
      </c>
      <c r="I231" s="18">
        <v>16.23</v>
      </c>
      <c r="J231" s="55">
        <f t="shared" si="32"/>
        <v>0.302402378592666</v>
      </c>
      <c r="K231" s="18">
        <v>77.2</v>
      </c>
      <c r="L231" s="18">
        <v>12.01</v>
      </c>
      <c r="M231" s="55">
        <f t="shared" ref="M231:M236" si="36">L231/K231</f>
        <v>0.1555699481865285</v>
      </c>
      <c r="N231" s="18">
        <v>87.18</v>
      </c>
      <c r="O231" s="18">
        <v>13.18</v>
      </c>
      <c r="P231" s="55">
        <f>(O231/N231)</f>
        <v>0.15118146363844917</v>
      </c>
      <c r="Q231" s="18"/>
      <c r="S231" s="55"/>
      <c r="T231" s="144"/>
      <c r="U231" s="144"/>
      <c r="V231" s="144"/>
    </row>
    <row r="232" spans="1:22" ht="18.75" hidden="1" x14ac:dyDescent="0.3">
      <c r="A232" s="54">
        <v>230</v>
      </c>
      <c r="B232" s="24">
        <v>4</v>
      </c>
      <c r="C232" s="25" t="s">
        <v>16</v>
      </c>
      <c r="D232" s="26">
        <v>0</v>
      </c>
      <c r="E232" s="17">
        <v>42.33</v>
      </c>
      <c r="F232" s="18">
        <v>26.78</v>
      </c>
      <c r="G232" s="19">
        <f t="shared" si="31"/>
        <v>0.60101582801795417</v>
      </c>
      <c r="H232" s="17">
        <v>53.5</v>
      </c>
      <c r="I232" s="18">
        <v>17.559999999999999</v>
      </c>
      <c r="J232" s="55">
        <f t="shared" si="32"/>
        <v>0.30853084112149531</v>
      </c>
      <c r="K232" s="18">
        <v>109.45</v>
      </c>
      <c r="L232" s="18">
        <v>16.350000000000001</v>
      </c>
      <c r="M232" s="55">
        <f t="shared" si="36"/>
        <v>0.14938328003654638</v>
      </c>
      <c r="N232" s="18">
        <v>99.28</v>
      </c>
      <c r="O232" s="18">
        <v>15.07</v>
      </c>
      <c r="P232" s="55">
        <f t="shared" ref="P232:P242" si="37">(O232/N232)</f>
        <v>0.15179290894439967</v>
      </c>
      <c r="Q232" s="18"/>
      <c r="S232" s="55"/>
      <c r="T232" s="144"/>
      <c r="U232" s="144"/>
      <c r="V232" s="144"/>
    </row>
    <row r="233" spans="1:22" ht="18.75" hidden="1" x14ac:dyDescent="0.3">
      <c r="A233" s="54">
        <v>231</v>
      </c>
      <c r="B233" s="24">
        <v>4</v>
      </c>
      <c r="C233" s="25" t="s">
        <v>16</v>
      </c>
      <c r="D233" s="26">
        <v>350</v>
      </c>
      <c r="E233" s="17">
        <v>65</v>
      </c>
      <c r="F233" s="18">
        <v>30.84</v>
      </c>
      <c r="G233" s="19">
        <f t="shared" si="31"/>
        <v>0.45073846153846148</v>
      </c>
      <c r="H233" s="17">
        <v>75.709999999999994</v>
      </c>
      <c r="I233" s="18">
        <v>19.87</v>
      </c>
      <c r="J233" s="55">
        <f t="shared" si="32"/>
        <v>0.2467018887861577</v>
      </c>
      <c r="K233" s="18">
        <v>61.4</v>
      </c>
      <c r="L233" s="18">
        <v>8.91</v>
      </c>
      <c r="M233" s="55">
        <f t="shared" si="36"/>
        <v>0.14511400651465797</v>
      </c>
      <c r="N233" s="18">
        <v>114.21</v>
      </c>
      <c r="O233" s="18">
        <v>15.38</v>
      </c>
      <c r="P233" s="55">
        <f t="shared" si="37"/>
        <v>0.13466421504246565</v>
      </c>
      <c r="Q233" s="18"/>
      <c r="S233" s="55"/>
      <c r="T233" s="144"/>
      <c r="U233" s="144"/>
      <c r="V233" s="144"/>
    </row>
    <row r="234" spans="1:22" ht="18.75" hidden="1" x14ac:dyDescent="0.3">
      <c r="A234" s="54">
        <v>232</v>
      </c>
      <c r="B234" s="24">
        <v>4</v>
      </c>
      <c r="C234" s="25" t="s">
        <v>16</v>
      </c>
      <c r="D234" s="26">
        <v>100</v>
      </c>
      <c r="E234" s="17">
        <v>82.16</v>
      </c>
      <c r="F234" s="18">
        <v>27.17</v>
      </c>
      <c r="G234" s="19">
        <f t="shared" si="31"/>
        <v>0.3141613924050633</v>
      </c>
      <c r="H234" s="17">
        <v>84.98</v>
      </c>
      <c r="I234" s="18">
        <v>18.61</v>
      </c>
      <c r="J234" s="55">
        <f t="shared" si="32"/>
        <v>0.20585314191574486</v>
      </c>
      <c r="K234" s="18">
        <v>79.2</v>
      </c>
      <c r="L234" s="18">
        <v>9.83</v>
      </c>
      <c r="M234" s="55">
        <f t="shared" si="36"/>
        <v>0.12411616161616161</v>
      </c>
      <c r="N234" s="18">
        <v>115.84</v>
      </c>
      <c r="O234" s="18">
        <v>16.46</v>
      </c>
      <c r="P234" s="55">
        <f t="shared" si="37"/>
        <v>0.1420925414364641</v>
      </c>
      <c r="Q234" s="18"/>
      <c r="S234" s="55"/>
      <c r="T234" s="144"/>
      <c r="U234" s="144"/>
      <c r="V234" s="144"/>
    </row>
    <row r="235" spans="1:22" ht="18.75" hidden="1" x14ac:dyDescent="0.3">
      <c r="A235" s="54">
        <v>233</v>
      </c>
      <c r="B235" s="24">
        <v>4</v>
      </c>
      <c r="C235" s="25" t="s">
        <v>16</v>
      </c>
      <c r="D235" s="26">
        <v>200</v>
      </c>
      <c r="E235" s="17">
        <v>109.33</v>
      </c>
      <c r="F235" s="18">
        <v>24.96</v>
      </c>
      <c r="G235" s="19">
        <f t="shared" si="31"/>
        <v>0.21688466111771701</v>
      </c>
      <c r="H235" s="17">
        <v>97.21</v>
      </c>
      <c r="I235" s="18">
        <v>19.2</v>
      </c>
      <c r="J235" s="55">
        <f t="shared" si="32"/>
        <v>0.18565991153173542</v>
      </c>
      <c r="K235" s="18">
        <v>68.319999999999993</v>
      </c>
      <c r="L235" s="18">
        <v>8.35</v>
      </c>
      <c r="M235" s="55">
        <f t="shared" si="36"/>
        <v>0.12221896955503514</v>
      </c>
      <c r="N235" s="18">
        <v>96.48</v>
      </c>
      <c r="O235" s="18">
        <v>14.75</v>
      </c>
      <c r="P235" s="55">
        <f t="shared" si="37"/>
        <v>0.15288142620232173</v>
      </c>
      <c r="Q235" s="18"/>
      <c r="S235" s="55"/>
      <c r="T235" s="144"/>
      <c r="U235" s="144"/>
      <c r="V235" s="144"/>
    </row>
    <row r="236" spans="1:22" ht="18.75" hidden="1" x14ac:dyDescent="0.3">
      <c r="A236" s="52">
        <v>234</v>
      </c>
      <c r="B236" s="28">
        <v>4</v>
      </c>
      <c r="C236" s="29" t="s">
        <v>16</v>
      </c>
      <c r="D236" s="30">
        <v>500</v>
      </c>
      <c r="E236" s="17">
        <v>107.8</v>
      </c>
      <c r="F236" s="18">
        <v>20.82</v>
      </c>
      <c r="G236" s="19">
        <f t="shared" si="31"/>
        <v>0.18347866419294989</v>
      </c>
      <c r="H236" s="17">
        <v>81.94</v>
      </c>
      <c r="I236" s="18">
        <v>16.57</v>
      </c>
      <c r="J236" s="55">
        <f t="shared" si="32"/>
        <v>0.19008786917256529</v>
      </c>
      <c r="K236" s="18">
        <v>102.82</v>
      </c>
      <c r="L236" s="18">
        <v>12.8</v>
      </c>
      <c r="M236" s="55">
        <f t="shared" si="36"/>
        <v>0.12448939894962072</v>
      </c>
      <c r="N236" s="18">
        <v>61.13</v>
      </c>
      <c r="O236" s="18">
        <v>12.28</v>
      </c>
      <c r="P236" s="55">
        <f t="shared" si="37"/>
        <v>0.20088336332406345</v>
      </c>
      <c r="Q236" s="18"/>
      <c r="S236" s="55"/>
      <c r="T236" s="144"/>
      <c r="U236" s="144"/>
      <c r="V236" s="144"/>
    </row>
    <row r="237" spans="1:22" ht="18.75" hidden="1" x14ac:dyDescent="0.3">
      <c r="A237" s="53">
        <v>235</v>
      </c>
      <c r="B237" s="14">
        <v>4</v>
      </c>
      <c r="C237" s="15" t="s">
        <v>15</v>
      </c>
      <c r="D237" s="16">
        <v>500</v>
      </c>
      <c r="E237" s="17">
        <v>39.659999999999997</v>
      </c>
      <c r="F237" s="18">
        <v>25.01</v>
      </c>
      <c r="G237" s="19">
        <f t="shared" si="31"/>
        <v>0.59907967725668176</v>
      </c>
      <c r="H237" s="17">
        <v>65.69</v>
      </c>
      <c r="I237" s="18">
        <v>21.5</v>
      </c>
      <c r="J237" s="55">
        <f t="shared" si="32"/>
        <v>0.30765717765261075</v>
      </c>
      <c r="K237" s="18">
        <v>51.98</v>
      </c>
      <c r="L237" s="18">
        <v>17.920000000000002</v>
      </c>
      <c r="M237" s="198">
        <f t="shared" ref="M237:M242" si="38">(L237/K237)*0.94</f>
        <v>0.32406310119276649</v>
      </c>
      <c r="N237" s="18">
        <v>79.45</v>
      </c>
      <c r="O237" s="18">
        <v>13.46</v>
      </c>
      <c r="P237" s="55">
        <f t="shared" si="37"/>
        <v>0.16941472624292009</v>
      </c>
      <c r="Q237" s="18"/>
      <c r="S237" s="55"/>
      <c r="T237" s="144"/>
      <c r="U237" s="144"/>
      <c r="V237" s="144"/>
    </row>
    <row r="238" spans="1:22" ht="18.75" hidden="1" x14ac:dyDescent="0.3">
      <c r="A238" s="54">
        <v>236</v>
      </c>
      <c r="B238" s="24">
        <v>4</v>
      </c>
      <c r="C238" s="25" t="s">
        <v>15</v>
      </c>
      <c r="D238" s="26">
        <v>100</v>
      </c>
      <c r="E238" s="17">
        <v>66.349999999999994</v>
      </c>
      <c r="F238" s="18">
        <v>39.729999999999997</v>
      </c>
      <c r="G238" s="19">
        <f t="shared" si="31"/>
        <v>0.56885455915599104</v>
      </c>
      <c r="H238" s="17">
        <v>80.62</v>
      </c>
      <c r="I238" s="18">
        <v>24.74</v>
      </c>
      <c r="J238" s="55">
        <f t="shared" si="32"/>
        <v>0.28845943934507562</v>
      </c>
      <c r="K238" s="18">
        <v>37.799999999999997</v>
      </c>
      <c r="L238" s="18">
        <v>15.53</v>
      </c>
      <c r="M238" s="198">
        <f t="shared" si="38"/>
        <v>0.3861957671957672</v>
      </c>
      <c r="N238" s="18">
        <v>95.78</v>
      </c>
      <c r="O238" s="18">
        <v>15.94</v>
      </c>
      <c r="P238" s="55">
        <f t="shared" si="37"/>
        <v>0.1664230528294007</v>
      </c>
      <c r="Q238" s="18"/>
      <c r="S238" s="55"/>
      <c r="T238" s="144"/>
      <c r="U238" s="144"/>
      <c r="V238" s="144"/>
    </row>
    <row r="239" spans="1:22" ht="18.75" hidden="1" x14ac:dyDescent="0.3">
      <c r="A239" s="54">
        <v>237</v>
      </c>
      <c r="B239" s="24">
        <v>4</v>
      </c>
      <c r="C239" s="25" t="s">
        <v>15</v>
      </c>
      <c r="D239" s="26">
        <v>50</v>
      </c>
      <c r="E239" s="17">
        <v>25.74</v>
      </c>
      <c r="F239" s="18">
        <v>17.45</v>
      </c>
      <c r="G239" s="19">
        <f t="shared" si="31"/>
        <v>0.64403651903651904</v>
      </c>
      <c r="H239" s="17">
        <v>43.19</v>
      </c>
      <c r="I239" s="18">
        <v>15.17</v>
      </c>
      <c r="J239" s="55">
        <f t="shared" si="32"/>
        <v>0.33016438990507063</v>
      </c>
      <c r="K239" s="18">
        <v>67.03</v>
      </c>
      <c r="L239" s="18">
        <v>22.57</v>
      </c>
      <c r="M239" s="198">
        <f t="shared" si="38"/>
        <v>0.3165120095479636</v>
      </c>
      <c r="N239" s="18">
        <v>88.55</v>
      </c>
      <c r="O239" s="18">
        <v>15.13</v>
      </c>
      <c r="P239" s="55">
        <f t="shared" si="37"/>
        <v>0.17086391869000567</v>
      </c>
      <c r="Q239" s="18"/>
      <c r="S239" s="55"/>
      <c r="T239" s="144"/>
      <c r="U239" s="144"/>
      <c r="V239" s="144"/>
    </row>
    <row r="240" spans="1:22" ht="18.75" hidden="1" x14ac:dyDescent="0.3">
      <c r="A240" s="54">
        <v>238</v>
      </c>
      <c r="B240" s="24">
        <v>4</v>
      </c>
      <c r="C240" s="25" t="s">
        <v>15</v>
      </c>
      <c r="D240" s="26">
        <v>350</v>
      </c>
      <c r="E240" s="17">
        <v>75.209999999999994</v>
      </c>
      <c r="F240" s="18">
        <v>29.12</v>
      </c>
      <c r="G240" s="19">
        <f t="shared" si="31"/>
        <v>0.3678234277356735</v>
      </c>
      <c r="H240" s="17">
        <v>76.739999999999995</v>
      </c>
      <c r="I240" s="18">
        <v>19.2</v>
      </c>
      <c r="J240" s="55">
        <f t="shared" si="32"/>
        <v>0.2351837372947615</v>
      </c>
      <c r="K240" s="18">
        <v>78.3</v>
      </c>
      <c r="L240" s="18">
        <v>17.760000000000002</v>
      </c>
      <c r="M240" s="198">
        <f t="shared" si="38"/>
        <v>0.21321072796934867</v>
      </c>
      <c r="N240" s="18">
        <v>97.28</v>
      </c>
      <c r="O240" s="18">
        <v>16.57</v>
      </c>
      <c r="P240" s="55">
        <f t="shared" si="37"/>
        <v>0.17033305921052633</v>
      </c>
      <c r="Q240" s="18"/>
      <c r="S240" s="55"/>
      <c r="T240" s="144"/>
      <c r="U240" s="144"/>
      <c r="V240" s="144"/>
    </row>
    <row r="241" spans="1:22" ht="18.75" hidden="1" x14ac:dyDescent="0.3">
      <c r="A241" s="54">
        <v>239</v>
      </c>
      <c r="B241" s="24">
        <v>4</v>
      </c>
      <c r="C241" s="25" t="s">
        <v>15</v>
      </c>
      <c r="D241" s="26">
        <v>0</v>
      </c>
      <c r="E241" s="17">
        <v>66.05</v>
      </c>
      <c r="F241" s="18">
        <v>33.130000000000003</v>
      </c>
      <c r="G241" s="19">
        <f t="shared" si="31"/>
        <v>0.47651021953065859</v>
      </c>
      <c r="H241" s="17">
        <v>71.349999999999994</v>
      </c>
      <c r="I241" s="18">
        <v>18.190000000000001</v>
      </c>
      <c r="J241" s="55">
        <f t="shared" si="32"/>
        <v>0.23964400840925018</v>
      </c>
      <c r="K241" s="18">
        <v>80.260000000000005</v>
      </c>
      <c r="L241" s="18">
        <v>19.21</v>
      </c>
      <c r="M241" s="198">
        <f t="shared" si="38"/>
        <v>0.22498629454273608</v>
      </c>
      <c r="N241" s="18">
        <v>84.24</v>
      </c>
      <c r="O241" s="18">
        <v>14</v>
      </c>
      <c r="P241" s="55">
        <f t="shared" si="37"/>
        <v>0.16619183285849953</v>
      </c>
      <c r="Q241" s="18"/>
      <c r="S241" s="55"/>
      <c r="T241" s="144"/>
      <c r="U241" s="144"/>
      <c r="V241" s="144"/>
    </row>
    <row r="242" spans="1:22" ht="18.75" hidden="1" x14ac:dyDescent="0.3">
      <c r="A242" s="52">
        <v>240</v>
      </c>
      <c r="B242" s="28">
        <v>4</v>
      </c>
      <c r="C242" s="29" t="s">
        <v>15</v>
      </c>
      <c r="D242" s="30">
        <v>200</v>
      </c>
      <c r="E242" s="17">
        <v>80.459999999999994</v>
      </c>
      <c r="F242" s="18">
        <v>29.7</v>
      </c>
      <c r="G242" s="19">
        <f t="shared" si="31"/>
        <v>0.35067114093959734</v>
      </c>
      <c r="H242" s="17">
        <v>112.64</v>
      </c>
      <c r="I242" s="18">
        <v>24.79</v>
      </c>
      <c r="J242" s="55">
        <f t="shared" si="32"/>
        <v>0.20687677556818179</v>
      </c>
      <c r="K242" s="18">
        <v>92.36</v>
      </c>
      <c r="L242" s="18">
        <v>19.73</v>
      </c>
      <c r="M242" s="198">
        <f t="shared" si="38"/>
        <v>0.20080337808575138</v>
      </c>
      <c r="N242" s="18">
        <v>65.989999999999995</v>
      </c>
      <c r="O242" s="18">
        <v>18.079999999999998</v>
      </c>
      <c r="P242" s="55">
        <f t="shared" si="37"/>
        <v>0.27398090619790877</v>
      </c>
      <c r="Q242" s="18"/>
      <c r="S242" s="55"/>
      <c r="T242" s="144"/>
      <c r="U242" s="144"/>
      <c r="V242" s="144"/>
    </row>
    <row r="243" spans="1:22" s="199" customFormat="1" ht="18.75" hidden="1" x14ac:dyDescent="0.3">
      <c r="A243" s="56">
        <v>241</v>
      </c>
      <c r="B243" s="57">
        <v>4</v>
      </c>
      <c r="C243" s="58" t="s">
        <v>18</v>
      </c>
      <c r="D243" s="59">
        <v>200</v>
      </c>
      <c r="E243" s="31">
        <v>42.78</v>
      </c>
      <c r="F243" s="32">
        <v>14.09</v>
      </c>
      <c r="G243" s="19">
        <f t="shared" si="31"/>
        <v>0.31289153810191678</v>
      </c>
      <c r="H243" s="50">
        <v>74.91</v>
      </c>
      <c r="I243" s="51">
        <v>33.04</v>
      </c>
      <c r="J243" s="55">
        <f t="shared" si="32"/>
        <v>0.41459885195568014</v>
      </c>
      <c r="K243" s="32">
        <v>71.260000000000005</v>
      </c>
      <c r="L243" s="32">
        <v>23.05</v>
      </c>
      <c r="M243" s="198">
        <f>(L243/K243)*0.94</f>
        <v>0.30405557114790904</v>
      </c>
      <c r="N243" s="18">
        <v>53.8</v>
      </c>
      <c r="O243" s="18">
        <v>18.62</v>
      </c>
      <c r="P243" s="55">
        <f t="shared" si="33"/>
        <v>0.32533085501858738</v>
      </c>
      <c r="Q243" s="18">
        <v>59.82</v>
      </c>
      <c r="R243" s="18">
        <v>17.68</v>
      </c>
      <c r="S243" s="55">
        <f t="shared" ref="S243:S284" si="39">R243/Q243</f>
        <v>0.2955533266466065</v>
      </c>
      <c r="T243" s="144"/>
      <c r="U243" s="144"/>
      <c r="V243" s="144"/>
    </row>
    <row r="244" spans="1:22" ht="18.75" hidden="1" x14ac:dyDescent="0.3">
      <c r="A244" s="54">
        <v>242</v>
      </c>
      <c r="B244" s="24">
        <v>4</v>
      </c>
      <c r="C244" s="25" t="s">
        <v>18</v>
      </c>
      <c r="D244" s="26">
        <v>100</v>
      </c>
      <c r="E244" s="17">
        <v>39.1</v>
      </c>
      <c r="F244" s="18">
        <v>12.63</v>
      </c>
      <c r="G244" s="19">
        <f t="shared" si="31"/>
        <v>0.30686700767263425</v>
      </c>
      <c r="H244" s="50">
        <v>56.6</v>
      </c>
      <c r="I244" s="51">
        <v>33.950000000000003</v>
      </c>
      <c r="J244" s="55">
        <f t="shared" si="32"/>
        <v>0.5638339222614841</v>
      </c>
      <c r="K244" s="18">
        <v>62.39</v>
      </c>
      <c r="L244" s="18">
        <v>21.14</v>
      </c>
      <c r="M244" s="198">
        <f t="shared" ref="M244:M284" si="40">(L244/K244)*0.94</f>
        <v>0.31850617086071487</v>
      </c>
      <c r="N244" s="18">
        <v>51.5</v>
      </c>
      <c r="O244" s="18">
        <v>19.05</v>
      </c>
      <c r="P244" s="55">
        <f t="shared" si="33"/>
        <v>0.34770873786407763</v>
      </c>
      <c r="Q244" s="18">
        <v>67.099999999999994</v>
      </c>
      <c r="R244" s="18">
        <v>20.67</v>
      </c>
      <c r="S244" s="55">
        <f t="shared" si="39"/>
        <v>0.30804769001490317</v>
      </c>
      <c r="T244" s="144"/>
      <c r="U244" s="144"/>
      <c r="V244" s="144"/>
    </row>
    <row r="245" spans="1:22" ht="18.75" hidden="1" x14ac:dyDescent="0.3">
      <c r="A245" s="54">
        <v>243</v>
      </c>
      <c r="B245" s="24">
        <v>4</v>
      </c>
      <c r="C245" s="25" t="s">
        <v>18</v>
      </c>
      <c r="D245" s="26">
        <v>350</v>
      </c>
      <c r="E245" s="17">
        <v>42.67</v>
      </c>
      <c r="F245" s="18">
        <v>12.73</v>
      </c>
      <c r="G245" s="19">
        <f t="shared" si="31"/>
        <v>0.28341926411999058</v>
      </c>
      <c r="H245" s="20">
        <v>59</v>
      </c>
      <c r="I245" s="21">
        <v>22.87</v>
      </c>
      <c r="J245" s="55">
        <f t="shared" si="32"/>
        <v>0.36436949152542369</v>
      </c>
      <c r="K245" s="18">
        <v>56.79</v>
      </c>
      <c r="L245" s="18">
        <v>17.18</v>
      </c>
      <c r="M245" s="198">
        <f t="shared" si="40"/>
        <v>0.2843669660151435</v>
      </c>
      <c r="N245" s="18">
        <v>83.6</v>
      </c>
      <c r="O245" s="18">
        <v>23.43</v>
      </c>
      <c r="P245" s="55">
        <f t="shared" si="33"/>
        <v>0.26344736842105265</v>
      </c>
      <c r="Q245" s="18">
        <v>73.430000000000007</v>
      </c>
      <c r="R245" s="18">
        <v>19.190000000000001</v>
      </c>
      <c r="S245" s="55">
        <f t="shared" si="39"/>
        <v>0.26133732806754734</v>
      </c>
      <c r="T245" s="144"/>
      <c r="U245" s="144"/>
      <c r="V245" s="144"/>
    </row>
    <row r="246" spans="1:22" ht="18.75" hidden="1" x14ac:dyDescent="0.3">
      <c r="A246" s="54">
        <v>244</v>
      </c>
      <c r="B246" s="24">
        <v>4</v>
      </c>
      <c r="C246" s="25" t="s">
        <v>18</v>
      </c>
      <c r="D246" s="26">
        <v>0</v>
      </c>
      <c r="E246" s="17">
        <v>36.19</v>
      </c>
      <c r="F246" s="18">
        <v>12.14</v>
      </c>
      <c r="G246" s="19">
        <f t="shared" si="31"/>
        <v>0.31867919314727827</v>
      </c>
      <c r="H246" s="20">
        <v>42.7</v>
      </c>
      <c r="I246" s="21">
        <v>18.2</v>
      </c>
      <c r="J246" s="55">
        <f t="shared" si="32"/>
        <v>0.40065573770491797</v>
      </c>
      <c r="K246" s="18">
        <v>48.66</v>
      </c>
      <c r="L246" s="18">
        <v>16.47</v>
      </c>
      <c r="M246" s="198">
        <f t="shared" si="40"/>
        <v>0.31816276202219479</v>
      </c>
      <c r="N246" s="18">
        <v>65.099999999999994</v>
      </c>
      <c r="O246" s="18">
        <v>21.2</v>
      </c>
      <c r="P246" s="55">
        <f t="shared" si="33"/>
        <v>0.30611367127496159</v>
      </c>
      <c r="Q246" s="18">
        <v>82.22</v>
      </c>
      <c r="R246" s="18">
        <v>23.26</v>
      </c>
      <c r="S246" s="55">
        <f t="shared" si="39"/>
        <v>0.28289953782534666</v>
      </c>
      <c r="T246" s="144"/>
      <c r="U246" s="144"/>
      <c r="V246" s="144"/>
    </row>
    <row r="247" spans="1:22" ht="18.75" hidden="1" x14ac:dyDescent="0.3">
      <c r="A247" s="54">
        <v>245</v>
      </c>
      <c r="B247" s="24">
        <v>4</v>
      </c>
      <c r="C247" s="25" t="s">
        <v>18</v>
      </c>
      <c r="D247" s="26">
        <v>50</v>
      </c>
      <c r="E247" s="17">
        <v>53.41</v>
      </c>
      <c r="F247" s="18">
        <v>16.14</v>
      </c>
      <c r="G247" s="19">
        <f t="shared" si="31"/>
        <v>0.28708107096049434</v>
      </c>
      <c r="H247" s="20">
        <v>62.16</v>
      </c>
      <c r="I247" s="21">
        <v>28.91</v>
      </c>
      <c r="J247" s="55">
        <f t="shared" si="32"/>
        <v>0.43718468468468469</v>
      </c>
      <c r="K247" s="18">
        <v>66.290000000000006</v>
      </c>
      <c r="L247" s="18">
        <v>21.14</v>
      </c>
      <c r="M247" s="198">
        <f t="shared" si="40"/>
        <v>0.29976768743400206</v>
      </c>
      <c r="N247" s="18">
        <v>62.4</v>
      </c>
      <c r="O247" s="18">
        <v>19.7</v>
      </c>
      <c r="P247" s="55">
        <f t="shared" si="33"/>
        <v>0.29676282051282049</v>
      </c>
      <c r="Q247" s="18">
        <v>55.8</v>
      </c>
      <c r="R247" s="18">
        <v>17.11</v>
      </c>
      <c r="S247" s="55">
        <f t="shared" si="39"/>
        <v>0.30663082437275985</v>
      </c>
      <c r="T247" s="144"/>
      <c r="U247" s="144"/>
      <c r="V247" s="144"/>
    </row>
    <row r="248" spans="1:22" ht="18.75" hidden="1" x14ac:dyDescent="0.3">
      <c r="A248" s="52">
        <v>246</v>
      </c>
      <c r="B248" s="28">
        <v>4</v>
      </c>
      <c r="C248" s="29" t="s">
        <v>18</v>
      </c>
      <c r="D248" s="30">
        <v>500</v>
      </c>
      <c r="E248" s="17">
        <v>44.53</v>
      </c>
      <c r="F248" s="18">
        <v>11.78</v>
      </c>
      <c r="G248" s="19">
        <f t="shared" si="31"/>
        <v>0.25131372108690769</v>
      </c>
      <c r="H248" s="20">
        <v>70.91</v>
      </c>
      <c r="I248" s="21">
        <v>20.190000000000001</v>
      </c>
      <c r="J248" s="55">
        <f t="shared" si="32"/>
        <v>0.26764349175010577</v>
      </c>
      <c r="K248" s="18">
        <v>49.46</v>
      </c>
      <c r="L248" s="18">
        <v>15.45</v>
      </c>
      <c r="M248" s="198">
        <f t="shared" si="40"/>
        <v>0.29363121714516777</v>
      </c>
      <c r="N248" s="18">
        <v>67.3</v>
      </c>
      <c r="O248" s="18">
        <v>19.18</v>
      </c>
      <c r="P248" s="55">
        <f t="shared" si="33"/>
        <v>0.26789301634472507</v>
      </c>
      <c r="Q248" s="18">
        <v>79.95</v>
      </c>
      <c r="R248" s="18">
        <v>24.52</v>
      </c>
      <c r="S248" s="55">
        <f t="shared" si="39"/>
        <v>0.3066916823014384</v>
      </c>
      <c r="T248" s="144"/>
      <c r="U248" s="144"/>
      <c r="V248" s="144"/>
    </row>
    <row r="249" spans="1:22" ht="18.75" hidden="1" x14ac:dyDescent="0.3">
      <c r="A249" s="53">
        <v>247</v>
      </c>
      <c r="B249" s="14">
        <v>4</v>
      </c>
      <c r="C249" s="15" t="s">
        <v>12</v>
      </c>
      <c r="D249" s="16">
        <v>500</v>
      </c>
      <c r="E249" s="17">
        <v>52.99</v>
      </c>
      <c r="F249" s="18">
        <v>14.89</v>
      </c>
      <c r="G249" s="19">
        <f t="shared" si="31"/>
        <v>0.26694659369692397</v>
      </c>
      <c r="H249" s="20">
        <v>82.36</v>
      </c>
      <c r="I249" s="21">
        <v>21.47</v>
      </c>
      <c r="J249" s="55">
        <f t="shared" si="32"/>
        <v>0.2450437105390966</v>
      </c>
      <c r="K249" s="18">
        <v>94.08</v>
      </c>
      <c r="L249" s="18">
        <v>21.71</v>
      </c>
      <c r="M249" s="198">
        <f t="shared" si="40"/>
        <v>0.21691539115646258</v>
      </c>
      <c r="N249" s="18">
        <v>75.5</v>
      </c>
      <c r="O249" s="18">
        <v>19.559999999999999</v>
      </c>
      <c r="P249" s="55">
        <f t="shared" si="33"/>
        <v>0.24352847682119202</v>
      </c>
      <c r="Q249" s="18">
        <v>98.15</v>
      </c>
      <c r="R249" s="18">
        <v>22.38</v>
      </c>
      <c r="S249" s="55">
        <f t="shared" si="39"/>
        <v>0.22801833927661741</v>
      </c>
      <c r="T249" s="144"/>
      <c r="U249" s="144"/>
      <c r="V249" s="144"/>
    </row>
    <row r="250" spans="1:22" ht="18.75" hidden="1" x14ac:dyDescent="0.3">
      <c r="A250" s="54">
        <v>248</v>
      </c>
      <c r="B250" s="24">
        <v>4</v>
      </c>
      <c r="C250" s="25" t="s">
        <v>12</v>
      </c>
      <c r="D250" s="26">
        <v>50</v>
      </c>
      <c r="E250" s="17">
        <v>36.44</v>
      </c>
      <c r="F250" s="18">
        <v>11.17</v>
      </c>
      <c r="G250" s="19">
        <f t="shared" si="31"/>
        <v>0.29120472008781556</v>
      </c>
      <c r="H250" s="20">
        <v>58.6</v>
      </c>
      <c r="I250" s="21">
        <v>19.100000000000001</v>
      </c>
      <c r="J250" s="55">
        <f t="shared" si="32"/>
        <v>0.30638225255972695</v>
      </c>
      <c r="K250" s="18">
        <v>64.150000000000006</v>
      </c>
      <c r="L250" s="18">
        <v>19.54</v>
      </c>
      <c r="M250" s="198">
        <f t="shared" si="40"/>
        <v>0.28632268121590015</v>
      </c>
      <c r="N250" s="18">
        <v>49.6</v>
      </c>
      <c r="O250" s="18">
        <v>18.43</v>
      </c>
      <c r="P250" s="55">
        <f t="shared" si="33"/>
        <v>0.34927822580645163</v>
      </c>
      <c r="Q250" s="18">
        <v>71.03</v>
      </c>
      <c r="R250" s="18">
        <v>18.670000000000002</v>
      </c>
      <c r="S250" s="55">
        <f t="shared" si="39"/>
        <v>0.26284668449950727</v>
      </c>
      <c r="T250" s="144"/>
      <c r="U250" s="144"/>
      <c r="V250" s="144"/>
    </row>
    <row r="251" spans="1:22" ht="18.75" hidden="1" x14ac:dyDescent="0.3">
      <c r="A251" s="54">
        <v>249</v>
      </c>
      <c r="B251" s="24">
        <v>4</v>
      </c>
      <c r="C251" s="25" t="s">
        <v>12</v>
      </c>
      <c r="D251" s="26">
        <v>100</v>
      </c>
      <c r="E251" s="17">
        <v>47.32</v>
      </c>
      <c r="F251" s="18">
        <v>14.37</v>
      </c>
      <c r="G251" s="19">
        <f t="shared" si="31"/>
        <v>0.28849323753169903</v>
      </c>
      <c r="H251" s="20">
        <v>72.7</v>
      </c>
      <c r="I251" s="21">
        <v>22.5</v>
      </c>
      <c r="J251" s="55">
        <f t="shared" si="32"/>
        <v>0.29092159559834935</v>
      </c>
      <c r="K251" s="18">
        <v>88.67</v>
      </c>
      <c r="L251" s="18">
        <v>26.14</v>
      </c>
      <c r="M251" s="198">
        <f t="shared" si="40"/>
        <v>0.2771128904928386</v>
      </c>
      <c r="N251" s="18">
        <v>75.62</v>
      </c>
      <c r="O251" s="18">
        <v>25.38</v>
      </c>
      <c r="P251" s="55">
        <f t="shared" si="33"/>
        <v>0.31548796614652203</v>
      </c>
      <c r="Q251" s="18">
        <v>70.41</v>
      </c>
      <c r="R251" s="18">
        <v>17.66</v>
      </c>
      <c r="S251" s="55">
        <f t="shared" si="39"/>
        <v>0.25081664536287462</v>
      </c>
      <c r="T251" s="144"/>
      <c r="U251" s="144"/>
      <c r="V251" s="144"/>
    </row>
    <row r="252" spans="1:22" ht="18.75" hidden="1" x14ac:dyDescent="0.3">
      <c r="A252" s="54">
        <v>250</v>
      </c>
      <c r="B252" s="24">
        <v>4</v>
      </c>
      <c r="C252" s="25" t="s">
        <v>12</v>
      </c>
      <c r="D252" s="26">
        <v>200</v>
      </c>
      <c r="E252" s="17">
        <v>78.19</v>
      </c>
      <c r="F252" s="18">
        <v>16.600000000000001</v>
      </c>
      <c r="G252" s="19">
        <f t="shared" si="31"/>
        <v>0.20168819542140939</v>
      </c>
      <c r="H252" s="20">
        <v>132.01</v>
      </c>
      <c r="I252" s="21">
        <v>29.38</v>
      </c>
      <c r="J252" s="55">
        <f t="shared" si="32"/>
        <v>0.20920536323005831</v>
      </c>
      <c r="K252" s="18">
        <v>76.75</v>
      </c>
      <c r="L252" s="18">
        <v>23.06</v>
      </c>
      <c r="M252" s="198">
        <f t="shared" si="40"/>
        <v>0.282428664495114</v>
      </c>
      <c r="N252" s="18">
        <v>67.8</v>
      </c>
      <c r="O252" s="18">
        <v>20.22</v>
      </c>
      <c r="P252" s="55">
        <f t="shared" si="33"/>
        <v>0.2803362831858407</v>
      </c>
      <c r="Q252" s="18">
        <v>69.2</v>
      </c>
      <c r="R252" s="18">
        <v>15.5</v>
      </c>
      <c r="S252" s="55">
        <f t="shared" si="39"/>
        <v>0.22398843930635837</v>
      </c>
      <c r="T252" s="144"/>
      <c r="U252" s="144"/>
      <c r="V252" s="144"/>
    </row>
    <row r="253" spans="1:22" ht="18.75" hidden="1" x14ac:dyDescent="0.3">
      <c r="A253" s="54">
        <v>251</v>
      </c>
      <c r="B253" s="24">
        <v>4</v>
      </c>
      <c r="C253" s="25" t="s">
        <v>12</v>
      </c>
      <c r="D253" s="26">
        <v>0</v>
      </c>
      <c r="E253" s="17">
        <v>45.09</v>
      </c>
      <c r="F253" s="18">
        <v>13.27</v>
      </c>
      <c r="G253" s="19">
        <f t="shared" si="31"/>
        <v>0.27958527389665111</v>
      </c>
      <c r="H253" s="20">
        <v>83.07</v>
      </c>
      <c r="I253" s="21">
        <v>23.53</v>
      </c>
      <c r="J253" s="55">
        <f t="shared" si="32"/>
        <v>0.26625978090766828</v>
      </c>
      <c r="K253" s="18">
        <v>73.290000000000006</v>
      </c>
      <c r="L253" s="18">
        <v>21.63</v>
      </c>
      <c r="M253" s="198">
        <f t="shared" si="40"/>
        <v>0.27742120343839538</v>
      </c>
      <c r="N253" s="18">
        <v>94.5</v>
      </c>
      <c r="O253" s="18">
        <v>28.2</v>
      </c>
      <c r="P253" s="55">
        <f t="shared" si="33"/>
        <v>0.28050793650793648</v>
      </c>
      <c r="Q253" s="18">
        <v>103.35</v>
      </c>
      <c r="R253" s="18">
        <v>23.56</v>
      </c>
      <c r="S253" s="55">
        <f t="shared" si="39"/>
        <v>0.22796323173681665</v>
      </c>
      <c r="T253" s="144"/>
      <c r="U253" s="144"/>
      <c r="V253" s="144"/>
    </row>
    <row r="254" spans="1:22" ht="18.75" hidden="1" x14ac:dyDescent="0.3">
      <c r="A254" s="52">
        <v>252</v>
      </c>
      <c r="B254" s="28">
        <v>4</v>
      </c>
      <c r="C254" s="29" t="s">
        <v>12</v>
      </c>
      <c r="D254" s="30">
        <v>350</v>
      </c>
      <c r="E254" s="17">
        <v>69.900000000000006</v>
      </c>
      <c r="F254" s="18">
        <v>17.399999999999999</v>
      </c>
      <c r="G254" s="19">
        <f t="shared" si="31"/>
        <v>0.23648068669527891</v>
      </c>
      <c r="H254" s="20">
        <v>85.21</v>
      </c>
      <c r="I254" s="21">
        <v>20.5</v>
      </c>
      <c r="J254" s="55">
        <f t="shared" si="32"/>
        <v>0.22614716582560732</v>
      </c>
      <c r="K254" s="18">
        <v>99.14</v>
      </c>
      <c r="L254" s="18">
        <v>24.3</v>
      </c>
      <c r="M254" s="198">
        <f t="shared" si="40"/>
        <v>0.23040145249142627</v>
      </c>
      <c r="N254" s="18">
        <v>79.599999999999994</v>
      </c>
      <c r="O254" s="18">
        <v>21.05</v>
      </c>
      <c r="P254" s="55">
        <f t="shared" si="33"/>
        <v>0.24858040201005024</v>
      </c>
      <c r="Q254" s="18">
        <v>78.680000000000007</v>
      </c>
      <c r="R254" s="18">
        <v>19.190000000000001</v>
      </c>
      <c r="S254" s="55">
        <f t="shared" si="39"/>
        <v>0.24389933909506864</v>
      </c>
      <c r="T254" s="144"/>
      <c r="U254" s="144"/>
      <c r="V254" s="144"/>
    </row>
    <row r="255" spans="1:22" ht="18.75" hidden="1" x14ac:dyDescent="0.3">
      <c r="A255" s="53">
        <v>253</v>
      </c>
      <c r="B255" s="14">
        <v>4</v>
      </c>
      <c r="C255" s="15" t="s">
        <v>19</v>
      </c>
      <c r="D255" s="16">
        <v>0</v>
      </c>
      <c r="E255" s="17">
        <v>45.77</v>
      </c>
      <c r="F255" s="18">
        <v>15.86</v>
      </c>
      <c r="G255" s="19">
        <f t="shared" si="31"/>
        <v>0.32918942538780854</v>
      </c>
      <c r="H255" s="20">
        <v>59</v>
      </c>
      <c r="I255" s="21">
        <v>22.45</v>
      </c>
      <c r="J255" s="55">
        <f t="shared" si="32"/>
        <v>0.35767796610169489</v>
      </c>
      <c r="K255" s="18">
        <v>37.82</v>
      </c>
      <c r="L255" s="18">
        <v>15.64</v>
      </c>
      <c r="M255" s="198">
        <f t="shared" si="40"/>
        <v>0.38872554204124804</v>
      </c>
      <c r="N255" s="18">
        <v>43.8</v>
      </c>
      <c r="O255" s="18">
        <v>17.75</v>
      </c>
      <c r="P255" s="55">
        <f t="shared" si="33"/>
        <v>0.38093607305936078</v>
      </c>
      <c r="Q255" s="18">
        <v>69.150000000000006</v>
      </c>
      <c r="R255" s="18">
        <v>18.89</v>
      </c>
      <c r="S255" s="55">
        <f t="shared" si="39"/>
        <v>0.27317425885755603</v>
      </c>
      <c r="T255" s="144"/>
      <c r="U255" s="144"/>
      <c r="V255" s="144"/>
    </row>
    <row r="256" spans="1:22" ht="18.75" hidden="1" x14ac:dyDescent="0.3">
      <c r="A256" s="54">
        <v>254</v>
      </c>
      <c r="B256" s="24">
        <v>4</v>
      </c>
      <c r="C256" s="25" t="s">
        <v>19</v>
      </c>
      <c r="D256" s="26">
        <v>350</v>
      </c>
      <c r="E256" s="17">
        <v>62.67</v>
      </c>
      <c r="F256" s="18">
        <v>18.59</v>
      </c>
      <c r="G256" s="19">
        <f t="shared" si="31"/>
        <v>0.28180149992021697</v>
      </c>
      <c r="H256" s="20">
        <v>55.35</v>
      </c>
      <c r="I256" s="21">
        <v>16.46</v>
      </c>
      <c r="J256" s="55">
        <f t="shared" si="32"/>
        <v>0.27953748870822043</v>
      </c>
      <c r="K256" s="18">
        <v>77.48</v>
      </c>
      <c r="L256" s="18">
        <v>23.2</v>
      </c>
      <c r="M256" s="198">
        <f t="shared" si="40"/>
        <v>0.28146618482188951</v>
      </c>
      <c r="N256" s="18">
        <v>75</v>
      </c>
      <c r="O256" s="18">
        <v>22.8</v>
      </c>
      <c r="P256" s="55">
        <f t="shared" si="33"/>
        <v>0.28575999999999996</v>
      </c>
      <c r="Q256" s="18">
        <v>79.849999999999994</v>
      </c>
      <c r="R256" s="18">
        <v>21.55</v>
      </c>
      <c r="S256" s="55">
        <f t="shared" si="39"/>
        <v>0.26988102692548532</v>
      </c>
      <c r="T256" s="144"/>
      <c r="U256" s="144"/>
      <c r="V256" s="144"/>
    </row>
    <row r="257" spans="1:22" ht="18.75" hidden="1" x14ac:dyDescent="0.3">
      <c r="A257" s="54">
        <v>255</v>
      </c>
      <c r="B257" s="24">
        <v>4</v>
      </c>
      <c r="C257" s="25" t="s">
        <v>19</v>
      </c>
      <c r="D257" s="26">
        <v>500</v>
      </c>
      <c r="E257" s="17">
        <v>49.12</v>
      </c>
      <c r="F257" s="18">
        <v>14.63</v>
      </c>
      <c r="G257" s="19">
        <f t="shared" si="31"/>
        <v>0.28294991856677526</v>
      </c>
      <c r="H257" s="20">
        <v>67.14</v>
      </c>
      <c r="I257" s="21">
        <v>19.25</v>
      </c>
      <c r="J257" s="55">
        <f t="shared" si="32"/>
        <v>0.26951146857313074</v>
      </c>
      <c r="K257" s="18">
        <v>93.93</v>
      </c>
      <c r="L257" s="18">
        <v>24.37</v>
      </c>
      <c r="M257" s="198">
        <f t="shared" si="40"/>
        <v>0.24388161396784841</v>
      </c>
      <c r="N257" s="18">
        <v>58.36</v>
      </c>
      <c r="O257" s="18">
        <v>17.809999999999999</v>
      </c>
      <c r="P257" s="55">
        <f t="shared" si="33"/>
        <v>0.28686429061000679</v>
      </c>
      <c r="Q257" s="18">
        <v>84.6</v>
      </c>
      <c r="R257" s="18">
        <v>18.600000000000001</v>
      </c>
      <c r="S257" s="55">
        <f t="shared" si="39"/>
        <v>0.21985815602836883</v>
      </c>
      <c r="T257" s="144"/>
      <c r="U257" s="144"/>
      <c r="V257" s="144"/>
    </row>
    <row r="258" spans="1:22" ht="18.75" hidden="1" x14ac:dyDescent="0.3">
      <c r="A258" s="54">
        <v>256</v>
      </c>
      <c r="B258" s="24">
        <v>4</v>
      </c>
      <c r="C258" s="25" t="s">
        <v>19</v>
      </c>
      <c r="D258" s="26">
        <v>50</v>
      </c>
      <c r="E258" s="17">
        <v>40.049999999999997</v>
      </c>
      <c r="F258" s="18">
        <v>12.878</v>
      </c>
      <c r="G258" s="19">
        <f t="shared" si="31"/>
        <v>0.30547066167290887</v>
      </c>
      <c r="H258" s="20">
        <v>62.9</v>
      </c>
      <c r="I258" s="21">
        <v>20.399999999999999</v>
      </c>
      <c r="J258" s="55">
        <f t="shared" si="32"/>
        <v>0.3048648648648648</v>
      </c>
      <c r="K258" s="18">
        <v>62.89</v>
      </c>
      <c r="L258" s="18">
        <v>22.02</v>
      </c>
      <c r="M258" s="198">
        <f t="shared" si="40"/>
        <v>0.32912704722531405</v>
      </c>
      <c r="N258" s="18">
        <v>71</v>
      </c>
      <c r="O258" s="18">
        <v>25.06</v>
      </c>
      <c r="P258" s="55">
        <f t="shared" si="33"/>
        <v>0.33178028169014084</v>
      </c>
      <c r="Q258" s="18">
        <v>85.48</v>
      </c>
      <c r="R258" s="18">
        <v>23.41</v>
      </c>
      <c r="S258" s="55">
        <f t="shared" si="39"/>
        <v>0.27386523163313053</v>
      </c>
      <c r="T258" s="144"/>
      <c r="U258" s="144"/>
      <c r="V258" s="144"/>
    </row>
    <row r="259" spans="1:22" ht="18.75" hidden="1" x14ac:dyDescent="0.3">
      <c r="A259" s="54">
        <v>257</v>
      </c>
      <c r="B259" s="24">
        <v>4</v>
      </c>
      <c r="C259" s="25" t="s">
        <v>19</v>
      </c>
      <c r="D259" s="26">
        <v>200</v>
      </c>
      <c r="E259" s="17">
        <v>60.51</v>
      </c>
      <c r="F259" s="18">
        <v>16.989999999999998</v>
      </c>
      <c r="G259" s="19">
        <f t="shared" si="31"/>
        <v>0.26674103453974546</v>
      </c>
      <c r="H259" s="20">
        <v>77.900000000000006</v>
      </c>
      <c r="I259" s="21">
        <v>22.44</v>
      </c>
      <c r="J259" s="55">
        <f t="shared" si="32"/>
        <v>0.27077792041078302</v>
      </c>
      <c r="K259" s="18">
        <v>73.33</v>
      </c>
      <c r="L259" s="18">
        <v>23.49</v>
      </c>
      <c r="M259" s="198">
        <f t="shared" si="40"/>
        <v>0.30111277785353879</v>
      </c>
      <c r="N259" s="18">
        <v>78.13</v>
      </c>
      <c r="O259" s="18">
        <v>23.83</v>
      </c>
      <c r="P259" s="55">
        <f t="shared" si="33"/>
        <v>0.28670421093050047</v>
      </c>
      <c r="Q259" s="18">
        <v>80.73</v>
      </c>
      <c r="R259" s="18">
        <v>21.32</v>
      </c>
      <c r="S259" s="55">
        <f t="shared" si="39"/>
        <v>0.2640901771336554</v>
      </c>
      <c r="T259" s="144"/>
      <c r="U259" s="144"/>
      <c r="V259" s="144"/>
    </row>
    <row r="260" spans="1:22" ht="18.75" hidden="1" x14ac:dyDescent="0.3">
      <c r="A260" s="52">
        <v>258</v>
      </c>
      <c r="B260" s="28">
        <v>4</v>
      </c>
      <c r="C260" s="29" t="s">
        <v>19</v>
      </c>
      <c r="D260" s="30">
        <v>100</v>
      </c>
      <c r="E260" s="17">
        <v>56.21</v>
      </c>
      <c r="F260" s="18">
        <v>17.54</v>
      </c>
      <c r="G260" s="19">
        <f t="shared" ref="G260:G290" si="41">(F260/E260)*0.95</f>
        <v>0.29644191425013339</v>
      </c>
      <c r="H260" s="20">
        <v>63.38</v>
      </c>
      <c r="I260" s="21">
        <v>20.010000000000002</v>
      </c>
      <c r="J260" s="55">
        <f t="shared" ref="J260:J290" si="42">(I260/H260)*0.94</f>
        <v>0.29677185231934361</v>
      </c>
      <c r="K260" s="18">
        <v>94.48</v>
      </c>
      <c r="L260" s="18">
        <v>29.65</v>
      </c>
      <c r="M260" s="198">
        <f t="shared" si="40"/>
        <v>0.29499364944961892</v>
      </c>
      <c r="N260" s="18">
        <v>72.62</v>
      </c>
      <c r="O260" s="18">
        <v>24.57</v>
      </c>
      <c r="P260" s="55">
        <f t="shared" si="33"/>
        <v>0.31803635362159177</v>
      </c>
      <c r="Q260" s="18">
        <v>94.61</v>
      </c>
      <c r="R260" s="18">
        <v>25.97</v>
      </c>
      <c r="S260" s="55">
        <f t="shared" si="39"/>
        <v>0.27449529648028748</v>
      </c>
      <c r="T260" s="144"/>
      <c r="U260" s="144"/>
      <c r="V260" s="144"/>
    </row>
    <row r="261" spans="1:22" ht="18.75" hidden="1" x14ac:dyDescent="0.3">
      <c r="A261" s="53">
        <v>259</v>
      </c>
      <c r="B261" s="14">
        <v>4</v>
      </c>
      <c r="C261" s="15" t="s">
        <v>11</v>
      </c>
      <c r="D261" s="16">
        <v>350</v>
      </c>
      <c r="E261" s="17">
        <v>73.67</v>
      </c>
      <c r="F261" s="18">
        <v>18.11</v>
      </c>
      <c r="G261" s="19">
        <f t="shared" si="41"/>
        <v>0.23353468168861136</v>
      </c>
      <c r="H261" s="20">
        <v>77.86</v>
      </c>
      <c r="I261" s="21">
        <v>20.5</v>
      </c>
      <c r="J261" s="55">
        <f t="shared" si="42"/>
        <v>0.24749550475211921</v>
      </c>
      <c r="K261" s="18">
        <v>64.78</v>
      </c>
      <c r="L261" s="18">
        <v>20.309999999999999</v>
      </c>
      <c r="M261" s="198">
        <f t="shared" si="40"/>
        <v>0.29471133065761035</v>
      </c>
      <c r="N261" s="18">
        <v>76.3</v>
      </c>
      <c r="O261" s="18">
        <v>21.35</v>
      </c>
      <c r="P261" s="55">
        <f t="shared" si="33"/>
        <v>0.26302752293577986</v>
      </c>
      <c r="Q261" s="18">
        <v>85.51</v>
      </c>
      <c r="R261" s="18">
        <v>23.57</v>
      </c>
      <c r="S261" s="55">
        <f t="shared" si="39"/>
        <v>0.27564027599111213</v>
      </c>
      <c r="T261" s="144"/>
      <c r="U261" s="144"/>
      <c r="V261" s="144"/>
    </row>
    <row r="262" spans="1:22" ht="18.75" hidden="1" x14ac:dyDescent="0.3">
      <c r="A262" s="54">
        <v>260</v>
      </c>
      <c r="B262" s="24">
        <v>4</v>
      </c>
      <c r="C262" s="25" t="s">
        <v>11</v>
      </c>
      <c r="D262" s="26">
        <v>0</v>
      </c>
      <c r="E262" s="17">
        <v>53.13</v>
      </c>
      <c r="F262" s="18">
        <v>15.65</v>
      </c>
      <c r="G262" s="19">
        <f t="shared" si="41"/>
        <v>0.27983248635422547</v>
      </c>
      <c r="H262" s="20">
        <v>65.400000000000006</v>
      </c>
      <c r="I262" s="21">
        <v>21.28</v>
      </c>
      <c r="J262" s="55">
        <f t="shared" si="42"/>
        <v>0.30585932721712539</v>
      </c>
      <c r="K262" s="18">
        <v>62.96</v>
      </c>
      <c r="L262" s="18">
        <v>20.82</v>
      </c>
      <c r="M262" s="198">
        <f t="shared" si="40"/>
        <v>0.31084498094027951</v>
      </c>
      <c r="N262" s="18">
        <v>53.5</v>
      </c>
      <c r="O262" s="18">
        <v>18.600000000000001</v>
      </c>
      <c r="P262" s="55">
        <f t="shared" si="33"/>
        <v>0.326803738317757</v>
      </c>
      <c r="Q262" s="18">
        <v>57.81</v>
      </c>
      <c r="R262" s="18">
        <v>15.57</v>
      </c>
      <c r="S262" s="55">
        <f t="shared" si="39"/>
        <v>0.26933056564608199</v>
      </c>
      <c r="T262" s="144"/>
      <c r="U262" s="144"/>
      <c r="V262" s="144"/>
    </row>
    <row r="263" spans="1:22" ht="18.75" hidden="1" x14ac:dyDescent="0.3">
      <c r="A263" s="54">
        <v>261</v>
      </c>
      <c r="B263" s="24">
        <v>4</v>
      </c>
      <c r="C263" s="25" t="s">
        <v>11</v>
      </c>
      <c r="D263" s="26">
        <v>500</v>
      </c>
      <c r="E263" s="17">
        <v>59.85</v>
      </c>
      <c r="F263" s="18">
        <v>14.29</v>
      </c>
      <c r="G263" s="19">
        <f t="shared" si="41"/>
        <v>0.22682539682539679</v>
      </c>
      <c r="H263" s="20">
        <v>86.9</v>
      </c>
      <c r="I263" s="21">
        <v>22.38</v>
      </c>
      <c r="J263" s="55">
        <f t="shared" si="42"/>
        <v>0.24208515535097808</v>
      </c>
      <c r="K263" s="18">
        <v>78.349999999999994</v>
      </c>
      <c r="L263" s="18">
        <v>21.28</v>
      </c>
      <c r="M263" s="198">
        <f t="shared" si="40"/>
        <v>0.25530567964262929</v>
      </c>
      <c r="N263" s="18">
        <v>99.3</v>
      </c>
      <c r="O263" s="18">
        <v>24</v>
      </c>
      <c r="P263" s="55">
        <f t="shared" si="33"/>
        <v>0.22719033232628399</v>
      </c>
      <c r="Q263" s="18">
        <v>71.63</v>
      </c>
      <c r="R263" s="18">
        <v>17.98</v>
      </c>
      <c r="S263" s="55">
        <f t="shared" si="39"/>
        <v>0.25101214574898789</v>
      </c>
      <c r="T263" s="144"/>
      <c r="U263" s="144"/>
      <c r="V263" s="144"/>
    </row>
    <row r="264" spans="1:22" ht="18.75" hidden="1" x14ac:dyDescent="0.3">
      <c r="A264" s="54">
        <v>262</v>
      </c>
      <c r="B264" s="24">
        <v>4</v>
      </c>
      <c r="C264" s="25" t="s">
        <v>11</v>
      </c>
      <c r="D264" s="26">
        <v>50</v>
      </c>
      <c r="E264" s="17">
        <v>62.59</v>
      </c>
      <c r="F264" s="18">
        <v>16.309999999999999</v>
      </c>
      <c r="G264" s="19">
        <f t="shared" si="41"/>
        <v>0.24755552005112635</v>
      </c>
      <c r="H264" s="20">
        <v>63.8</v>
      </c>
      <c r="I264" s="21">
        <v>18.899999999999999</v>
      </c>
      <c r="J264" s="55">
        <f t="shared" si="42"/>
        <v>0.27846394984326017</v>
      </c>
      <c r="K264" s="18">
        <v>60.06</v>
      </c>
      <c r="L264" s="18">
        <v>19.03</v>
      </c>
      <c r="M264" s="198">
        <f t="shared" si="40"/>
        <v>0.29783882783882781</v>
      </c>
      <c r="N264" s="18">
        <v>63.1</v>
      </c>
      <c r="O264" s="18">
        <v>20.34</v>
      </c>
      <c r="P264" s="55">
        <f t="shared" si="33"/>
        <v>0.30300475435816165</v>
      </c>
      <c r="Q264" s="18">
        <v>94.97</v>
      </c>
      <c r="R264" s="18">
        <v>23.95</v>
      </c>
      <c r="S264" s="55">
        <f t="shared" si="39"/>
        <v>0.25218490049489312</v>
      </c>
      <c r="T264" s="144"/>
      <c r="U264" s="144"/>
      <c r="V264" s="144"/>
    </row>
    <row r="265" spans="1:22" ht="18.75" hidden="1" x14ac:dyDescent="0.3">
      <c r="A265" s="54">
        <v>263</v>
      </c>
      <c r="B265" s="24">
        <v>4</v>
      </c>
      <c r="C265" s="25" t="s">
        <v>11</v>
      </c>
      <c r="D265" s="26">
        <v>100</v>
      </c>
      <c r="E265" s="17">
        <v>43.96</v>
      </c>
      <c r="F265" s="18">
        <v>11.71</v>
      </c>
      <c r="G265" s="19">
        <f t="shared" si="41"/>
        <v>0.25305959963603275</v>
      </c>
      <c r="H265" s="20">
        <v>85.7</v>
      </c>
      <c r="I265" s="21">
        <v>22.8</v>
      </c>
      <c r="J265" s="55">
        <f t="shared" si="42"/>
        <v>0.25008168028004663</v>
      </c>
      <c r="K265" s="18">
        <v>93.04</v>
      </c>
      <c r="L265" s="18">
        <v>27.35</v>
      </c>
      <c r="M265" s="198">
        <f t="shared" si="40"/>
        <v>0.27632201203783319</v>
      </c>
      <c r="N265" s="18">
        <v>49.8</v>
      </c>
      <c r="O265" s="18">
        <v>16.010000000000002</v>
      </c>
      <c r="P265" s="55">
        <f t="shared" ref="P265:P283" si="43">(O265/N265)*0.94</f>
        <v>0.30219678714859438</v>
      </c>
      <c r="Q265" s="18">
        <v>78.67</v>
      </c>
      <c r="R265" s="18">
        <v>20.260000000000002</v>
      </c>
      <c r="S265" s="55">
        <f t="shared" si="39"/>
        <v>0.25753146053133341</v>
      </c>
      <c r="T265" s="144"/>
      <c r="U265" s="144"/>
      <c r="V265" s="144"/>
    </row>
    <row r="266" spans="1:22" ht="18.75" hidden="1" x14ac:dyDescent="0.3">
      <c r="A266" s="52">
        <v>264</v>
      </c>
      <c r="B266" s="28">
        <v>4</v>
      </c>
      <c r="C266" s="29" t="s">
        <v>11</v>
      </c>
      <c r="D266" s="30">
        <v>200</v>
      </c>
      <c r="E266" s="17">
        <v>55.83</v>
      </c>
      <c r="F266" s="18">
        <v>14.48</v>
      </c>
      <c r="G266" s="19">
        <f t="shared" si="41"/>
        <v>0.24639082930324199</v>
      </c>
      <c r="H266" s="20">
        <v>93.9</v>
      </c>
      <c r="I266" s="21">
        <v>23.4</v>
      </c>
      <c r="J266" s="55">
        <f t="shared" si="42"/>
        <v>0.23424920127795523</v>
      </c>
      <c r="K266" s="18">
        <v>57.91</v>
      </c>
      <c r="L266" s="18">
        <v>18.329999999999998</v>
      </c>
      <c r="M266" s="198">
        <f t="shared" si="40"/>
        <v>0.29753410464513896</v>
      </c>
      <c r="N266" s="18">
        <v>86.82</v>
      </c>
      <c r="O266" s="18">
        <v>24.82</v>
      </c>
      <c r="P266" s="55">
        <f t="shared" si="43"/>
        <v>0.26872609997696384</v>
      </c>
      <c r="Q266" s="18">
        <v>66.319999999999993</v>
      </c>
      <c r="R266" s="18">
        <v>19.37</v>
      </c>
      <c r="S266" s="55">
        <f t="shared" si="39"/>
        <v>0.29206875753920392</v>
      </c>
      <c r="T266" s="144"/>
      <c r="U266" s="144"/>
      <c r="V266" s="144"/>
    </row>
    <row r="267" spans="1:22" ht="18.75" hidden="1" x14ac:dyDescent="0.3">
      <c r="A267" s="53">
        <v>265</v>
      </c>
      <c r="B267" s="14">
        <v>4</v>
      </c>
      <c r="C267" s="15" t="s">
        <v>10</v>
      </c>
      <c r="D267" s="16">
        <v>350</v>
      </c>
      <c r="E267" s="17">
        <v>65.63</v>
      </c>
      <c r="F267" s="18">
        <v>13.35</v>
      </c>
      <c r="G267" s="19">
        <f t="shared" si="41"/>
        <v>0.19324241962517141</v>
      </c>
      <c r="H267" s="20">
        <v>99.22</v>
      </c>
      <c r="I267" s="21">
        <v>22.15</v>
      </c>
      <c r="J267" s="55">
        <f t="shared" si="42"/>
        <v>0.209846805079621</v>
      </c>
      <c r="K267" s="18">
        <v>100.64</v>
      </c>
      <c r="L267" s="18">
        <v>19.54</v>
      </c>
      <c r="M267" s="198">
        <f t="shared" si="40"/>
        <v>0.18250794912559615</v>
      </c>
      <c r="N267" s="18">
        <v>91.9</v>
      </c>
      <c r="O267" s="18">
        <v>19.760000000000002</v>
      </c>
      <c r="P267" s="55">
        <f t="shared" si="43"/>
        <v>0.20211534276387375</v>
      </c>
      <c r="Q267" s="18">
        <v>108.99</v>
      </c>
      <c r="R267" s="18">
        <v>20.36</v>
      </c>
      <c r="S267" s="55">
        <f t="shared" si="39"/>
        <v>0.1868061290026608</v>
      </c>
      <c r="T267" s="144"/>
      <c r="U267" s="144"/>
      <c r="V267" s="144"/>
    </row>
    <row r="268" spans="1:22" ht="18.75" hidden="1" x14ac:dyDescent="0.3">
      <c r="A268" s="54">
        <v>266</v>
      </c>
      <c r="B268" s="24">
        <v>4</v>
      </c>
      <c r="C268" s="25" t="s">
        <v>10</v>
      </c>
      <c r="D268" s="26">
        <v>50</v>
      </c>
      <c r="E268" s="17">
        <v>59.78</v>
      </c>
      <c r="F268" s="18">
        <v>12.98</v>
      </c>
      <c r="G268" s="19">
        <f t="shared" si="41"/>
        <v>0.20627300100368015</v>
      </c>
      <c r="H268" s="20">
        <v>78.5</v>
      </c>
      <c r="I268" s="21">
        <v>20.100000000000001</v>
      </c>
      <c r="J268" s="55">
        <f t="shared" si="42"/>
        <v>0.24068789808917196</v>
      </c>
      <c r="K268" s="18">
        <v>82.21</v>
      </c>
      <c r="L268" s="18">
        <v>17.670000000000002</v>
      </c>
      <c r="M268" s="198">
        <f t="shared" si="40"/>
        <v>0.20204111421968132</v>
      </c>
      <c r="N268" s="18">
        <v>93.05</v>
      </c>
      <c r="O268" s="18">
        <v>21.43</v>
      </c>
      <c r="P268" s="55">
        <f t="shared" si="43"/>
        <v>0.2164879097259538</v>
      </c>
      <c r="Q268" s="18">
        <v>126.43</v>
      </c>
      <c r="R268" s="18">
        <v>21.57</v>
      </c>
      <c r="S268" s="55">
        <f t="shared" si="39"/>
        <v>0.17060824171478287</v>
      </c>
      <c r="T268" s="144"/>
      <c r="U268" s="144"/>
      <c r="V268" s="144"/>
    </row>
    <row r="269" spans="1:22" ht="18.75" hidden="1" x14ac:dyDescent="0.3">
      <c r="A269" s="54">
        <v>267</v>
      </c>
      <c r="B269" s="24">
        <v>4</v>
      </c>
      <c r="C269" s="25" t="s">
        <v>10</v>
      </c>
      <c r="D269" s="26">
        <v>500</v>
      </c>
      <c r="E269" s="17">
        <v>83.08</v>
      </c>
      <c r="F269" s="18">
        <v>17.100000000000001</v>
      </c>
      <c r="G269" s="19">
        <f t="shared" si="41"/>
        <v>0.19553442465093884</v>
      </c>
      <c r="H269" s="20">
        <v>99.5</v>
      </c>
      <c r="I269" s="21">
        <v>20.3</v>
      </c>
      <c r="J269" s="55">
        <f t="shared" si="42"/>
        <v>0.19177889447236179</v>
      </c>
      <c r="K269" s="18">
        <v>85.66</v>
      </c>
      <c r="L269" s="18">
        <v>16.14</v>
      </c>
      <c r="M269" s="198">
        <f t="shared" si="40"/>
        <v>0.17711417230912913</v>
      </c>
      <c r="N269" s="18">
        <v>82.2</v>
      </c>
      <c r="O269" s="18">
        <v>16.28</v>
      </c>
      <c r="P269" s="55">
        <f t="shared" si="43"/>
        <v>0.18617031630170316</v>
      </c>
      <c r="Q269" s="18">
        <v>124.25</v>
      </c>
      <c r="R269" s="18">
        <v>19.2</v>
      </c>
      <c r="S269" s="55">
        <f t="shared" si="39"/>
        <v>0.1545271629778672</v>
      </c>
      <c r="T269" s="144"/>
      <c r="U269" s="144"/>
      <c r="V269" s="144"/>
    </row>
    <row r="270" spans="1:22" ht="18.75" hidden="1" x14ac:dyDescent="0.3">
      <c r="A270" s="54">
        <v>268</v>
      </c>
      <c r="B270" s="24">
        <v>4</v>
      </c>
      <c r="C270" s="25" t="s">
        <v>10</v>
      </c>
      <c r="D270" s="26">
        <v>100</v>
      </c>
      <c r="E270" s="17">
        <v>43.16</v>
      </c>
      <c r="F270" s="18">
        <v>10.25</v>
      </c>
      <c r="G270" s="19">
        <f t="shared" si="41"/>
        <v>0.22561399443929564</v>
      </c>
      <c r="H270" s="60">
        <v>74</v>
      </c>
      <c r="I270" s="61">
        <v>18.62</v>
      </c>
      <c r="J270" s="55">
        <f t="shared" si="42"/>
        <v>0.23652432432432435</v>
      </c>
      <c r="K270" s="18">
        <v>107.86</v>
      </c>
      <c r="L270" s="18">
        <v>21.18</v>
      </c>
      <c r="M270" s="198">
        <f t="shared" si="40"/>
        <v>0.18458371963656589</v>
      </c>
      <c r="N270" s="18">
        <v>65</v>
      </c>
      <c r="O270" s="18">
        <v>15.51</v>
      </c>
      <c r="P270" s="55">
        <f t="shared" si="43"/>
        <v>0.22429846153846153</v>
      </c>
      <c r="Q270" s="18">
        <v>136.09</v>
      </c>
      <c r="R270" s="18">
        <v>22.19</v>
      </c>
      <c r="S270" s="55">
        <f t="shared" si="39"/>
        <v>0.16305386141523992</v>
      </c>
      <c r="T270" s="144"/>
      <c r="U270" s="144"/>
      <c r="V270" s="144"/>
    </row>
    <row r="271" spans="1:22" ht="18.75" hidden="1" x14ac:dyDescent="0.3">
      <c r="A271" s="54">
        <v>269</v>
      </c>
      <c r="B271" s="24">
        <v>4</v>
      </c>
      <c r="C271" s="25" t="s">
        <v>10</v>
      </c>
      <c r="D271" s="26">
        <v>200</v>
      </c>
      <c r="E271" s="17">
        <v>55.48</v>
      </c>
      <c r="F271" s="18">
        <v>11.75</v>
      </c>
      <c r="G271" s="19">
        <f t="shared" si="41"/>
        <v>0.2011986301369863</v>
      </c>
      <c r="H271" s="60">
        <v>91.3</v>
      </c>
      <c r="I271" s="61">
        <v>21.3</v>
      </c>
      <c r="J271" s="55">
        <f t="shared" si="42"/>
        <v>0.21929901423877327</v>
      </c>
      <c r="K271" s="18">
        <v>105.85</v>
      </c>
      <c r="L271" s="18">
        <v>21.74</v>
      </c>
      <c r="M271" s="198">
        <f t="shared" si="40"/>
        <v>0.19306188001889463</v>
      </c>
      <c r="N271" s="18">
        <v>88.8</v>
      </c>
      <c r="O271" s="18">
        <v>20.13</v>
      </c>
      <c r="P271" s="55">
        <f t="shared" si="43"/>
        <v>0.2130878378378378</v>
      </c>
      <c r="Q271" s="18">
        <v>96.1</v>
      </c>
      <c r="R271" s="18">
        <v>18.68</v>
      </c>
      <c r="S271" s="55">
        <f t="shared" si="39"/>
        <v>0.19438085327783561</v>
      </c>
      <c r="T271" s="144"/>
      <c r="U271" s="144"/>
      <c r="V271" s="144"/>
    </row>
    <row r="272" spans="1:22" s="200" customFormat="1" ht="18.75" hidden="1" x14ac:dyDescent="0.3">
      <c r="A272" s="62">
        <v>270</v>
      </c>
      <c r="B272" s="63">
        <v>4</v>
      </c>
      <c r="C272" s="64" t="s">
        <v>10</v>
      </c>
      <c r="D272" s="65">
        <v>0</v>
      </c>
      <c r="E272" s="31">
        <v>51.37</v>
      </c>
      <c r="F272" s="32">
        <v>11.6</v>
      </c>
      <c r="G272" s="19">
        <f t="shared" si="41"/>
        <v>0.21452209460774771</v>
      </c>
      <c r="H272" s="50"/>
      <c r="I272" s="51"/>
      <c r="J272" s="55"/>
      <c r="K272" s="32">
        <v>90.65</v>
      </c>
      <c r="L272" s="32">
        <v>19.2</v>
      </c>
      <c r="M272" s="198">
        <f t="shared" si="40"/>
        <v>0.1990954219525648</v>
      </c>
      <c r="N272" s="18">
        <v>79.349999999999994</v>
      </c>
      <c r="O272" s="18">
        <v>19.57</v>
      </c>
      <c r="P272" s="55">
        <f t="shared" si="43"/>
        <v>0.23183112791430371</v>
      </c>
      <c r="Q272" s="18">
        <v>93.49</v>
      </c>
      <c r="R272" s="18">
        <v>19.760000000000002</v>
      </c>
      <c r="S272" s="55">
        <f t="shared" si="39"/>
        <v>0.21135950369023429</v>
      </c>
      <c r="T272" s="144"/>
      <c r="U272" s="144"/>
      <c r="V272" s="144"/>
    </row>
    <row r="273" spans="1:22" ht="18.75" hidden="1" x14ac:dyDescent="0.3">
      <c r="A273" s="53">
        <v>271</v>
      </c>
      <c r="B273" s="14">
        <v>4</v>
      </c>
      <c r="C273" s="15" t="s">
        <v>20</v>
      </c>
      <c r="D273" s="16">
        <v>350</v>
      </c>
      <c r="E273" s="17">
        <v>34.369999999999997</v>
      </c>
      <c r="F273" s="18">
        <v>11.99</v>
      </c>
      <c r="G273" s="19">
        <f t="shared" si="41"/>
        <v>0.33140820482979344</v>
      </c>
      <c r="H273" s="20">
        <v>60.9</v>
      </c>
      <c r="I273" s="21">
        <v>22.8</v>
      </c>
      <c r="J273" s="55">
        <f t="shared" si="42"/>
        <v>0.35192118226600988</v>
      </c>
      <c r="K273" s="18">
        <v>76.5</v>
      </c>
      <c r="L273" s="18">
        <v>24.25</v>
      </c>
      <c r="M273" s="198">
        <f t="shared" si="40"/>
        <v>0.29797385620915029</v>
      </c>
      <c r="N273" s="18">
        <v>57.9</v>
      </c>
      <c r="O273" s="18">
        <v>20.079999999999998</v>
      </c>
      <c r="P273" s="55">
        <f t="shared" si="43"/>
        <v>0.32599654576856646</v>
      </c>
      <c r="Q273" s="18">
        <v>86.5</v>
      </c>
      <c r="R273" s="18">
        <v>22.19</v>
      </c>
      <c r="S273" s="55">
        <f t="shared" si="39"/>
        <v>0.25653179190751446</v>
      </c>
      <c r="T273" s="144"/>
      <c r="U273" s="144"/>
      <c r="V273" s="144"/>
    </row>
    <row r="274" spans="1:22" ht="18.75" hidden="1" x14ac:dyDescent="0.3">
      <c r="A274" s="54">
        <v>272</v>
      </c>
      <c r="B274" s="24">
        <v>4</v>
      </c>
      <c r="C274" s="25" t="s">
        <v>20</v>
      </c>
      <c r="D274" s="26">
        <v>0</v>
      </c>
      <c r="E274" s="17">
        <v>27.17</v>
      </c>
      <c r="F274" s="18">
        <v>10.7</v>
      </c>
      <c r="G274" s="19">
        <f t="shared" si="41"/>
        <v>0.37412587412587406</v>
      </c>
      <c r="H274" s="20">
        <v>30</v>
      </c>
      <c r="I274" s="21">
        <v>14.4</v>
      </c>
      <c r="J274" s="55">
        <f t="shared" si="42"/>
        <v>0.45119999999999999</v>
      </c>
      <c r="K274" s="18">
        <v>47.91</v>
      </c>
      <c r="L274" s="18">
        <v>15.64</v>
      </c>
      <c r="M274" s="198">
        <f t="shared" si="40"/>
        <v>0.30685869338342725</v>
      </c>
      <c r="N274" s="18">
        <v>30.6</v>
      </c>
      <c r="O274" s="18">
        <v>14.4</v>
      </c>
      <c r="P274" s="55">
        <f t="shared" si="43"/>
        <v>0.44235294117647056</v>
      </c>
      <c r="Q274" s="18">
        <v>77.95</v>
      </c>
      <c r="R274" s="18">
        <v>18.82</v>
      </c>
      <c r="S274" s="55">
        <f t="shared" si="39"/>
        <v>0.24143681847338036</v>
      </c>
      <c r="T274" s="144"/>
      <c r="U274" s="144"/>
      <c r="V274" s="144"/>
    </row>
    <row r="275" spans="1:22" ht="18.75" hidden="1" x14ac:dyDescent="0.3">
      <c r="A275" s="54">
        <v>273</v>
      </c>
      <c r="B275" s="24">
        <v>4</v>
      </c>
      <c r="C275" s="25" t="s">
        <v>20</v>
      </c>
      <c r="D275" s="26">
        <v>100</v>
      </c>
      <c r="E275" s="17">
        <v>48.09</v>
      </c>
      <c r="F275" s="18">
        <v>16.440000000000001</v>
      </c>
      <c r="G275" s="19">
        <f t="shared" si="41"/>
        <v>0.32476606363069244</v>
      </c>
      <c r="H275" s="20">
        <v>44.22</v>
      </c>
      <c r="I275" s="21">
        <v>19.12</v>
      </c>
      <c r="J275" s="55">
        <f t="shared" si="42"/>
        <v>0.40644052464947988</v>
      </c>
      <c r="K275" s="18">
        <v>66.45</v>
      </c>
      <c r="L275" s="18">
        <v>21.29</v>
      </c>
      <c r="M275" s="198">
        <f t="shared" si="40"/>
        <v>0.30116779533483823</v>
      </c>
      <c r="N275" s="18">
        <v>51.6</v>
      </c>
      <c r="O275" s="18">
        <v>20.63</v>
      </c>
      <c r="P275" s="55">
        <f t="shared" si="43"/>
        <v>0.37581782945736425</v>
      </c>
      <c r="Q275" s="18">
        <v>66.33</v>
      </c>
      <c r="R275" s="18">
        <v>16.39</v>
      </c>
      <c r="S275" s="55">
        <f t="shared" si="39"/>
        <v>0.2470978441127695</v>
      </c>
      <c r="T275" s="144"/>
      <c r="U275" s="144"/>
      <c r="V275" s="144"/>
    </row>
    <row r="276" spans="1:22" ht="18.75" hidden="1" x14ac:dyDescent="0.3">
      <c r="A276" s="54">
        <v>274</v>
      </c>
      <c r="B276" s="24">
        <v>4</v>
      </c>
      <c r="C276" s="25" t="s">
        <v>20</v>
      </c>
      <c r="D276" s="26">
        <v>500</v>
      </c>
      <c r="E276" s="17">
        <v>40.700000000000003</v>
      </c>
      <c r="F276" s="18">
        <v>14.62</v>
      </c>
      <c r="G276" s="19">
        <f t="shared" si="41"/>
        <v>0.34125307125307119</v>
      </c>
      <c r="H276" s="20">
        <v>87.2</v>
      </c>
      <c r="I276" s="21">
        <v>30.3</v>
      </c>
      <c r="J276" s="55">
        <f t="shared" si="42"/>
        <v>0.32662844036697247</v>
      </c>
      <c r="K276" s="18">
        <v>72.47</v>
      </c>
      <c r="L276" s="18">
        <v>21.74</v>
      </c>
      <c r="M276" s="198">
        <f t="shared" si="40"/>
        <v>0.28198702911549606</v>
      </c>
      <c r="N276" s="18">
        <v>55.5</v>
      </c>
      <c r="O276" s="18">
        <v>19.32</v>
      </c>
      <c r="P276" s="55">
        <f t="shared" si="43"/>
        <v>0.32722162162162161</v>
      </c>
      <c r="Q276" s="18">
        <v>78.66</v>
      </c>
      <c r="R276" s="18">
        <v>17.28</v>
      </c>
      <c r="S276" s="55">
        <f t="shared" si="39"/>
        <v>0.2196796338672769</v>
      </c>
      <c r="T276" s="144"/>
      <c r="U276" s="144"/>
      <c r="V276" s="144"/>
    </row>
    <row r="277" spans="1:22" ht="18.75" hidden="1" x14ac:dyDescent="0.3">
      <c r="A277" s="54">
        <v>275</v>
      </c>
      <c r="B277" s="24">
        <v>4</v>
      </c>
      <c r="C277" s="25" t="s">
        <v>20</v>
      </c>
      <c r="D277" s="26">
        <v>200</v>
      </c>
      <c r="E277" s="17">
        <v>44.94</v>
      </c>
      <c r="F277" s="18">
        <v>15.83</v>
      </c>
      <c r="G277" s="19">
        <f t="shared" si="41"/>
        <v>0.33463506898086337</v>
      </c>
      <c r="H277" s="20">
        <v>64.400000000000006</v>
      </c>
      <c r="I277" s="21">
        <v>22.8</v>
      </c>
      <c r="J277" s="55">
        <f t="shared" si="42"/>
        <v>0.33279503105590058</v>
      </c>
      <c r="K277" s="18">
        <v>65.260000000000005</v>
      </c>
      <c r="L277" s="18">
        <v>19.43</v>
      </c>
      <c r="M277" s="198">
        <f t="shared" si="40"/>
        <v>0.27986821942997236</v>
      </c>
      <c r="N277" s="18">
        <v>48</v>
      </c>
      <c r="O277" s="18">
        <v>20.059999999999999</v>
      </c>
      <c r="P277" s="55">
        <f t="shared" si="43"/>
        <v>0.39284166666666664</v>
      </c>
      <c r="Q277" s="18">
        <v>65.88</v>
      </c>
      <c r="R277" s="18">
        <v>16.73</v>
      </c>
      <c r="S277" s="55">
        <f t="shared" si="39"/>
        <v>0.25394656952034006</v>
      </c>
      <c r="T277" s="144"/>
      <c r="U277" s="144"/>
      <c r="V277" s="144"/>
    </row>
    <row r="278" spans="1:22" ht="18.75" hidden="1" x14ac:dyDescent="0.3">
      <c r="A278" s="52">
        <v>276</v>
      </c>
      <c r="B278" s="28">
        <v>4</v>
      </c>
      <c r="C278" s="29" t="s">
        <v>20</v>
      </c>
      <c r="D278" s="30">
        <v>50</v>
      </c>
      <c r="E278" s="17">
        <v>47.68</v>
      </c>
      <c r="F278" s="18">
        <v>16.22</v>
      </c>
      <c r="G278" s="19">
        <f t="shared" si="41"/>
        <v>0.32317533557046974</v>
      </c>
      <c r="H278" s="20">
        <v>61.6</v>
      </c>
      <c r="I278" s="21">
        <v>22.2</v>
      </c>
      <c r="J278" s="55">
        <f t="shared" si="42"/>
        <v>0.33876623376623372</v>
      </c>
      <c r="K278" s="18">
        <v>70.73</v>
      </c>
      <c r="L278" s="18">
        <v>23.45</v>
      </c>
      <c r="M278" s="198">
        <f t="shared" si="40"/>
        <v>0.31164993637777461</v>
      </c>
      <c r="N278" s="18">
        <v>48.1</v>
      </c>
      <c r="O278" s="18">
        <v>19.059999999999999</v>
      </c>
      <c r="P278" s="55">
        <f t="shared" si="43"/>
        <v>0.37248232848232843</v>
      </c>
      <c r="Q278" s="18">
        <v>62.18</v>
      </c>
      <c r="R278" s="18">
        <v>17.39</v>
      </c>
      <c r="S278" s="55">
        <f t="shared" si="39"/>
        <v>0.27967192023158571</v>
      </c>
      <c r="T278" s="144"/>
      <c r="U278" s="144"/>
      <c r="V278" s="144"/>
    </row>
    <row r="279" spans="1:22" ht="18.75" x14ac:dyDescent="0.3">
      <c r="A279" s="53">
        <v>277</v>
      </c>
      <c r="B279" s="14">
        <v>4</v>
      </c>
      <c r="C279" s="15" t="s">
        <v>13</v>
      </c>
      <c r="D279" s="16">
        <v>350</v>
      </c>
      <c r="E279" s="17">
        <v>38.85</v>
      </c>
      <c r="F279" s="18">
        <v>8.64</v>
      </c>
      <c r="G279" s="19">
        <f t="shared" si="41"/>
        <v>0.21127413127413128</v>
      </c>
      <c r="H279" s="20">
        <v>91.4</v>
      </c>
      <c r="I279" s="21">
        <v>18.440000000000001</v>
      </c>
      <c r="J279" s="55">
        <f t="shared" si="42"/>
        <v>0.18964551422319473</v>
      </c>
      <c r="K279" s="18">
        <v>118.41</v>
      </c>
      <c r="L279" s="18">
        <v>16.5</v>
      </c>
      <c r="M279" s="198">
        <f t="shared" si="40"/>
        <v>0.13098555865214087</v>
      </c>
      <c r="N279" s="18">
        <v>96</v>
      </c>
      <c r="O279" s="18">
        <v>18.239999999999998</v>
      </c>
      <c r="P279" s="55">
        <f t="shared" si="43"/>
        <v>0.17859999999999995</v>
      </c>
      <c r="Q279" s="18">
        <v>117.01</v>
      </c>
      <c r="R279" s="18">
        <v>16.77</v>
      </c>
      <c r="S279" s="55">
        <f t="shared" si="39"/>
        <v>0.14332108366806254</v>
      </c>
      <c r="T279" s="144"/>
      <c r="U279" s="144"/>
      <c r="V279" s="144"/>
    </row>
    <row r="280" spans="1:22" ht="18.75" x14ac:dyDescent="0.3">
      <c r="A280" s="54">
        <v>278</v>
      </c>
      <c r="B280" s="24">
        <v>4</v>
      </c>
      <c r="C280" s="25" t="s">
        <v>13</v>
      </c>
      <c r="D280" s="26">
        <v>200</v>
      </c>
      <c r="E280" s="17">
        <v>51.44</v>
      </c>
      <c r="F280" s="18">
        <v>9.2799999999999994</v>
      </c>
      <c r="G280" s="19">
        <f t="shared" si="41"/>
        <v>0.17138413685847587</v>
      </c>
      <c r="H280" s="20">
        <v>85</v>
      </c>
      <c r="I280" s="21">
        <v>18.43</v>
      </c>
      <c r="J280" s="55">
        <f t="shared" si="42"/>
        <v>0.20381411764705881</v>
      </c>
      <c r="K280" s="18">
        <v>94.96</v>
      </c>
      <c r="L280" s="18">
        <v>15.91</v>
      </c>
      <c r="M280" s="198">
        <f t="shared" si="40"/>
        <v>0.1574915754001685</v>
      </c>
      <c r="N280" s="18">
        <v>88.4</v>
      </c>
      <c r="O280" s="18">
        <v>17.399999999999999</v>
      </c>
      <c r="P280" s="55">
        <f t="shared" si="43"/>
        <v>0.1850226244343891</v>
      </c>
      <c r="Q280" s="18">
        <v>99.27</v>
      </c>
      <c r="R280" s="18">
        <v>12.58</v>
      </c>
      <c r="S280" s="55">
        <f t="shared" si="39"/>
        <v>0.12672509318021558</v>
      </c>
      <c r="T280" s="144"/>
      <c r="U280" s="144"/>
      <c r="V280" s="144"/>
    </row>
    <row r="281" spans="1:22" ht="18.75" x14ac:dyDescent="0.3">
      <c r="A281" s="54">
        <v>279</v>
      </c>
      <c r="B281" s="24">
        <v>4</v>
      </c>
      <c r="C281" s="25" t="s">
        <v>13</v>
      </c>
      <c r="D281" s="26">
        <v>100</v>
      </c>
      <c r="E281" s="17">
        <v>41.41</v>
      </c>
      <c r="F281" s="18">
        <v>10.119999999999999</v>
      </c>
      <c r="G281" s="19">
        <f t="shared" si="41"/>
        <v>0.23216614344361264</v>
      </c>
      <c r="H281" s="20">
        <v>93</v>
      </c>
      <c r="I281" s="21">
        <v>19.73</v>
      </c>
      <c r="J281" s="55">
        <f t="shared" si="42"/>
        <v>0.19942150537634409</v>
      </c>
      <c r="K281" s="18">
        <v>83.68</v>
      </c>
      <c r="L281" s="18">
        <v>15.39</v>
      </c>
      <c r="M281" s="198">
        <f t="shared" si="40"/>
        <v>0.17288001912045889</v>
      </c>
      <c r="N281" s="18">
        <v>78.2</v>
      </c>
      <c r="O281" s="18">
        <v>16.43</v>
      </c>
      <c r="P281" s="55">
        <f t="shared" si="43"/>
        <v>0.19749616368286443</v>
      </c>
      <c r="Q281" s="18">
        <v>138.57</v>
      </c>
      <c r="R281" s="18">
        <v>15.97</v>
      </c>
      <c r="S281" s="55">
        <f t="shared" si="39"/>
        <v>0.11524861081042073</v>
      </c>
      <c r="T281" s="144"/>
      <c r="U281" s="144"/>
      <c r="V281" s="144"/>
    </row>
    <row r="282" spans="1:22" ht="18.75" x14ac:dyDescent="0.3">
      <c r="A282" s="54">
        <v>280</v>
      </c>
      <c r="B282" s="24">
        <v>4</v>
      </c>
      <c r="C282" s="25" t="s">
        <v>13</v>
      </c>
      <c r="D282" s="26">
        <v>500</v>
      </c>
      <c r="E282" s="17">
        <v>58.26</v>
      </c>
      <c r="F282" s="18">
        <v>12.19</v>
      </c>
      <c r="G282" s="19">
        <f t="shared" si="41"/>
        <v>0.19877274287675933</v>
      </c>
      <c r="H282" s="20">
        <v>90.4</v>
      </c>
      <c r="I282" s="21">
        <v>16.22</v>
      </c>
      <c r="J282" s="55">
        <f t="shared" si="42"/>
        <v>0.1686592920353982</v>
      </c>
      <c r="K282" s="18">
        <v>124.14</v>
      </c>
      <c r="L282" s="18">
        <v>16.100000000000001</v>
      </c>
      <c r="M282" s="198">
        <f t="shared" si="40"/>
        <v>0.12191074593201223</v>
      </c>
      <c r="N282" s="18">
        <v>100.2</v>
      </c>
      <c r="O282" s="18">
        <v>15.86</v>
      </c>
      <c r="P282" s="55">
        <f t="shared" si="43"/>
        <v>0.14878642714570856</v>
      </c>
      <c r="Q282" s="18">
        <v>129.9</v>
      </c>
      <c r="R282" s="18">
        <v>13.92</v>
      </c>
      <c r="S282" s="55">
        <f t="shared" si="39"/>
        <v>0.10715935334872978</v>
      </c>
      <c r="T282" s="144"/>
      <c r="U282" s="144"/>
      <c r="V282" s="144"/>
    </row>
    <row r="283" spans="1:22" ht="18.75" x14ac:dyDescent="0.3">
      <c r="A283" s="54">
        <v>281</v>
      </c>
      <c r="B283" s="24">
        <v>4</v>
      </c>
      <c r="C283" s="25" t="s">
        <v>13</v>
      </c>
      <c r="D283" s="26">
        <v>0</v>
      </c>
      <c r="E283" s="17">
        <v>58.31</v>
      </c>
      <c r="F283" s="18">
        <v>12.26</v>
      </c>
      <c r="G283" s="19">
        <f t="shared" si="41"/>
        <v>0.19974275424455495</v>
      </c>
      <c r="H283" s="20">
        <v>65.7</v>
      </c>
      <c r="I283" s="21">
        <v>19.23</v>
      </c>
      <c r="J283" s="55">
        <f t="shared" si="42"/>
        <v>0.27513242009132416</v>
      </c>
      <c r="K283" s="18">
        <v>81.97</v>
      </c>
      <c r="L283" s="18">
        <v>15.16</v>
      </c>
      <c r="M283" s="198">
        <f t="shared" si="40"/>
        <v>0.17384896913504941</v>
      </c>
      <c r="N283" s="18">
        <v>86.4</v>
      </c>
      <c r="O283" s="18">
        <v>18.7</v>
      </c>
      <c r="P283" s="55">
        <f t="shared" si="43"/>
        <v>0.20344907407407406</v>
      </c>
      <c r="Q283" s="18">
        <v>115.24</v>
      </c>
      <c r="R283" s="18">
        <v>14.78</v>
      </c>
      <c r="S283" s="55">
        <f t="shared" si="39"/>
        <v>0.12825407844498438</v>
      </c>
      <c r="T283" s="144"/>
      <c r="U283" s="144"/>
      <c r="V283" s="144"/>
    </row>
    <row r="284" spans="1:22" ht="18.75" x14ac:dyDescent="0.3">
      <c r="A284" s="52">
        <v>282</v>
      </c>
      <c r="B284" s="28">
        <v>4</v>
      </c>
      <c r="C284" s="29" t="s">
        <v>13</v>
      </c>
      <c r="D284" s="30">
        <v>50</v>
      </c>
      <c r="E284" s="17">
        <v>40.39</v>
      </c>
      <c r="F284" s="18">
        <v>8.77</v>
      </c>
      <c r="G284" s="19">
        <f t="shared" si="41"/>
        <v>0.20627630601634064</v>
      </c>
      <c r="H284" s="20">
        <v>80.959999999999994</v>
      </c>
      <c r="I284" s="21">
        <v>19.27</v>
      </c>
      <c r="J284" s="55">
        <f t="shared" si="42"/>
        <v>0.22373764822134387</v>
      </c>
      <c r="K284" s="18">
        <v>77.400000000000006</v>
      </c>
      <c r="L284" s="18">
        <v>13.14</v>
      </c>
      <c r="M284" s="198">
        <f t="shared" si="40"/>
        <v>0.1595813953488372</v>
      </c>
      <c r="N284" s="18">
        <v>79.599999999999994</v>
      </c>
      <c r="O284" s="18">
        <v>17.079999999999998</v>
      </c>
      <c r="P284" s="55">
        <f>(O284/N284)*0.94</f>
        <v>0.20169849246231156</v>
      </c>
      <c r="Q284" s="18">
        <v>98.45</v>
      </c>
      <c r="R284" s="18">
        <v>16.12</v>
      </c>
      <c r="S284" s="55">
        <f t="shared" si="39"/>
        <v>0.16373793803961403</v>
      </c>
      <c r="T284" s="144"/>
      <c r="U284" s="144"/>
      <c r="V284" s="144"/>
    </row>
    <row r="285" spans="1:22" ht="18.75" hidden="1" x14ac:dyDescent="0.3">
      <c r="A285" s="54">
        <v>283</v>
      </c>
      <c r="B285" s="24">
        <v>4</v>
      </c>
      <c r="C285" s="25" t="s">
        <v>17</v>
      </c>
      <c r="D285" s="26">
        <v>50</v>
      </c>
      <c r="E285" s="17">
        <v>75.42</v>
      </c>
      <c r="F285" s="18">
        <v>22.73</v>
      </c>
      <c r="G285" s="19">
        <f t="shared" si="41"/>
        <v>0.28630999734818352</v>
      </c>
      <c r="H285" s="17">
        <v>117.04</v>
      </c>
      <c r="I285" s="18">
        <v>22.58</v>
      </c>
      <c r="J285" s="55">
        <f t="shared" si="42"/>
        <v>0.18134996582364998</v>
      </c>
      <c r="K285" s="18">
        <v>71.36</v>
      </c>
      <c r="L285" s="18">
        <v>11.99</v>
      </c>
      <c r="M285" s="55">
        <f t="shared" ref="M285:M290" si="44">L285/K285</f>
        <v>0.1680213004484305</v>
      </c>
      <c r="N285" s="18">
        <v>111.69</v>
      </c>
      <c r="O285" s="18">
        <v>16.649999999999999</v>
      </c>
      <c r="P285" s="55">
        <f>(O285/N285)</f>
        <v>0.1490733279613215</v>
      </c>
      <c r="Q285" s="18"/>
      <c r="S285" s="18"/>
      <c r="T285" s="144"/>
      <c r="U285" s="144"/>
      <c r="V285" s="144"/>
    </row>
    <row r="286" spans="1:22" ht="18.75" hidden="1" x14ac:dyDescent="0.3">
      <c r="A286" s="54">
        <v>284</v>
      </c>
      <c r="B286" s="24">
        <v>4</v>
      </c>
      <c r="C286" s="25" t="s">
        <v>17</v>
      </c>
      <c r="D286" s="26">
        <v>200</v>
      </c>
      <c r="E286" s="17">
        <v>56.52</v>
      </c>
      <c r="F286" s="18">
        <v>19.78</v>
      </c>
      <c r="G286" s="19">
        <f t="shared" si="41"/>
        <v>0.33246638358103325</v>
      </c>
      <c r="H286" s="17">
        <v>95.96</v>
      </c>
      <c r="I286" s="18">
        <v>18.62</v>
      </c>
      <c r="J286" s="55">
        <f t="shared" si="42"/>
        <v>0.18239683201333889</v>
      </c>
      <c r="K286" s="18">
        <v>70.72</v>
      </c>
      <c r="L286" s="18">
        <v>9.5399999999999991</v>
      </c>
      <c r="M286" s="55">
        <f t="shared" si="44"/>
        <v>0.13489819004524886</v>
      </c>
      <c r="N286" s="18">
        <v>98.3</v>
      </c>
      <c r="O286" s="18">
        <v>13.95</v>
      </c>
      <c r="P286" s="55">
        <f t="shared" ref="P286:P290" si="45">(O286/N286)</f>
        <v>0.14191251271617497</v>
      </c>
      <c r="Q286" s="18"/>
      <c r="S286" s="18"/>
      <c r="T286" s="144"/>
      <c r="U286" s="144"/>
      <c r="V286" s="144"/>
    </row>
    <row r="287" spans="1:22" ht="18.75" hidden="1" x14ac:dyDescent="0.3">
      <c r="A287" s="54">
        <v>285</v>
      </c>
      <c r="B287" s="24">
        <v>4</v>
      </c>
      <c r="C287" s="25" t="s">
        <v>17</v>
      </c>
      <c r="D287" s="26">
        <v>500</v>
      </c>
      <c r="E287" s="17">
        <v>88.23</v>
      </c>
      <c r="F287" s="18">
        <v>19.27</v>
      </c>
      <c r="G287" s="19">
        <f t="shared" si="41"/>
        <v>0.20748611583361667</v>
      </c>
      <c r="H287" s="17">
        <v>77.900000000000006</v>
      </c>
      <c r="I287" s="18">
        <v>16.440000000000001</v>
      </c>
      <c r="J287" s="55">
        <f t="shared" si="42"/>
        <v>0.19837740693196407</v>
      </c>
      <c r="K287" s="18">
        <v>97.23</v>
      </c>
      <c r="L287" s="18">
        <v>11.57</v>
      </c>
      <c r="M287" s="55">
        <f t="shared" si="44"/>
        <v>0.11899619459014707</v>
      </c>
      <c r="N287" s="18">
        <v>107.79</v>
      </c>
      <c r="O287" s="18">
        <v>15.09</v>
      </c>
      <c r="P287" s="55">
        <f t="shared" si="45"/>
        <v>0.13999443362092959</v>
      </c>
      <c r="Q287" s="18"/>
      <c r="S287" s="18"/>
      <c r="T287" s="144"/>
      <c r="U287" s="144"/>
      <c r="V287" s="144"/>
    </row>
    <row r="288" spans="1:22" ht="18.75" hidden="1" x14ac:dyDescent="0.3">
      <c r="A288" s="54">
        <v>286</v>
      </c>
      <c r="B288" s="24">
        <v>4</v>
      </c>
      <c r="C288" s="25" t="s">
        <v>17</v>
      </c>
      <c r="D288" s="26">
        <v>100</v>
      </c>
      <c r="E288" s="17">
        <v>74.81</v>
      </c>
      <c r="F288" s="18">
        <v>18.920000000000002</v>
      </c>
      <c r="G288" s="19">
        <f t="shared" si="41"/>
        <v>0.24026199705921666</v>
      </c>
      <c r="H288" s="17">
        <v>105.04</v>
      </c>
      <c r="I288" s="18">
        <v>19.63</v>
      </c>
      <c r="J288" s="55">
        <f t="shared" si="42"/>
        <v>0.17566831683168313</v>
      </c>
      <c r="K288" s="18">
        <v>102.34</v>
      </c>
      <c r="L288" s="18">
        <v>12.44</v>
      </c>
      <c r="M288" s="55">
        <f t="shared" si="44"/>
        <v>0.12155559898377954</v>
      </c>
      <c r="N288" s="18">
        <v>114.86</v>
      </c>
      <c r="O288" s="18">
        <v>15.25</v>
      </c>
      <c r="P288" s="55">
        <f t="shared" si="45"/>
        <v>0.13277032909629113</v>
      </c>
      <c r="Q288" s="18"/>
      <c r="S288" s="18"/>
      <c r="T288" s="144"/>
      <c r="U288" s="144"/>
      <c r="V288" s="144"/>
    </row>
    <row r="289" spans="1:22" ht="18.75" hidden="1" x14ac:dyDescent="0.3">
      <c r="A289" s="54">
        <v>287</v>
      </c>
      <c r="B289" s="24">
        <v>4</v>
      </c>
      <c r="C289" s="25" t="s">
        <v>17</v>
      </c>
      <c r="D289" s="26">
        <v>0</v>
      </c>
      <c r="E289" s="17">
        <v>75.94</v>
      </c>
      <c r="F289" s="18">
        <v>20.23</v>
      </c>
      <c r="G289" s="19">
        <f t="shared" si="41"/>
        <v>0.25307479589149329</v>
      </c>
      <c r="H289" s="17">
        <v>81.739999999999995</v>
      </c>
      <c r="I289" s="18">
        <v>17.420000000000002</v>
      </c>
      <c r="J289" s="55">
        <f t="shared" si="42"/>
        <v>0.20032786885245904</v>
      </c>
      <c r="K289" s="18">
        <v>76.03</v>
      </c>
      <c r="L289" s="18">
        <v>10.59</v>
      </c>
      <c r="M289" s="55">
        <f t="shared" si="44"/>
        <v>0.13928712350388003</v>
      </c>
      <c r="N289" s="18">
        <v>129.1</v>
      </c>
      <c r="O289" s="18">
        <v>21.83</v>
      </c>
      <c r="P289" s="55">
        <f t="shared" si="45"/>
        <v>0.16909372579395818</v>
      </c>
      <c r="Q289" s="18"/>
      <c r="S289" s="18"/>
      <c r="T289" s="144"/>
      <c r="U289" s="144"/>
      <c r="V289" s="144"/>
    </row>
    <row r="290" spans="1:22" ht="18.75" hidden="1" x14ac:dyDescent="0.3">
      <c r="A290" s="54">
        <v>288</v>
      </c>
      <c r="B290" s="24">
        <v>4</v>
      </c>
      <c r="C290" s="25" t="s">
        <v>17</v>
      </c>
      <c r="D290" s="26">
        <v>350</v>
      </c>
      <c r="E290" s="66">
        <f>113.97-E291</f>
        <v>107.87</v>
      </c>
      <c r="F290" s="67">
        <f>25.3-F291</f>
        <v>19.53</v>
      </c>
      <c r="G290" s="19">
        <f t="shared" si="41"/>
        <v>0.17199870214146656</v>
      </c>
      <c r="H290" s="66">
        <v>112.76</v>
      </c>
      <c r="I290" s="67">
        <v>24.81</v>
      </c>
      <c r="J290" s="55">
        <f t="shared" si="42"/>
        <v>0.20682334161050014</v>
      </c>
      <c r="K290" s="18">
        <v>101.11</v>
      </c>
      <c r="L290" s="18">
        <v>14.11</v>
      </c>
      <c r="M290" s="55">
        <f t="shared" si="44"/>
        <v>0.1395509840767481</v>
      </c>
      <c r="N290" s="18">
        <v>64.7</v>
      </c>
      <c r="O290" s="18">
        <v>13.74</v>
      </c>
      <c r="P290" s="55">
        <f t="shared" si="45"/>
        <v>0.21236476043276661</v>
      </c>
      <c r="Q290" s="18"/>
      <c r="S290" s="18"/>
      <c r="T290" s="144"/>
      <c r="U290" s="144"/>
      <c r="V290" s="144"/>
    </row>
    <row r="291" spans="1:22" ht="15.75" hidden="1" thickBot="1" x14ac:dyDescent="0.3">
      <c r="A291" s="68" t="s">
        <v>21</v>
      </c>
      <c r="B291" s="69"/>
      <c r="C291" s="69"/>
      <c r="D291" s="69"/>
      <c r="E291" s="70">
        <v>6.1</v>
      </c>
      <c r="F291" s="71">
        <v>5.77</v>
      </c>
      <c r="G291" s="72">
        <f t="shared" ref="G291" si="46">F291/E291</f>
        <v>0.9459016393442623</v>
      </c>
      <c r="H291" s="70">
        <v>6.2</v>
      </c>
      <c r="I291" s="71">
        <v>5.85</v>
      </c>
      <c r="J291" s="55">
        <f t="shared" ref="J291" si="47">I291/H291</f>
        <v>0.94354838709677413</v>
      </c>
      <c r="K291" s="18">
        <v>6.15</v>
      </c>
      <c r="L291" s="18">
        <v>5.79</v>
      </c>
      <c r="M291" s="55">
        <f>L291/K291</f>
        <v>0.94146341463414629</v>
      </c>
      <c r="N291" s="18">
        <v>6.21</v>
      </c>
      <c r="O291" s="18">
        <v>5.82</v>
      </c>
      <c r="P291" s="55">
        <f>O291/N291</f>
        <v>0.9371980676328503</v>
      </c>
      <c r="Q291" s="18" t="s">
        <v>106</v>
      </c>
      <c r="S291" s="18"/>
    </row>
    <row r="292" spans="1:22" x14ac:dyDescent="0.25">
      <c r="K292" t="s">
        <v>22</v>
      </c>
      <c r="N292" s="73" t="s">
        <v>107</v>
      </c>
      <c r="O292" s="73"/>
      <c r="P292" s="73"/>
      <c r="Q292" s="73"/>
      <c r="R292" s="73"/>
      <c r="S292" s="73"/>
    </row>
    <row r="293" spans="1:22" s="73" customFormat="1" x14ac:dyDescent="0.25">
      <c r="G293" s="74"/>
      <c r="T293" s="196"/>
      <c r="U293" s="196"/>
      <c r="V293" s="196"/>
    </row>
    <row r="294" spans="1:22" s="73" customFormat="1" x14ac:dyDescent="0.25">
      <c r="T294" s="196"/>
      <c r="U294" s="196"/>
      <c r="V294" s="196"/>
    </row>
    <row r="295" spans="1:22" s="73" customFormat="1" x14ac:dyDescent="0.25">
      <c r="G295" s="75"/>
      <c r="T295" s="196"/>
      <c r="U295" s="196"/>
      <c r="V295" s="196"/>
    </row>
    <row r="296" spans="1:22" s="73" customFormat="1" x14ac:dyDescent="0.25">
      <c r="T296" s="196"/>
      <c r="U296" s="196"/>
      <c r="V296" s="196"/>
    </row>
    <row r="297" spans="1:22" s="73" customFormat="1" x14ac:dyDescent="0.25">
      <c r="T297" s="196"/>
      <c r="U297" s="196"/>
      <c r="V297" s="196"/>
    </row>
    <row r="298" spans="1:22" s="73" customFormat="1" x14ac:dyDescent="0.25">
      <c r="T298" s="196"/>
      <c r="U298" s="196"/>
      <c r="V298" s="196"/>
    </row>
    <row r="299" spans="1:22" s="73" customFormat="1" x14ac:dyDescent="0.25">
      <c r="T299" s="196"/>
      <c r="U299" s="196"/>
      <c r="V299" s="196"/>
    </row>
    <row r="300" spans="1:22" s="73" customFormat="1" x14ac:dyDescent="0.25">
      <c r="T300" s="196"/>
      <c r="U300" s="196"/>
      <c r="V300" s="196"/>
    </row>
    <row r="301" spans="1:22" s="73" customFormat="1" x14ac:dyDescent="0.25">
      <c r="T301" s="196"/>
      <c r="U301" s="196"/>
      <c r="V301" s="196"/>
    </row>
    <row r="302" spans="1:22" s="73" customFormat="1" x14ac:dyDescent="0.25">
      <c r="T302" s="196"/>
      <c r="U302" s="196"/>
      <c r="V302" s="196"/>
    </row>
    <row r="303" spans="1:22" s="73" customFormat="1" x14ac:dyDescent="0.25">
      <c r="T303" s="196"/>
      <c r="U303" s="196"/>
      <c r="V303" s="196"/>
    </row>
    <row r="304" spans="1:22" s="73" customFormat="1" x14ac:dyDescent="0.25">
      <c r="T304" s="196"/>
      <c r="U304" s="196"/>
      <c r="V304" s="196"/>
    </row>
    <row r="305" spans="20:22" s="73" customFormat="1" x14ac:dyDescent="0.25">
      <c r="T305" s="196"/>
      <c r="U305" s="196"/>
      <c r="V305" s="196"/>
    </row>
    <row r="306" spans="20:22" s="73" customFormat="1" x14ac:dyDescent="0.25">
      <c r="T306" s="196"/>
      <c r="U306" s="196"/>
      <c r="V306" s="196"/>
    </row>
    <row r="307" spans="20:22" s="73" customFormat="1" x14ac:dyDescent="0.25">
      <c r="T307" s="196"/>
      <c r="U307" s="196"/>
      <c r="V307" s="196"/>
    </row>
    <row r="308" spans="20:22" s="73" customFormat="1" x14ac:dyDescent="0.25">
      <c r="T308" s="196"/>
      <c r="U308" s="196"/>
      <c r="V308" s="196"/>
    </row>
    <row r="309" spans="20:22" s="73" customFormat="1" x14ac:dyDescent="0.25">
      <c r="T309" s="196"/>
      <c r="U309" s="196"/>
      <c r="V309" s="196"/>
    </row>
    <row r="310" spans="20:22" s="73" customFormat="1" x14ac:dyDescent="0.25">
      <c r="T310" s="196"/>
      <c r="U310" s="196"/>
      <c r="V310" s="196"/>
    </row>
    <row r="311" spans="20:22" s="73" customFormat="1" x14ac:dyDescent="0.25">
      <c r="T311" s="196"/>
      <c r="U311" s="196"/>
      <c r="V311" s="196"/>
    </row>
    <row r="312" spans="20:22" s="73" customFormat="1" x14ac:dyDescent="0.25">
      <c r="T312" s="196"/>
      <c r="U312" s="196"/>
      <c r="V312" s="196"/>
    </row>
    <row r="313" spans="20:22" s="73" customFormat="1" x14ac:dyDescent="0.25">
      <c r="T313" s="196"/>
      <c r="U313" s="196"/>
      <c r="V313" s="196"/>
    </row>
    <row r="314" spans="20:22" s="73" customFormat="1" x14ac:dyDescent="0.25">
      <c r="T314" s="196"/>
      <c r="U314" s="196"/>
      <c r="V314" s="196"/>
    </row>
    <row r="315" spans="20:22" s="73" customFormat="1" x14ac:dyDescent="0.25">
      <c r="T315" s="196"/>
      <c r="U315" s="196"/>
      <c r="V315" s="196"/>
    </row>
    <row r="316" spans="20:22" s="73" customFormat="1" x14ac:dyDescent="0.25">
      <c r="T316" s="196"/>
      <c r="U316" s="196"/>
      <c r="V316" s="196"/>
    </row>
    <row r="317" spans="20:22" s="73" customFormat="1" x14ac:dyDescent="0.25">
      <c r="T317" s="196"/>
      <c r="U317" s="196"/>
      <c r="V317" s="196"/>
    </row>
    <row r="318" spans="20:22" s="73" customFormat="1" x14ac:dyDescent="0.25">
      <c r="T318" s="196"/>
      <c r="U318" s="196"/>
      <c r="V318" s="196"/>
    </row>
    <row r="319" spans="20:22" s="73" customFormat="1" x14ac:dyDescent="0.25">
      <c r="T319" s="196"/>
      <c r="U319" s="196"/>
      <c r="V319" s="196"/>
    </row>
    <row r="320" spans="20:22" s="73" customFormat="1" x14ac:dyDescent="0.25">
      <c r="T320" s="196"/>
      <c r="U320" s="196"/>
      <c r="V320" s="196"/>
    </row>
    <row r="321" spans="20:22" s="73" customFormat="1" x14ac:dyDescent="0.25">
      <c r="T321" s="196"/>
      <c r="U321" s="196"/>
      <c r="V321" s="196"/>
    </row>
    <row r="322" spans="20:22" s="73" customFormat="1" x14ac:dyDescent="0.25">
      <c r="T322" s="196"/>
      <c r="U322" s="196"/>
      <c r="V322" s="196"/>
    </row>
    <row r="323" spans="20:22" s="73" customFormat="1" x14ac:dyDescent="0.25">
      <c r="T323" s="196"/>
      <c r="U323" s="196"/>
      <c r="V323" s="196"/>
    </row>
    <row r="324" spans="20:22" s="73" customFormat="1" x14ac:dyDescent="0.25">
      <c r="T324" s="196"/>
      <c r="U324" s="196"/>
      <c r="V324" s="196"/>
    </row>
    <row r="325" spans="20:22" s="73" customFormat="1" x14ac:dyDescent="0.25">
      <c r="T325" s="196"/>
      <c r="U325" s="196"/>
      <c r="V325" s="196"/>
    </row>
    <row r="326" spans="20:22" s="73" customFormat="1" x14ac:dyDescent="0.25">
      <c r="T326" s="196"/>
      <c r="U326" s="196"/>
      <c r="V326" s="196"/>
    </row>
    <row r="327" spans="20:22" s="73" customFormat="1" x14ac:dyDescent="0.25">
      <c r="T327" s="196"/>
      <c r="U327" s="196"/>
      <c r="V327" s="196"/>
    </row>
    <row r="328" spans="20:22" s="73" customFormat="1" x14ac:dyDescent="0.25">
      <c r="T328" s="196"/>
      <c r="U328" s="196"/>
      <c r="V328" s="196"/>
    </row>
    <row r="329" spans="20:22" s="73" customFormat="1" x14ac:dyDescent="0.25">
      <c r="T329" s="196"/>
      <c r="U329" s="196"/>
      <c r="V329" s="196"/>
    </row>
    <row r="330" spans="20:22" s="73" customFormat="1" x14ac:dyDescent="0.25">
      <c r="T330" s="196"/>
      <c r="U330" s="196"/>
      <c r="V330" s="196"/>
    </row>
    <row r="331" spans="20:22" s="73" customFormat="1" x14ac:dyDescent="0.25">
      <c r="T331" s="196"/>
      <c r="U331" s="196"/>
      <c r="V331" s="196"/>
    </row>
    <row r="332" spans="20:22" s="73" customFormat="1" x14ac:dyDescent="0.25">
      <c r="T332" s="196"/>
      <c r="U332" s="196"/>
      <c r="V332" s="196"/>
    </row>
    <row r="333" spans="20:22" s="73" customFormat="1" x14ac:dyDescent="0.25">
      <c r="T333" s="196"/>
      <c r="U333" s="196"/>
      <c r="V333" s="196"/>
    </row>
    <row r="334" spans="20:22" s="73" customFormat="1" x14ac:dyDescent="0.25">
      <c r="T334" s="196"/>
      <c r="U334" s="196"/>
      <c r="V334" s="196"/>
    </row>
    <row r="335" spans="20:22" s="73" customFormat="1" x14ac:dyDescent="0.25">
      <c r="T335" s="196"/>
      <c r="U335" s="196"/>
      <c r="V335" s="196"/>
    </row>
    <row r="336" spans="20:22" s="73" customFormat="1" x14ac:dyDescent="0.25">
      <c r="T336" s="196"/>
      <c r="U336" s="196"/>
      <c r="V336" s="196"/>
    </row>
    <row r="337" spans="20:22" s="73" customFormat="1" x14ac:dyDescent="0.25">
      <c r="T337" s="196"/>
      <c r="U337" s="196"/>
      <c r="V337" s="196"/>
    </row>
    <row r="338" spans="20:22" s="73" customFormat="1" x14ac:dyDescent="0.25">
      <c r="T338" s="196"/>
      <c r="U338" s="196"/>
      <c r="V338" s="196"/>
    </row>
    <row r="339" spans="20:22" s="73" customFormat="1" x14ac:dyDescent="0.25">
      <c r="T339" s="196"/>
      <c r="U339" s="196"/>
      <c r="V339" s="196"/>
    </row>
    <row r="340" spans="20:22" s="73" customFormat="1" x14ac:dyDescent="0.25">
      <c r="T340" s="196"/>
      <c r="U340" s="196"/>
      <c r="V340" s="196"/>
    </row>
    <row r="341" spans="20:22" s="73" customFormat="1" x14ac:dyDescent="0.25">
      <c r="T341" s="196"/>
      <c r="U341" s="196"/>
      <c r="V341" s="196"/>
    </row>
    <row r="342" spans="20:22" s="73" customFormat="1" x14ac:dyDescent="0.25">
      <c r="T342" s="196"/>
      <c r="U342" s="196"/>
      <c r="V342" s="196"/>
    </row>
    <row r="343" spans="20:22" s="73" customFormat="1" x14ac:dyDescent="0.25">
      <c r="T343" s="196"/>
      <c r="U343" s="196"/>
      <c r="V343" s="196"/>
    </row>
    <row r="344" spans="20:22" s="73" customFormat="1" x14ac:dyDescent="0.25">
      <c r="T344" s="196"/>
      <c r="U344" s="196"/>
      <c r="V344" s="196"/>
    </row>
    <row r="345" spans="20:22" s="73" customFormat="1" x14ac:dyDescent="0.25">
      <c r="T345" s="196"/>
      <c r="U345" s="196"/>
      <c r="V345" s="196"/>
    </row>
    <row r="346" spans="20:22" s="73" customFormat="1" x14ac:dyDescent="0.25">
      <c r="T346" s="196"/>
      <c r="U346" s="196"/>
      <c r="V346" s="196"/>
    </row>
    <row r="347" spans="20:22" s="73" customFormat="1" x14ac:dyDescent="0.25">
      <c r="T347" s="196"/>
      <c r="U347" s="196"/>
      <c r="V347" s="196"/>
    </row>
    <row r="348" spans="20:22" s="73" customFormat="1" x14ac:dyDescent="0.25">
      <c r="T348" s="196"/>
      <c r="U348" s="196"/>
      <c r="V348" s="196"/>
    </row>
    <row r="349" spans="20:22" s="73" customFormat="1" x14ac:dyDescent="0.25">
      <c r="T349" s="196"/>
      <c r="U349" s="196"/>
      <c r="V349" s="196"/>
    </row>
    <row r="350" spans="20:22" s="73" customFormat="1" x14ac:dyDescent="0.25">
      <c r="T350" s="196"/>
      <c r="U350" s="196"/>
      <c r="V350" s="196"/>
    </row>
    <row r="351" spans="20:22" s="73" customFormat="1" x14ac:dyDescent="0.25">
      <c r="T351" s="196"/>
      <c r="U351" s="196"/>
      <c r="V351" s="196"/>
    </row>
    <row r="352" spans="20:22" s="73" customFormat="1" x14ac:dyDescent="0.25">
      <c r="T352" s="196"/>
      <c r="U352" s="196"/>
      <c r="V352" s="196"/>
    </row>
    <row r="353" spans="20:22" s="73" customFormat="1" x14ac:dyDescent="0.25">
      <c r="T353" s="196"/>
      <c r="U353" s="196"/>
      <c r="V353" s="196"/>
    </row>
    <row r="354" spans="20:22" s="73" customFormat="1" x14ac:dyDescent="0.25">
      <c r="T354" s="196"/>
      <c r="U354" s="196"/>
      <c r="V354" s="196"/>
    </row>
    <row r="355" spans="20:22" s="73" customFormat="1" x14ac:dyDescent="0.25">
      <c r="T355" s="196"/>
      <c r="U355" s="196"/>
      <c r="V355" s="196"/>
    </row>
    <row r="356" spans="20:22" s="73" customFormat="1" x14ac:dyDescent="0.25">
      <c r="T356" s="196"/>
      <c r="U356" s="196"/>
      <c r="V356" s="196"/>
    </row>
    <row r="357" spans="20:22" s="73" customFormat="1" x14ac:dyDescent="0.25">
      <c r="T357" s="196"/>
      <c r="U357" s="196"/>
      <c r="V357" s="196"/>
    </row>
    <row r="358" spans="20:22" s="73" customFormat="1" x14ac:dyDescent="0.25">
      <c r="T358" s="196"/>
      <c r="U358" s="196"/>
      <c r="V358" s="196"/>
    </row>
    <row r="359" spans="20:22" s="73" customFormat="1" x14ac:dyDescent="0.25">
      <c r="T359" s="196"/>
      <c r="U359" s="196"/>
      <c r="V359" s="196"/>
    </row>
    <row r="360" spans="20:22" s="73" customFormat="1" x14ac:dyDescent="0.25">
      <c r="T360" s="196"/>
      <c r="U360" s="196"/>
      <c r="V360" s="196"/>
    </row>
    <row r="361" spans="20:22" s="73" customFormat="1" x14ac:dyDescent="0.25">
      <c r="T361" s="196"/>
      <c r="U361" s="196"/>
      <c r="V361" s="196"/>
    </row>
    <row r="362" spans="20:22" s="73" customFormat="1" x14ac:dyDescent="0.25">
      <c r="T362" s="196"/>
      <c r="U362" s="196"/>
      <c r="V362" s="196"/>
    </row>
    <row r="363" spans="20:22" s="73" customFormat="1" x14ac:dyDescent="0.25">
      <c r="T363" s="196"/>
      <c r="U363" s="196"/>
      <c r="V363" s="196"/>
    </row>
    <row r="364" spans="20:22" s="73" customFormat="1" x14ac:dyDescent="0.25">
      <c r="T364" s="196"/>
      <c r="U364" s="196"/>
      <c r="V364" s="196"/>
    </row>
    <row r="365" spans="20:22" s="73" customFormat="1" x14ac:dyDescent="0.25">
      <c r="T365" s="196"/>
      <c r="U365" s="196"/>
      <c r="V365" s="196"/>
    </row>
    <row r="366" spans="20:22" s="73" customFormat="1" x14ac:dyDescent="0.25">
      <c r="T366" s="196"/>
      <c r="U366" s="196"/>
      <c r="V366" s="196"/>
    </row>
    <row r="367" spans="20:22" s="73" customFormat="1" x14ac:dyDescent="0.25">
      <c r="T367" s="196"/>
      <c r="U367" s="196"/>
      <c r="V367" s="196"/>
    </row>
    <row r="368" spans="20:22" s="73" customFormat="1" x14ac:dyDescent="0.25">
      <c r="T368" s="196"/>
      <c r="U368" s="196"/>
      <c r="V368" s="196"/>
    </row>
    <row r="369" spans="20:22" s="73" customFormat="1" x14ac:dyDescent="0.25">
      <c r="T369" s="196"/>
      <c r="U369" s="196"/>
      <c r="V369" s="196"/>
    </row>
    <row r="370" spans="20:22" s="73" customFormat="1" x14ac:dyDescent="0.25">
      <c r="T370" s="196"/>
      <c r="U370" s="196"/>
      <c r="V370" s="196"/>
    </row>
    <row r="371" spans="20:22" s="73" customFormat="1" x14ac:dyDescent="0.25">
      <c r="T371" s="196"/>
      <c r="U371" s="196"/>
      <c r="V371" s="196"/>
    </row>
    <row r="372" spans="20:22" s="73" customFormat="1" x14ac:dyDescent="0.25">
      <c r="T372" s="196"/>
      <c r="U372" s="196"/>
      <c r="V372" s="196"/>
    </row>
    <row r="373" spans="20:22" s="73" customFormat="1" x14ac:dyDescent="0.25">
      <c r="T373" s="196"/>
      <c r="U373" s="196"/>
      <c r="V373" s="196"/>
    </row>
    <row r="374" spans="20:22" s="73" customFormat="1" x14ac:dyDescent="0.25">
      <c r="T374" s="196"/>
      <c r="U374" s="196"/>
      <c r="V374" s="196"/>
    </row>
    <row r="375" spans="20:22" s="73" customFormat="1" x14ac:dyDescent="0.25">
      <c r="T375" s="196"/>
      <c r="U375" s="196"/>
      <c r="V375" s="196"/>
    </row>
    <row r="376" spans="20:22" s="73" customFormat="1" x14ac:dyDescent="0.25">
      <c r="T376" s="196"/>
      <c r="U376" s="196"/>
      <c r="V376" s="196"/>
    </row>
    <row r="377" spans="20:22" s="73" customFormat="1" x14ac:dyDescent="0.25">
      <c r="T377" s="196"/>
      <c r="U377" s="196"/>
      <c r="V377" s="196"/>
    </row>
    <row r="378" spans="20:22" s="73" customFormat="1" x14ac:dyDescent="0.25">
      <c r="T378" s="196"/>
      <c r="U378" s="196"/>
      <c r="V378" s="196"/>
    </row>
    <row r="379" spans="20:22" s="73" customFormat="1" x14ac:dyDescent="0.25">
      <c r="T379" s="196"/>
      <c r="U379" s="196"/>
      <c r="V379" s="196"/>
    </row>
    <row r="380" spans="20:22" s="73" customFormat="1" x14ac:dyDescent="0.25">
      <c r="T380" s="196"/>
      <c r="U380" s="196"/>
      <c r="V380" s="196"/>
    </row>
    <row r="381" spans="20:22" s="73" customFormat="1" x14ac:dyDescent="0.25">
      <c r="T381" s="196"/>
      <c r="U381" s="196"/>
      <c r="V381" s="196"/>
    </row>
    <row r="382" spans="20:22" s="73" customFormat="1" x14ac:dyDescent="0.25">
      <c r="T382" s="196"/>
      <c r="U382" s="196"/>
      <c r="V382" s="196"/>
    </row>
    <row r="383" spans="20:22" s="73" customFormat="1" x14ac:dyDescent="0.25">
      <c r="T383" s="196"/>
      <c r="U383" s="196"/>
      <c r="V383" s="196"/>
    </row>
    <row r="384" spans="20:22" s="73" customFormat="1" x14ac:dyDescent="0.25">
      <c r="T384" s="196"/>
      <c r="U384" s="196"/>
      <c r="V384" s="196"/>
    </row>
    <row r="385" spans="20:22" s="73" customFormat="1" x14ac:dyDescent="0.25">
      <c r="T385" s="196"/>
      <c r="U385" s="196"/>
      <c r="V385" s="196"/>
    </row>
    <row r="386" spans="20:22" s="73" customFormat="1" x14ac:dyDescent="0.25">
      <c r="T386" s="196"/>
      <c r="U386" s="196"/>
      <c r="V386" s="196"/>
    </row>
    <row r="387" spans="20:22" s="73" customFormat="1" x14ac:dyDescent="0.25">
      <c r="T387" s="196"/>
      <c r="U387" s="196"/>
      <c r="V387" s="196"/>
    </row>
    <row r="388" spans="20:22" s="73" customFormat="1" x14ac:dyDescent="0.25">
      <c r="T388" s="196"/>
      <c r="U388" s="196"/>
      <c r="V388" s="196"/>
    </row>
    <row r="389" spans="20:22" s="73" customFormat="1" x14ac:dyDescent="0.25">
      <c r="T389" s="196"/>
      <c r="U389" s="196"/>
      <c r="V389" s="196"/>
    </row>
    <row r="390" spans="20:22" s="73" customFormat="1" x14ac:dyDescent="0.25">
      <c r="T390" s="196"/>
      <c r="U390" s="196"/>
      <c r="V390" s="196"/>
    </row>
    <row r="391" spans="20:22" s="73" customFormat="1" x14ac:dyDescent="0.25">
      <c r="T391" s="196"/>
      <c r="U391" s="196"/>
      <c r="V391" s="196"/>
    </row>
    <row r="392" spans="20:22" s="73" customFormat="1" x14ac:dyDescent="0.25">
      <c r="T392" s="196"/>
      <c r="U392" s="196"/>
      <c r="V392" s="196"/>
    </row>
    <row r="393" spans="20:22" s="73" customFormat="1" x14ac:dyDescent="0.25">
      <c r="T393" s="196"/>
      <c r="U393" s="196"/>
      <c r="V393" s="196"/>
    </row>
    <row r="394" spans="20:22" s="73" customFormat="1" x14ac:dyDescent="0.25">
      <c r="T394" s="196"/>
      <c r="U394" s="196"/>
      <c r="V394" s="196"/>
    </row>
    <row r="395" spans="20:22" s="73" customFormat="1" x14ac:dyDescent="0.25">
      <c r="T395" s="196"/>
      <c r="U395" s="196"/>
      <c r="V395" s="196"/>
    </row>
    <row r="396" spans="20:22" s="73" customFormat="1" x14ac:dyDescent="0.25">
      <c r="T396" s="196"/>
      <c r="U396" s="196"/>
      <c r="V396" s="196"/>
    </row>
    <row r="397" spans="20:22" s="73" customFormat="1" x14ac:dyDescent="0.25">
      <c r="T397" s="196"/>
      <c r="U397" s="196"/>
      <c r="V397" s="196"/>
    </row>
    <row r="398" spans="20:22" s="73" customFormat="1" x14ac:dyDescent="0.25">
      <c r="T398" s="196"/>
      <c r="U398" s="196"/>
      <c r="V398" s="196"/>
    </row>
    <row r="399" spans="20:22" s="73" customFormat="1" x14ac:dyDescent="0.25">
      <c r="T399" s="196"/>
      <c r="U399" s="196"/>
      <c r="V399" s="196"/>
    </row>
    <row r="400" spans="20:22" s="73" customFormat="1" x14ac:dyDescent="0.25">
      <c r="T400" s="196"/>
      <c r="U400" s="196"/>
      <c r="V400" s="196"/>
    </row>
    <row r="401" spans="20:22" s="73" customFormat="1" x14ac:dyDescent="0.25">
      <c r="T401" s="196"/>
      <c r="U401" s="196"/>
      <c r="V401" s="196"/>
    </row>
    <row r="402" spans="20:22" s="73" customFormat="1" x14ac:dyDescent="0.25">
      <c r="T402" s="196"/>
      <c r="U402" s="196"/>
      <c r="V402" s="196"/>
    </row>
    <row r="403" spans="20:22" s="73" customFormat="1" x14ac:dyDescent="0.25">
      <c r="T403" s="196"/>
      <c r="U403" s="196"/>
      <c r="V403" s="196"/>
    </row>
    <row r="404" spans="20:22" s="73" customFormat="1" x14ac:dyDescent="0.25">
      <c r="T404" s="196"/>
      <c r="U404" s="196"/>
      <c r="V404" s="196"/>
    </row>
    <row r="405" spans="20:22" s="73" customFormat="1" x14ac:dyDescent="0.25">
      <c r="T405" s="196"/>
      <c r="U405" s="196"/>
      <c r="V405" s="196"/>
    </row>
    <row r="406" spans="20:22" s="73" customFormat="1" x14ac:dyDescent="0.25">
      <c r="T406" s="196"/>
      <c r="U406" s="196"/>
      <c r="V406" s="196"/>
    </row>
    <row r="407" spans="20:22" s="73" customFormat="1" x14ac:dyDescent="0.25">
      <c r="T407" s="196"/>
      <c r="U407" s="196"/>
      <c r="V407" s="196"/>
    </row>
    <row r="408" spans="20:22" s="73" customFormat="1" x14ac:dyDescent="0.25">
      <c r="T408" s="196"/>
      <c r="U408" s="196"/>
      <c r="V408" s="196"/>
    </row>
    <row r="409" spans="20:22" s="73" customFormat="1" x14ac:dyDescent="0.25">
      <c r="T409" s="196"/>
      <c r="U409" s="196"/>
      <c r="V409" s="196"/>
    </row>
    <row r="410" spans="20:22" s="73" customFormat="1" x14ac:dyDescent="0.25">
      <c r="T410" s="196"/>
      <c r="U410" s="196"/>
      <c r="V410" s="196"/>
    </row>
    <row r="411" spans="20:22" s="73" customFormat="1" x14ac:dyDescent="0.25">
      <c r="T411" s="196"/>
      <c r="U411" s="196"/>
      <c r="V411" s="196"/>
    </row>
    <row r="412" spans="20:22" s="73" customFormat="1" x14ac:dyDescent="0.25">
      <c r="T412" s="196"/>
      <c r="U412" s="196"/>
      <c r="V412" s="196"/>
    </row>
    <row r="413" spans="20:22" s="73" customFormat="1" x14ac:dyDescent="0.25">
      <c r="T413" s="196"/>
      <c r="U413" s="196"/>
      <c r="V413" s="196"/>
    </row>
    <row r="414" spans="20:22" s="73" customFormat="1" x14ac:dyDescent="0.25">
      <c r="T414" s="196"/>
      <c r="U414" s="196"/>
      <c r="V414" s="196"/>
    </row>
    <row r="415" spans="20:22" s="73" customFormat="1" x14ac:dyDescent="0.25">
      <c r="T415" s="196"/>
      <c r="U415" s="196"/>
      <c r="V415" s="196"/>
    </row>
    <row r="416" spans="20:22" s="73" customFormat="1" x14ac:dyDescent="0.25">
      <c r="T416" s="196"/>
      <c r="U416" s="196"/>
      <c r="V416" s="196"/>
    </row>
    <row r="417" spans="20:22" s="73" customFormat="1" x14ac:dyDescent="0.25">
      <c r="T417" s="196"/>
      <c r="U417" s="196"/>
      <c r="V417" s="196"/>
    </row>
    <row r="418" spans="20:22" s="73" customFormat="1" x14ac:dyDescent="0.25">
      <c r="T418" s="196"/>
      <c r="U418" s="196"/>
      <c r="V418" s="196"/>
    </row>
    <row r="419" spans="20:22" s="73" customFormat="1" x14ac:dyDescent="0.25">
      <c r="T419" s="196"/>
      <c r="U419" s="196"/>
      <c r="V419" s="196"/>
    </row>
    <row r="420" spans="20:22" s="73" customFormat="1" x14ac:dyDescent="0.25">
      <c r="T420" s="196"/>
      <c r="U420" s="196"/>
      <c r="V420" s="196"/>
    </row>
    <row r="421" spans="20:22" s="73" customFormat="1" x14ac:dyDescent="0.25">
      <c r="T421" s="196"/>
      <c r="U421" s="196"/>
      <c r="V421" s="196"/>
    </row>
    <row r="422" spans="20:22" s="73" customFormat="1" x14ac:dyDescent="0.25">
      <c r="T422" s="196"/>
      <c r="U422" s="196"/>
      <c r="V422" s="196"/>
    </row>
    <row r="423" spans="20:22" s="73" customFormat="1" x14ac:dyDescent="0.25">
      <c r="T423" s="196"/>
      <c r="U423" s="196"/>
      <c r="V423" s="196"/>
    </row>
    <row r="424" spans="20:22" s="73" customFormat="1" x14ac:dyDescent="0.25">
      <c r="T424" s="196"/>
      <c r="U424" s="196"/>
      <c r="V424" s="196"/>
    </row>
    <row r="425" spans="20:22" s="73" customFormat="1" x14ac:dyDescent="0.25">
      <c r="T425" s="196"/>
      <c r="U425" s="196"/>
      <c r="V425" s="196"/>
    </row>
    <row r="426" spans="20:22" s="73" customFormat="1" x14ac:dyDescent="0.25">
      <c r="T426" s="196"/>
      <c r="U426" s="196"/>
      <c r="V426" s="196"/>
    </row>
    <row r="427" spans="20:22" s="73" customFormat="1" x14ac:dyDescent="0.25">
      <c r="T427" s="196"/>
      <c r="U427" s="196"/>
      <c r="V427" s="196"/>
    </row>
    <row r="428" spans="20:22" s="73" customFormat="1" x14ac:dyDescent="0.25">
      <c r="T428" s="196"/>
      <c r="U428" s="196"/>
      <c r="V428" s="196"/>
    </row>
    <row r="429" spans="20:22" s="73" customFormat="1" x14ac:dyDescent="0.25">
      <c r="T429" s="196"/>
      <c r="U429" s="196"/>
      <c r="V429" s="196"/>
    </row>
    <row r="430" spans="20:22" s="73" customFormat="1" x14ac:dyDescent="0.25">
      <c r="T430" s="196"/>
      <c r="U430" s="196"/>
      <c r="V430" s="196"/>
    </row>
    <row r="431" spans="20:22" s="73" customFormat="1" x14ac:dyDescent="0.25">
      <c r="T431" s="196"/>
      <c r="U431" s="196"/>
      <c r="V431" s="196"/>
    </row>
    <row r="432" spans="20:22" s="73" customFormat="1" x14ac:dyDescent="0.25">
      <c r="T432" s="196"/>
      <c r="U432" s="196"/>
      <c r="V432" s="196"/>
    </row>
    <row r="433" spans="20:22" s="73" customFormat="1" x14ac:dyDescent="0.25">
      <c r="T433" s="196"/>
      <c r="U433" s="196"/>
      <c r="V433" s="196"/>
    </row>
    <row r="434" spans="20:22" s="73" customFormat="1" x14ac:dyDescent="0.25">
      <c r="T434" s="196"/>
      <c r="U434" s="196"/>
      <c r="V434" s="196"/>
    </row>
    <row r="435" spans="20:22" s="73" customFormat="1" x14ac:dyDescent="0.25">
      <c r="T435" s="196"/>
      <c r="U435" s="196"/>
      <c r="V435" s="196"/>
    </row>
    <row r="436" spans="20:22" s="73" customFormat="1" x14ac:dyDescent="0.25">
      <c r="T436" s="196"/>
      <c r="U436" s="196"/>
      <c r="V436" s="196"/>
    </row>
    <row r="437" spans="20:22" s="73" customFormat="1" x14ac:dyDescent="0.25">
      <c r="T437" s="196"/>
      <c r="U437" s="196"/>
      <c r="V437" s="196"/>
    </row>
    <row r="438" spans="20:22" s="73" customFormat="1" x14ac:dyDescent="0.25">
      <c r="T438" s="196"/>
      <c r="U438" s="196"/>
      <c r="V438" s="196"/>
    </row>
    <row r="439" spans="20:22" s="73" customFormat="1" x14ac:dyDescent="0.25">
      <c r="T439" s="196"/>
      <c r="U439" s="196"/>
      <c r="V439" s="196"/>
    </row>
    <row r="440" spans="20:22" s="73" customFormat="1" x14ac:dyDescent="0.25">
      <c r="T440" s="196"/>
      <c r="U440" s="196"/>
      <c r="V440" s="196"/>
    </row>
    <row r="441" spans="20:22" s="73" customFormat="1" x14ac:dyDescent="0.25">
      <c r="T441" s="196"/>
      <c r="U441" s="196"/>
      <c r="V441" s="196"/>
    </row>
    <row r="442" spans="20:22" s="73" customFormat="1" x14ac:dyDescent="0.25">
      <c r="T442" s="196"/>
      <c r="U442" s="196"/>
      <c r="V442" s="196"/>
    </row>
    <row r="443" spans="20:22" s="73" customFormat="1" x14ac:dyDescent="0.25">
      <c r="T443" s="196"/>
      <c r="U443" s="196"/>
      <c r="V443" s="196"/>
    </row>
    <row r="444" spans="20:22" s="73" customFormat="1" x14ac:dyDescent="0.25">
      <c r="T444" s="196"/>
      <c r="U444" s="196"/>
      <c r="V444" s="196"/>
    </row>
    <row r="445" spans="20:22" s="73" customFormat="1" x14ac:dyDescent="0.25">
      <c r="T445" s="196"/>
      <c r="U445" s="196"/>
      <c r="V445" s="196"/>
    </row>
    <row r="446" spans="20:22" s="73" customFormat="1" x14ac:dyDescent="0.25">
      <c r="T446" s="196"/>
      <c r="U446" s="196"/>
      <c r="V446" s="196"/>
    </row>
    <row r="447" spans="20:22" s="73" customFormat="1" x14ac:dyDescent="0.25">
      <c r="T447" s="196"/>
      <c r="U447" s="196"/>
      <c r="V447" s="196"/>
    </row>
    <row r="448" spans="20:22" s="73" customFormat="1" x14ac:dyDescent="0.25">
      <c r="T448" s="196"/>
      <c r="U448" s="196"/>
      <c r="V448" s="196"/>
    </row>
    <row r="449" spans="20:22" s="73" customFormat="1" x14ac:dyDescent="0.25">
      <c r="T449" s="196"/>
      <c r="U449" s="196"/>
      <c r="V449" s="196"/>
    </row>
    <row r="450" spans="20:22" s="73" customFormat="1" x14ac:dyDescent="0.25">
      <c r="T450" s="196"/>
      <c r="U450" s="196"/>
      <c r="V450" s="196"/>
    </row>
    <row r="451" spans="20:22" s="73" customFormat="1" x14ac:dyDescent="0.25">
      <c r="T451" s="196"/>
      <c r="U451" s="196"/>
      <c r="V451" s="196"/>
    </row>
    <row r="452" spans="20:22" s="73" customFormat="1" x14ac:dyDescent="0.25">
      <c r="T452" s="196"/>
      <c r="U452" s="196"/>
      <c r="V452" s="196"/>
    </row>
    <row r="453" spans="20:22" s="73" customFormat="1" x14ac:dyDescent="0.25">
      <c r="T453" s="196"/>
      <c r="U453" s="196"/>
      <c r="V453" s="196"/>
    </row>
    <row r="454" spans="20:22" s="73" customFormat="1" x14ac:dyDescent="0.25">
      <c r="T454" s="196"/>
      <c r="U454" s="196"/>
      <c r="V454" s="196"/>
    </row>
    <row r="455" spans="20:22" s="73" customFormat="1" x14ac:dyDescent="0.25">
      <c r="T455" s="196"/>
      <c r="U455" s="196"/>
      <c r="V455" s="196"/>
    </row>
    <row r="456" spans="20:22" s="73" customFormat="1" x14ac:dyDescent="0.25">
      <c r="T456" s="196"/>
      <c r="U456" s="196"/>
      <c r="V456" s="196"/>
    </row>
    <row r="457" spans="20:22" s="73" customFormat="1" x14ac:dyDescent="0.25">
      <c r="T457" s="196"/>
      <c r="U457" s="196"/>
      <c r="V457" s="196"/>
    </row>
    <row r="458" spans="20:22" s="73" customFormat="1" x14ac:dyDescent="0.25">
      <c r="T458" s="196"/>
      <c r="U458" s="196"/>
      <c r="V458" s="196"/>
    </row>
    <row r="459" spans="20:22" s="73" customFormat="1" x14ac:dyDescent="0.25">
      <c r="T459" s="196"/>
      <c r="U459" s="196"/>
      <c r="V459" s="196"/>
    </row>
    <row r="460" spans="20:22" s="73" customFormat="1" x14ac:dyDescent="0.25">
      <c r="T460" s="196"/>
      <c r="U460" s="196"/>
      <c r="V460" s="196"/>
    </row>
    <row r="461" spans="20:22" s="73" customFormat="1" x14ac:dyDescent="0.25">
      <c r="T461" s="196"/>
      <c r="U461" s="196"/>
      <c r="V461" s="196"/>
    </row>
    <row r="462" spans="20:22" s="73" customFormat="1" x14ac:dyDescent="0.25">
      <c r="T462" s="196"/>
      <c r="U462" s="196"/>
      <c r="V462" s="196"/>
    </row>
    <row r="463" spans="20:22" s="73" customFormat="1" x14ac:dyDescent="0.25">
      <c r="T463" s="196"/>
      <c r="U463" s="196"/>
      <c r="V463" s="196"/>
    </row>
    <row r="464" spans="20:22" s="73" customFormat="1" x14ac:dyDescent="0.25">
      <c r="T464" s="196"/>
      <c r="U464" s="196"/>
      <c r="V464" s="196"/>
    </row>
    <row r="465" spans="20:22" s="73" customFormat="1" x14ac:dyDescent="0.25">
      <c r="T465" s="196"/>
      <c r="U465" s="196"/>
      <c r="V465" s="196"/>
    </row>
    <row r="466" spans="20:22" s="73" customFormat="1" x14ac:dyDescent="0.25">
      <c r="T466" s="196"/>
      <c r="U466" s="196"/>
      <c r="V466" s="196"/>
    </row>
    <row r="467" spans="20:22" s="73" customFormat="1" x14ac:dyDescent="0.25">
      <c r="T467" s="196"/>
      <c r="U467" s="196"/>
      <c r="V467" s="196"/>
    </row>
    <row r="468" spans="20:22" s="73" customFormat="1" x14ac:dyDescent="0.25">
      <c r="T468" s="196"/>
      <c r="U468" s="196"/>
      <c r="V468" s="196"/>
    </row>
    <row r="469" spans="20:22" s="73" customFormat="1" x14ac:dyDescent="0.25">
      <c r="T469" s="196"/>
      <c r="U469" s="196"/>
      <c r="V469" s="196"/>
    </row>
    <row r="470" spans="20:22" s="73" customFormat="1" x14ac:dyDescent="0.25">
      <c r="T470" s="196"/>
      <c r="U470" s="196"/>
      <c r="V470" s="196"/>
    </row>
    <row r="471" spans="20:22" s="73" customFormat="1" x14ac:dyDescent="0.25">
      <c r="T471" s="196"/>
      <c r="U471" s="196"/>
      <c r="V471" s="196"/>
    </row>
    <row r="472" spans="20:22" s="73" customFormat="1" x14ac:dyDescent="0.25">
      <c r="T472" s="196"/>
      <c r="U472" s="196"/>
      <c r="V472" s="196"/>
    </row>
    <row r="473" spans="20:22" s="73" customFormat="1" x14ac:dyDescent="0.25">
      <c r="T473" s="196"/>
      <c r="U473" s="196"/>
      <c r="V473" s="196"/>
    </row>
    <row r="474" spans="20:22" s="73" customFormat="1" x14ac:dyDescent="0.25">
      <c r="T474" s="196"/>
      <c r="U474" s="196"/>
      <c r="V474" s="196"/>
    </row>
  </sheetData>
  <autoFilter ref="A2:V291">
    <filterColumn colId="2">
      <filters>
        <filter val="Chicory"/>
      </filters>
    </filterColumn>
  </autoFilter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47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K1"/>
    </sheetView>
  </sheetViews>
  <sheetFormatPr defaultColWidth="9.140625" defaultRowHeight="15" x14ac:dyDescent="0.25"/>
  <cols>
    <col min="1" max="7" width="9.140625" style="161"/>
    <col min="8" max="8" width="9.140625" style="194"/>
    <col min="9" max="9" width="10.7109375" style="194" bestFit="1" customWidth="1"/>
    <col min="10" max="10" width="10.140625" style="161" bestFit="1" customWidth="1"/>
    <col min="11" max="11" width="10.7109375" style="161" bestFit="1" customWidth="1"/>
    <col min="12" max="12" width="9.140625" style="161"/>
    <col min="13" max="13" width="9.5703125" style="161" bestFit="1" customWidth="1"/>
    <col min="14" max="14" width="9.140625" style="161"/>
    <col min="15" max="15" width="9.5703125" style="161" bestFit="1" customWidth="1"/>
    <col min="16" max="17" width="9.5703125" style="161" customWidth="1"/>
    <col min="18" max="18" width="9.5703125" style="197" customWidth="1"/>
    <col min="19" max="22" width="9.5703125" style="161" customWidth="1"/>
    <col min="23" max="31" width="9.140625" style="196"/>
    <col min="32" max="16384" width="9.140625" style="161"/>
  </cols>
  <sheetData>
    <row r="1" spans="1:31" s="150" customFormat="1" ht="60" customHeight="1" x14ac:dyDescent="0.25">
      <c r="A1" s="151"/>
      <c r="B1" s="152"/>
      <c r="C1" s="151"/>
      <c r="D1" s="152"/>
      <c r="E1" s="152"/>
      <c r="F1" s="152"/>
      <c r="G1" s="152"/>
      <c r="H1" s="232" t="s">
        <v>23</v>
      </c>
      <c r="I1" s="233"/>
      <c r="J1" s="233"/>
      <c r="K1" s="234"/>
      <c r="L1" s="232" t="s">
        <v>24</v>
      </c>
      <c r="M1" s="233"/>
      <c r="N1" s="233"/>
      <c r="O1" s="234"/>
      <c r="P1" s="235" t="s">
        <v>25</v>
      </c>
      <c r="Q1" s="236"/>
      <c r="R1" s="236"/>
      <c r="S1" s="237"/>
      <c r="T1" s="238" t="s">
        <v>101</v>
      </c>
      <c r="U1" s="239"/>
      <c r="V1" s="239"/>
      <c r="W1" s="239"/>
      <c r="X1" s="231" t="s">
        <v>102</v>
      </c>
      <c r="Y1" s="231"/>
      <c r="Z1" s="231"/>
      <c r="AA1" s="231"/>
      <c r="AB1" s="231" t="s">
        <v>103</v>
      </c>
      <c r="AC1" s="231"/>
      <c r="AD1" s="231"/>
      <c r="AE1" s="231"/>
    </row>
    <row r="2" spans="1:31" s="153" customFormat="1" ht="33.75" customHeight="1" x14ac:dyDescent="0.3">
      <c r="A2" s="154" t="s">
        <v>3</v>
      </c>
      <c r="B2" s="155" t="s">
        <v>4</v>
      </c>
      <c r="C2" s="154" t="s">
        <v>3</v>
      </c>
      <c r="D2" s="155" t="s">
        <v>4</v>
      </c>
      <c r="E2" s="155" t="s">
        <v>5</v>
      </c>
      <c r="F2" s="155"/>
      <c r="G2" s="155" t="s">
        <v>6</v>
      </c>
      <c r="H2" s="156" t="s">
        <v>26</v>
      </c>
      <c r="I2" s="156" t="s">
        <v>27</v>
      </c>
      <c r="J2" s="157" t="s">
        <v>28</v>
      </c>
      <c r="K2" s="156" t="s">
        <v>29</v>
      </c>
      <c r="L2" s="156" t="s">
        <v>26</v>
      </c>
      <c r="M2" s="156" t="s">
        <v>27</v>
      </c>
      <c r="N2" s="157" t="s">
        <v>28</v>
      </c>
      <c r="O2" s="156" t="s">
        <v>29</v>
      </c>
      <c r="P2" s="156" t="s">
        <v>26</v>
      </c>
      <c r="Q2" s="156" t="s">
        <v>27</v>
      </c>
      <c r="R2" s="158" t="s">
        <v>8</v>
      </c>
      <c r="S2" s="156" t="s">
        <v>29</v>
      </c>
      <c r="T2" s="156" t="s">
        <v>26</v>
      </c>
      <c r="U2" s="156" t="s">
        <v>27</v>
      </c>
      <c r="V2" s="159" t="s">
        <v>28</v>
      </c>
      <c r="W2" s="160" t="s">
        <v>29</v>
      </c>
      <c r="X2" s="156" t="s">
        <v>26</v>
      </c>
      <c r="Y2" s="156" t="s">
        <v>27</v>
      </c>
      <c r="Z2" s="159" t="s">
        <v>28</v>
      </c>
      <c r="AA2" s="156" t="s">
        <v>29</v>
      </c>
      <c r="AB2" s="156" t="s">
        <v>26</v>
      </c>
      <c r="AC2" s="156" t="s">
        <v>27</v>
      </c>
      <c r="AD2" s="159" t="s">
        <v>28</v>
      </c>
      <c r="AE2" s="156" t="s">
        <v>29</v>
      </c>
    </row>
    <row r="3" spans="1:31" ht="18.75" hidden="1" x14ac:dyDescent="0.3">
      <c r="A3" s="162">
        <v>1</v>
      </c>
      <c r="B3" s="163">
        <v>1</v>
      </c>
      <c r="C3" s="162">
        <v>1</v>
      </c>
      <c r="D3" s="163">
        <v>1</v>
      </c>
      <c r="E3" s="164" t="s">
        <v>9</v>
      </c>
      <c r="F3" s="165"/>
      <c r="G3" s="165">
        <v>100</v>
      </c>
      <c r="H3" s="166"/>
      <c r="I3" s="166"/>
      <c r="J3" s="167">
        <v>0.31116898148148148</v>
      </c>
      <c r="K3" s="168"/>
      <c r="L3" s="144">
        <v>0.21</v>
      </c>
      <c r="M3" s="169">
        <f>L3*(10000/1.35)</f>
        <v>1555.5555555555554</v>
      </c>
      <c r="N3" s="143">
        <v>0.34421582733812944</v>
      </c>
      <c r="O3" s="169">
        <f>(M3*N3)+1500</f>
        <v>2035.446842525979</v>
      </c>
      <c r="P3" s="144">
        <v>0.37</v>
      </c>
      <c r="Q3" s="169">
        <f>P3*(10000/1.35)</f>
        <v>2740.7407407407404</v>
      </c>
      <c r="R3" s="143">
        <v>0.28315692307692303</v>
      </c>
      <c r="S3" s="169">
        <f>(Q3*R3)+1500</f>
        <v>2276.0597150997146</v>
      </c>
      <c r="T3" s="144">
        <v>0.28000000000000003</v>
      </c>
      <c r="U3" s="169">
        <f>T3*(10000/1.35)</f>
        <v>2074.0740740740744</v>
      </c>
      <c r="V3" s="19">
        <v>0.28235430559582481</v>
      </c>
      <c r="W3" s="170">
        <f>(U3*V3)+1500</f>
        <v>2085.6237449394885</v>
      </c>
      <c r="X3" s="18">
        <v>0.62000000000000011</v>
      </c>
      <c r="Y3" s="169">
        <f>X3*(10000/1.35)</f>
        <v>4592.5925925925931</v>
      </c>
      <c r="Z3" s="171">
        <v>0.26165124803630652</v>
      </c>
      <c r="AA3" s="169">
        <f>(Y3*Z3)+1500</f>
        <v>2701.6575835741487</v>
      </c>
      <c r="AB3" s="144"/>
      <c r="AC3" s="144"/>
      <c r="AD3" s="144"/>
      <c r="AE3" s="144"/>
    </row>
    <row r="4" spans="1:31" ht="18.75" hidden="1" x14ac:dyDescent="0.3">
      <c r="A4" s="172">
        <v>2</v>
      </c>
      <c r="B4" s="173">
        <v>1</v>
      </c>
      <c r="C4" s="172">
        <v>2</v>
      </c>
      <c r="D4" s="173">
        <v>1</v>
      </c>
      <c r="E4" s="174" t="s">
        <v>9</v>
      </c>
      <c r="F4" s="175"/>
      <c r="G4" s="175">
        <v>200</v>
      </c>
      <c r="H4" s="166"/>
      <c r="I4" s="166"/>
      <c r="J4" s="167">
        <v>0.31435523114355229</v>
      </c>
      <c r="K4" s="166"/>
      <c r="L4" s="144">
        <v>0.32</v>
      </c>
      <c r="M4" s="169">
        <f t="shared" ref="M4:M67" si="0">L4*(10000/1.35)</f>
        <v>2370.3703703703704</v>
      </c>
      <c r="N4" s="143">
        <v>0.34641311475409831</v>
      </c>
      <c r="O4" s="169">
        <f t="shared" ref="O4:O67" si="1">(M4*N4)+1500</f>
        <v>2321.1273831208255</v>
      </c>
      <c r="P4" s="144">
        <v>0.34</v>
      </c>
      <c r="Q4" s="169">
        <f t="shared" ref="Q4:Q67" si="2">P4*(10000/1.35)</f>
        <v>2518.5185185185187</v>
      </c>
      <c r="R4" s="143">
        <v>0.29322227666176709</v>
      </c>
      <c r="S4" s="169">
        <f t="shared" ref="S4:S67" si="3">(Q4*R4)+1500</f>
        <v>2238.4857338148208</v>
      </c>
      <c r="T4" s="144">
        <v>0.33</v>
      </c>
      <c r="U4" s="169">
        <f t="shared" ref="U4:U67" si="4">T4*(10000/1.35)</f>
        <v>2444.4444444444443</v>
      </c>
      <c r="V4" s="19">
        <v>0.25404057817265613</v>
      </c>
      <c r="W4" s="170">
        <f t="shared" ref="W4:W67" si="5">(U4*V4)+1500</f>
        <v>2120.9880799776038</v>
      </c>
      <c r="X4" s="18">
        <v>0.65999999999999992</v>
      </c>
      <c r="Y4" s="169">
        <f t="shared" ref="Y4:Y67" si="6">X4*(10000/1.35)</f>
        <v>4888.8888888888878</v>
      </c>
      <c r="Z4" s="171">
        <v>0.26228900018549439</v>
      </c>
      <c r="AA4" s="169">
        <f t="shared" ref="AA4:AA67" si="7">(Y4*Z4)+1500</f>
        <v>2782.301778684639</v>
      </c>
      <c r="AB4" s="144"/>
      <c r="AC4" s="144"/>
      <c r="AD4" s="144"/>
      <c r="AE4" s="144"/>
    </row>
    <row r="5" spans="1:31" ht="18.75" hidden="1" x14ac:dyDescent="0.3">
      <c r="A5" s="172">
        <v>3</v>
      </c>
      <c r="B5" s="173">
        <v>1</v>
      </c>
      <c r="C5" s="172">
        <v>3</v>
      </c>
      <c r="D5" s="173">
        <v>1</v>
      </c>
      <c r="E5" s="174" t="s">
        <v>9</v>
      </c>
      <c r="F5" s="175"/>
      <c r="G5" s="175">
        <v>0</v>
      </c>
      <c r="H5" s="166"/>
      <c r="I5" s="166"/>
      <c r="J5" s="167">
        <v>0.28603335750543873</v>
      </c>
      <c r="K5" s="166"/>
      <c r="L5" s="144">
        <v>0.17</v>
      </c>
      <c r="M5" s="169">
        <f t="shared" si="0"/>
        <v>1259.2592592592594</v>
      </c>
      <c r="N5" s="143">
        <v>0.30783103939250117</v>
      </c>
      <c r="O5" s="169">
        <f t="shared" si="1"/>
        <v>1887.639086642409</v>
      </c>
      <c r="P5" s="144">
        <v>0.19</v>
      </c>
      <c r="Q5" s="169">
        <f t="shared" si="2"/>
        <v>1407.4074074074074</v>
      </c>
      <c r="R5" s="143">
        <v>0.29458836443468717</v>
      </c>
      <c r="S5" s="169">
        <f t="shared" si="3"/>
        <v>1914.6058462414117</v>
      </c>
      <c r="T5" s="144">
        <v>0.18</v>
      </c>
      <c r="U5" s="169">
        <f t="shared" si="4"/>
        <v>1333.3333333333333</v>
      </c>
      <c r="V5" s="19">
        <v>0.2803135342274865</v>
      </c>
      <c r="W5" s="170">
        <f t="shared" si="5"/>
        <v>1873.7513789699819</v>
      </c>
      <c r="X5" s="18">
        <v>0.55000000000000004</v>
      </c>
      <c r="Y5" s="169">
        <f t="shared" si="6"/>
        <v>4074.0740740740744</v>
      </c>
      <c r="Z5" s="171">
        <v>0.26250702641933671</v>
      </c>
      <c r="AA5" s="169">
        <f t="shared" si="7"/>
        <v>2569.4730705972979</v>
      </c>
      <c r="AB5" s="144"/>
      <c r="AC5" s="144"/>
      <c r="AD5" s="144"/>
      <c r="AE5" s="144"/>
    </row>
    <row r="6" spans="1:31" ht="18.75" hidden="1" x14ac:dyDescent="0.3">
      <c r="A6" s="172">
        <v>4</v>
      </c>
      <c r="B6" s="173">
        <v>1</v>
      </c>
      <c r="C6" s="172">
        <v>4</v>
      </c>
      <c r="D6" s="173">
        <v>1</v>
      </c>
      <c r="E6" s="174" t="s">
        <v>9</v>
      </c>
      <c r="F6" s="175"/>
      <c r="G6" s="175">
        <v>50</v>
      </c>
      <c r="H6" s="166"/>
      <c r="I6" s="166"/>
      <c r="J6" s="167">
        <v>0.30236435283419216</v>
      </c>
      <c r="K6" s="166"/>
      <c r="L6" s="144">
        <v>0.24</v>
      </c>
      <c r="M6" s="169">
        <f t="shared" si="0"/>
        <v>1777.7777777777776</v>
      </c>
      <c r="N6" s="143">
        <v>0.28786119175998887</v>
      </c>
      <c r="O6" s="169">
        <f t="shared" si="1"/>
        <v>2011.7532297955358</v>
      </c>
      <c r="P6" s="144">
        <v>0.18</v>
      </c>
      <c r="Q6" s="169">
        <f t="shared" si="2"/>
        <v>1333.3333333333333</v>
      </c>
      <c r="R6" s="143">
        <v>0.31001039717196921</v>
      </c>
      <c r="S6" s="169">
        <f t="shared" si="3"/>
        <v>1913.3471962292922</v>
      </c>
      <c r="T6" s="144">
        <v>0.25</v>
      </c>
      <c r="U6" s="169">
        <f t="shared" si="4"/>
        <v>1851.8518518518517</v>
      </c>
      <c r="V6" s="19">
        <v>0.26269913885898816</v>
      </c>
      <c r="W6" s="170">
        <f t="shared" si="5"/>
        <v>1986.4798867759039</v>
      </c>
      <c r="X6" s="18">
        <v>0.3600000000000001</v>
      </c>
      <c r="Y6" s="169">
        <f t="shared" si="6"/>
        <v>2666.6666666666674</v>
      </c>
      <c r="Z6" s="171">
        <v>0.25739940139674095</v>
      </c>
      <c r="AA6" s="169">
        <f t="shared" si="7"/>
        <v>2186.3984037246428</v>
      </c>
      <c r="AB6" s="144"/>
      <c r="AC6" s="144"/>
      <c r="AD6" s="144"/>
      <c r="AE6" s="144"/>
    </row>
    <row r="7" spans="1:31" ht="18.75" hidden="1" x14ac:dyDescent="0.3">
      <c r="A7" s="172">
        <v>5</v>
      </c>
      <c r="B7" s="173">
        <v>1</v>
      </c>
      <c r="C7" s="172">
        <v>5</v>
      </c>
      <c r="D7" s="173">
        <v>1</v>
      </c>
      <c r="E7" s="174" t="s">
        <v>9</v>
      </c>
      <c r="F7" s="175"/>
      <c r="G7" s="175">
        <v>350</v>
      </c>
      <c r="H7" s="166"/>
      <c r="I7" s="166"/>
      <c r="J7" s="167">
        <v>0.2714952123741714</v>
      </c>
      <c r="K7" s="166"/>
      <c r="L7" s="144">
        <v>0.52</v>
      </c>
      <c r="M7" s="169">
        <f t="shared" si="0"/>
        <v>3851.8518518518517</v>
      </c>
      <c r="N7" s="143">
        <v>0.25423691594485792</v>
      </c>
      <c r="O7" s="169">
        <f t="shared" si="1"/>
        <v>2479.2829354913047</v>
      </c>
      <c r="P7" s="144">
        <v>0.76</v>
      </c>
      <c r="Q7" s="169">
        <f t="shared" si="2"/>
        <v>5629.6296296296296</v>
      </c>
      <c r="R7" s="143">
        <v>0.23980939004815405</v>
      </c>
      <c r="S7" s="169">
        <f t="shared" si="3"/>
        <v>2850.0380476784967</v>
      </c>
      <c r="T7" s="144">
        <v>0.55000000000000004</v>
      </c>
      <c r="U7" s="169">
        <f t="shared" si="4"/>
        <v>4074.0740740740744</v>
      </c>
      <c r="V7" s="19">
        <v>0.23487200435729849</v>
      </c>
      <c r="W7" s="170">
        <f t="shared" si="5"/>
        <v>2456.885943677883</v>
      </c>
      <c r="X7" s="18">
        <v>1.0699999999999998</v>
      </c>
      <c r="Y7" s="169">
        <f t="shared" si="6"/>
        <v>7925.9259259259243</v>
      </c>
      <c r="Z7" s="171">
        <v>0.25579868708971548</v>
      </c>
      <c r="AA7" s="169">
        <f t="shared" si="7"/>
        <v>3527.4414458221891</v>
      </c>
      <c r="AB7" s="144"/>
      <c r="AC7" s="144"/>
      <c r="AD7" s="144"/>
      <c r="AE7" s="144"/>
    </row>
    <row r="8" spans="1:31" ht="18.75" hidden="1" x14ac:dyDescent="0.3">
      <c r="A8" s="176">
        <v>6</v>
      </c>
      <c r="B8" s="177">
        <v>1</v>
      </c>
      <c r="C8" s="176">
        <v>6</v>
      </c>
      <c r="D8" s="177">
        <v>1</v>
      </c>
      <c r="E8" s="178" t="s">
        <v>9</v>
      </c>
      <c r="F8" s="179"/>
      <c r="G8" s="179">
        <v>500</v>
      </c>
      <c r="H8" s="166"/>
      <c r="I8" s="166"/>
      <c r="J8" s="167">
        <v>0.25342702169625242</v>
      </c>
      <c r="K8" s="166"/>
      <c r="L8" s="144">
        <v>1.01</v>
      </c>
      <c r="M8" s="169">
        <f t="shared" si="0"/>
        <v>7481.4814814814808</v>
      </c>
      <c r="N8" s="143">
        <v>0.23875382349609156</v>
      </c>
      <c r="O8" s="169">
        <f t="shared" si="1"/>
        <v>3286.2323091189073</v>
      </c>
      <c r="P8" s="144">
        <v>0.81</v>
      </c>
      <c r="Q8" s="169">
        <f t="shared" si="2"/>
        <v>6000</v>
      </c>
      <c r="R8" s="143">
        <v>0.26769166434346253</v>
      </c>
      <c r="S8" s="169">
        <f t="shared" si="3"/>
        <v>3106.1499860607755</v>
      </c>
      <c r="T8" s="144">
        <v>0.72</v>
      </c>
      <c r="U8" s="169">
        <f t="shared" si="4"/>
        <v>5333.333333333333</v>
      </c>
      <c r="V8" s="19">
        <v>0.2287023977433004</v>
      </c>
      <c r="W8" s="170">
        <f t="shared" si="5"/>
        <v>2719.7461212976023</v>
      </c>
      <c r="X8" s="18">
        <v>1.31</v>
      </c>
      <c r="Y8" s="169">
        <f t="shared" si="6"/>
        <v>9703.7037037037044</v>
      </c>
      <c r="Z8" s="171">
        <v>0.23618940248027062</v>
      </c>
      <c r="AA8" s="169">
        <f t="shared" si="7"/>
        <v>3791.9119796233667</v>
      </c>
      <c r="AB8" s="144"/>
      <c r="AC8" s="144"/>
      <c r="AD8" s="144"/>
      <c r="AE8" s="144"/>
    </row>
    <row r="9" spans="1:31" ht="18.75" hidden="1" x14ac:dyDescent="0.3">
      <c r="A9" s="162">
        <v>7</v>
      </c>
      <c r="B9" s="163">
        <v>1</v>
      </c>
      <c r="C9" s="162">
        <v>7</v>
      </c>
      <c r="D9" s="163">
        <v>1</v>
      </c>
      <c r="E9" s="164" t="s">
        <v>10</v>
      </c>
      <c r="F9" s="165"/>
      <c r="G9" s="165">
        <v>0</v>
      </c>
      <c r="H9" s="166"/>
      <c r="I9" s="166"/>
      <c r="J9" s="167">
        <v>0.20188883341654185</v>
      </c>
      <c r="K9" s="166"/>
      <c r="L9" s="144">
        <v>0.26</v>
      </c>
      <c r="M9" s="169">
        <f t="shared" si="0"/>
        <v>1925.9259259259259</v>
      </c>
      <c r="N9" s="143">
        <v>0.24723882896764252</v>
      </c>
      <c r="O9" s="169">
        <f t="shared" si="1"/>
        <v>1976.1636706043485</v>
      </c>
      <c r="P9" s="144">
        <v>0.3</v>
      </c>
      <c r="Q9" s="169">
        <f t="shared" si="2"/>
        <v>2222.2222222222222</v>
      </c>
      <c r="R9" s="143">
        <v>0.21373223635003735</v>
      </c>
      <c r="S9" s="169">
        <f t="shared" si="3"/>
        <v>1974.9605252223053</v>
      </c>
      <c r="T9" s="144">
        <v>0.36</v>
      </c>
      <c r="U9" s="169">
        <f t="shared" si="4"/>
        <v>2666.6666666666665</v>
      </c>
      <c r="V9" s="19">
        <v>0.20604602235371466</v>
      </c>
      <c r="W9" s="170">
        <f t="shared" si="5"/>
        <v>2049.4560596099059</v>
      </c>
      <c r="X9" s="18">
        <v>1.04</v>
      </c>
      <c r="Y9" s="169">
        <f t="shared" si="6"/>
        <v>7703.7037037037035</v>
      </c>
      <c r="Z9" s="171">
        <v>0.18214836011446181</v>
      </c>
      <c r="AA9" s="169">
        <f t="shared" si="7"/>
        <v>2903.2169964373352</v>
      </c>
      <c r="AB9" s="144"/>
      <c r="AC9" s="144"/>
      <c r="AD9" s="144"/>
      <c r="AE9" s="144"/>
    </row>
    <row r="10" spans="1:31" ht="18.75" hidden="1" x14ac:dyDescent="0.3">
      <c r="A10" s="172">
        <v>8</v>
      </c>
      <c r="B10" s="173">
        <v>1</v>
      </c>
      <c r="C10" s="172">
        <v>8</v>
      </c>
      <c r="D10" s="173">
        <v>1</v>
      </c>
      <c r="E10" s="174" t="s">
        <v>10</v>
      </c>
      <c r="F10" s="175"/>
      <c r="G10" s="175">
        <v>200</v>
      </c>
      <c r="H10" s="166"/>
      <c r="I10" s="166"/>
      <c r="J10" s="167">
        <v>0.18005872931126535</v>
      </c>
      <c r="K10" s="166"/>
      <c r="L10" s="144">
        <v>0.49</v>
      </c>
      <c r="M10" s="169">
        <f t="shared" si="0"/>
        <v>3629.6296296296291</v>
      </c>
      <c r="N10" s="143">
        <v>0.23049458182828558</v>
      </c>
      <c r="O10" s="169">
        <f t="shared" si="1"/>
        <v>2336.6099636730364</v>
      </c>
      <c r="P10" s="144">
        <v>0.53</v>
      </c>
      <c r="Q10" s="169">
        <f t="shared" si="2"/>
        <v>3925.9259259259261</v>
      </c>
      <c r="R10" s="143">
        <v>0.2070320987654321</v>
      </c>
      <c r="S10" s="169">
        <f t="shared" si="3"/>
        <v>2312.7926840420669</v>
      </c>
      <c r="T10" s="144">
        <v>0.56999999999999995</v>
      </c>
      <c r="U10" s="169">
        <f t="shared" si="4"/>
        <v>4222.2222222222217</v>
      </c>
      <c r="V10" s="19">
        <v>0.20202600958247777</v>
      </c>
      <c r="W10" s="170">
        <f t="shared" si="5"/>
        <v>2352.9987071260171</v>
      </c>
      <c r="X10" s="18">
        <v>0.91999999999999993</v>
      </c>
      <c r="Y10" s="169">
        <f t="shared" si="6"/>
        <v>6814.8148148148139</v>
      </c>
      <c r="Z10" s="171">
        <v>0.18991733850392897</v>
      </c>
      <c r="AA10" s="169">
        <f t="shared" si="7"/>
        <v>2794.2514920267749</v>
      </c>
      <c r="AB10" s="144"/>
      <c r="AC10" s="144"/>
      <c r="AD10" s="144"/>
      <c r="AE10" s="144"/>
    </row>
    <row r="11" spans="1:31" ht="18.75" hidden="1" x14ac:dyDescent="0.3">
      <c r="A11" s="172">
        <v>9</v>
      </c>
      <c r="B11" s="173">
        <v>1</v>
      </c>
      <c r="C11" s="172">
        <v>9</v>
      </c>
      <c r="D11" s="173">
        <v>1</v>
      </c>
      <c r="E11" s="174" t="s">
        <v>10</v>
      </c>
      <c r="F11" s="175"/>
      <c r="G11" s="175">
        <v>500</v>
      </c>
      <c r="H11" s="166"/>
      <c r="I11" s="166"/>
      <c r="J11" s="167">
        <v>0.17452953232718463</v>
      </c>
      <c r="K11" s="166"/>
      <c r="L11" s="144">
        <v>1.1299999999999999</v>
      </c>
      <c r="M11" s="169">
        <f t="shared" si="0"/>
        <v>8370.3703703703686</v>
      </c>
      <c r="N11" s="143">
        <v>0.16675192257841528</v>
      </c>
      <c r="O11" s="169">
        <f t="shared" si="1"/>
        <v>2895.7753519526609</v>
      </c>
      <c r="P11" s="144">
        <v>1.1200000000000001</v>
      </c>
      <c r="Q11" s="169">
        <f t="shared" si="2"/>
        <v>8296.2962962962974</v>
      </c>
      <c r="R11" s="143">
        <v>0.17583201581027666</v>
      </c>
      <c r="S11" s="169">
        <f t="shared" si="3"/>
        <v>2958.7545015371102</v>
      </c>
      <c r="T11" s="144">
        <v>1.99</v>
      </c>
      <c r="U11" s="169">
        <f t="shared" si="4"/>
        <v>14740.740740740739</v>
      </c>
      <c r="V11" s="19">
        <v>0.13865246510126683</v>
      </c>
      <c r="W11" s="170">
        <f t="shared" si="5"/>
        <v>3543.8400411223774</v>
      </c>
      <c r="X11" s="18">
        <v>2.96</v>
      </c>
      <c r="Y11" s="169">
        <f t="shared" si="6"/>
        <v>21925.925925925923</v>
      </c>
      <c r="Z11" s="171">
        <v>0.14410077836952068</v>
      </c>
      <c r="AA11" s="169">
        <f t="shared" si="7"/>
        <v>4659.5429923983793</v>
      </c>
      <c r="AB11" s="144"/>
      <c r="AC11" s="144"/>
      <c r="AD11" s="144"/>
      <c r="AE11" s="144"/>
    </row>
    <row r="12" spans="1:31" ht="18.75" hidden="1" x14ac:dyDescent="0.3">
      <c r="A12" s="172">
        <v>10</v>
      </c>
      <c r="B12" s="173">
        <v>1</v>
      </c>
      <c r="C12" s="172">
        <v>10</v>
      </c>
      <c r="D12" s="173">
        <v>1</v>
      </c>
      <c r="E12" s="174" t="s">
        <v>10</v>
      </c>
      <c r="F12" s="175"/>
      <c r="G12" s="175">
        <v>350</v>
      </c>
      <c r="H12" s="166"/>
      <c r="I12" s="166"/>
      <c r="J12" s="167">
        <v>0.20808804030761069</v>
      </c>
      <c r="K12" s="166"/>
      <c r="L12" s="144">
        <v>0.88</v>
      </c>
      <c r="M12" s="169">
        <f t="shared" si="0"/>
        <v>6518.5185185185182</v>
      </c>
      <c r="N12" s="143">
        <v>0.20131996117761242</v>
      </c>
      <c r="O12" s="169">
        <f t="shared" si="1"/>
        <v>2812.3078950836957</v>
      </c>
      <c r="P12" s="144">
        <v>1.01</v>
      </c>
      <c r="Q12" s="169">
        <f t="shared" si="2"/>
        <v>7481.4814814814808</v>
      </c>
      <c r="R12" s="143">
        <v>0.19894648654309355</v>
      </c>
      <c r="S12" s="169">
        <f t="shared" si="3"/>
        <v>2988.4144548779591</v>
      </c>
      <c r="T12" s="144">
        <v>0.92</v>
      </c>
      <c r="U12" s="169">
        <f t="shared" si="4"/>
        <v>6814.8148148148148</v>
      </c>
      <c r="V12" s="19">
        <v>0.17057181363111285</v>
      </c>
      <c r="W12" s="170">
        <f t="shared" si="5"/>
        <v>2662.4153225231394</v>
      </c>
      <c r="X12" s="18">
        <v>1.75</v>
      </c>
      <c r="Y12" s="169">
        <f t="shared" si="6"/>
        <v>12962.962962962962</v>
      </c>
      <c r="Z12" s="171">
        <v>0.16414662084765178</v>
      </c>
      <c r="AA12" s="169">
        <f t="shared" si="7"/>
        <v>3627.8265665436338</v>
      </c>
      <c r="AB12" s="144"/>
      <c r="AC12" s="144"/>
      <c r="AD12" s="144"/>
      <c r="AE12" s="144"/>
    </row>
    <row r="13" spans="1:31" ht="18.75" hidden="1" x14ac:dyDescent="0.3">
      <c r="A13" s="172">
        <v>11</v>
      </c>
      <c r="B13" s="173">
        <v>1</v>
      </c>
      <c r="C13" s="172">
        <v>11</v>
      </c>
      <c r="D13" s="173">
        <v>1</v>
      </c>
      <c r="E13" s="174" t="s">
        <v>10</v>
      </c>
      <c r="F13" s="175"/>
      <c r="G13" s="175">
        <v>50</v>
      </c>
      <c r="H13" s="166"/>
      <c r="I13" s="166"/>
      <c r="J13" s="167">
        <v>0.18755476451259581</v>
      </c>
      <c r="K13" s="166"/>
      <c r="L13" s="144">
        <v>0.28000000000000003</v>
      </c>
      <c r="M13" s="169">
        <f t="shared" si="0"/>
        <v>2074.0740740740744</v>
      </c>
      <c r="N13" s="143">
        <v>0.24613781512605043</v>
      </c>
      <c r="O13" s="169">
        <f t="shared" si="1"/>
        <v>2010.5080610021787</v>
      </c>
      <c r="P13" s="144">
        <v>0.24</v>
      </c>
      <c r="Q13" s="169">
        <f t="shared" si="2"/>
        <v>1777.7777777777776</v>
      </c>
      <c r="R13" s="143">
        <v>0.22655311158798278</v>
      </c>
      <c r="S13" s="169">
        <f t="shared" si="3"/>
        <v>1902.761087267525</v>
      </c>
      <c r="T13" s="144">
        <v>0.35</v>
      </c>
      <c r="U13" s="169">
        <f t="shared" si="4"/>
        <v>2592.5925925925922</v>
      </c>
      <c r="V13" s="19">
        <v>0.19996748374187095</v>
      </c>
      <c r="W13" s="170">
        <f t="shared" si="5"/>
        <v>2018.4342171085541</v>
      </c>
      <c r="X13" s="18">
        <v>0.6100000000000001</v>
      </c>
      <c r="Y13" s="169">
        <f t="shared" si="6"/>
        <v>4518.5185185185192</v>
      </c>
      <c r="Z13" s="171">
        <v>0.23101859750895751</v>
      </c>
      <c r="AA13" s="169">
        <f t="shared" si="7"/>
        <v>2543.8618109664008</v>
      </c>
      <c r="AB13" s="144"/>
      <c r="AC13" s="144"/>
      <c r="AD13" s="144"/>
      <c r="AE13" s="144"/>
    </row>
    <row r="14" spans="1:31" ht="18.75" hidden="1" x14ac:dyDescent="0.3">
      <c r="A14" s="172">
        <v>12</v>
      </c>
      <c r="B14" s="173">
        <v>1</v>
      </c>
      <c r="C14" s="172">
        <v>12</v>
      </c>
      <c r="D14" s="173">
        <v>1</v>
      </c>
      <c r="E14" s="174" t="s">
        <v>10</v>
      </c>
      <c r="F14" s="175"/>
      <c r="G14" s="175">
        <v>100</v>
      </c>
      <c r="H14" s="166"/>
      <c r="I14" s="166"/>
      <c r="J14" s="167">
        <v>0.18240880138969309</v>
      </c>
      <c r="K14" s="166"/>
      <c r="L14" s="144">
        <v>0.45</v>
      </c>
      <c r="M14" s="169">
        <f t="shared" si="0"/>
        <v>3333.333333333333</v>
      </c>
      <c r="N14" s="143">
        <v>0.25703386809269163</v>
      </c>
      <c r="O14" s="169">
        <f t="shared" si="1"/>
        <v>2356.7795603089721</v>
      </c>
      <c r="P14" s="144">
        <v>0.83</v>
      </c>
      <c r="Q14" s="169">
        <f t="shared" si="2"/>
        <v>6148.1481481481478</v>
      </c>
      <c r="R14" s="143">
        <v>0.25645866798467809</v>
      </c>
      <c r="S14" s="169">
        <f t="shared" si="3"/>
        <v>3076.7458846465393</v>
      </c>
      <c r="T14" s="144">
        <v>0.46</v>
      </c>
      <c r="U14" s="169">
        <f t="shared" si="4"/>
        <v>3407.4074074074074</v>
      </c>
      <c r="V14" s="19">
        <v>0.20288121489494487</v>
      </c>
      <c r="W14" s="170">
        <f t="shared" si="5"/>
        <v>2191.2989544568491</v>
      </c>
      <c r="X14" s="18">
        <v>0.75</v>
      </c>
      <c r="Y14" s="169">
        <f t="shared" si="6"/>
        <v>5555.5555555555547</v>
      </c>
      <c r="Z14" s="171">
        <v>0.25398683247988296</v>
      </c>
      <c r="AA14" s="169">
        <f t="shared" si="7"/>
        <v>2911.0379582215719</v>
      </c>
      <c r="AB14" s="144"/>
      <c r="AC14" s="144"/>
      <c r="AD14" s="144"/>
      <c r="AE14" s="144"/>
    </row>
    <row r="15" spans="1:31" ht="18.75" hidden="1" x14ac:dyDescent="0.3">
      <c r="A15" s="162">
        <v>13</v>
      </c>
      <c r="B15" s="163">
        <v>1</v>
      </c>
      <c r="C15" s="162">
        <v>13</v>
      </c>
      <c r="D15" s="163">
        <v>1</v>
      </c>
      <c r="E15" s="164" t="s">
        <v>11</v>
      </c>
      <c r="F15" s="165"/>
      <c r="G15" s="165">
        <v>200</v>
      </c>
      <c r="H15" s="166"/>
      <c r="I15" s="166"/>
      <c r="J15" s="167">
        <v>0.23528864059590315</v>
      </c>
      <c r="K15" s="166"/>
      <c r="L15" s="144">
        <v>0.38</v>
      </c>
      <c r="M15" s="169">
        <f t="shared" si="0"/>
        <v>2814.8148148148148</v>
      </c>
      <c r="N15" s="143">
        <v>0.26471341203242776</v>
      </c>
      <c r="O15" s="169">
        <f t="shared" si="1"/>
        <v>2245.1192338690562</v>
      </c>
      <c r="P15" s="144">
        <v>0.5</v>
      </c>
      <c r="Q15" s="169">
        <f t="shared" si="2"/>
        <v>3703.7037037037035</v>
      </c>
      <c r="R15" s="143">
        <v>0.2248141168408429</v>
      </c>
      <c r="S15" s="169">
        <f t="shared" si="3"/>
        <v>2332.644877188307</v>
      </c>
      <c r="T15" s="144">
        <v>0.36</v>
      </c>
      <c r="U15" s="169">
        <f t="shared" si="4"/>
        <v>2666.6666666666665</v>
      </c>
      <c r="V15" s="19">
        <v>0.25302932375822856</v>
      </c>
      <c r="W15" s="170">
        <f t="shared" si="5"/>
        <v>2174.7448633552763</v>
      </c>
      <c r="X15" s="18">
        <v>0.74</v>
      </c>
      <c r="Y15" s="169">
        <f t="shared" si="6"/>
        <v>5481.4814814814808</v>
      </c>
      <c r="Z15" s="171">
        <v>0.26559685606680855</v>
      </c>
      <c r="AA15" s="169">
        <f t="shared" si="7"/>
        <v>2955.8642480699136</v>
      </c>
      <c r="AB15" s="144"/>
      <c r="AC15" s="144"/>
      <c r="AD15" s="144"/>
      <c r="AE15" s="144"/>
    </row>
    <row r="16" spans="1:31" ht="18.75" hidden="1" x14ac:dyDescent="0.3">
      <c r="A16" s="172">
        <v>14</v>
      </c>
      <c r="B16" s="173">
        <v>1</v>
      </c>
      <c r="C16" s="172">
        <v>14</v>
      </c>
      <c r="D16" s="173">
        <v>1</v>
      </c>
      <c r="E16" s="174" t="s">
        <v>11</v>
      </c>
      <c r="F16" s="175"/>
      <c r="G16" s="175">
        <v>100</v>
      </c>
      <c r="H16" s="166"/>
      <c r="I16" s="166"/>
      <c r="J16" s="167">
        <v>0.23207640259374115</v>
      </c>
      <c r="K16" s="166"/>
      <c r="L16" s="144">
        <v>0.61</v>
      </c>
      <c r="M16" s="169">
        <f t="shared" si="0"/>
        <v>4518.5185185185182</v>
      </c>
      <c r="N16" s="143">
        <v>0.24655924400290766</v>
      </c>
      <c r="O16" s="169">
        <f t="shared" si="1"/>
        <v>2614.082509939064</v>
      </c>
      <c r="P16" s="144">
        <v>0.24</v>
      </c>
      <c r="Q16" s="169">
        <f t="shared" si="2"/>
        <v>1777.7777777777776</v>
      </c>
      <c r="R16" s="143">
        <v>0.24583212032993687</v>
      </c>
      <c r="S16" s="169">
        <f t="shared" si="3"/>
        <v>1937.0348805865544</v>
      </c>
      <c r="T16" s="144">
        <v>0.27</v>
      </c>
      <c r="U16" s="169">
        <f t="shared" si="4"/>
        <v>2000</v>
      </c>
      <c r="V16" s="19">
        <v>0.22893945662667214</v>
      </c>
      <c r="W16" s="170">
        <f t="shared" si="5"/>
        <v>1957.8789132533443</v>
      </c>
      <c r="X16" s="18">
        <v>0.71</v>
      </c>
      <c r="Y16" s="169">
        <f t="shared" si="6"/>
        <v>5259.2592592592582</v>
      </c>
      <c r="Z16" s="171">
        <v>0.26708176306734394</v>
      </c>
      <c r="AA16" s="169">
        <f t="shared" si="7"/>
        <v>2904.652235391216</v>
      </c>
      <c r="AB16" s="144"/>
      <c r="AC16" s="144"/>
      <c r="AD16" s="144"/>
      <c r="AE16" s="144"/>
    </row>
    <row r="17" spans="1:31" ht="18.75" hidden="1" x14ac:dyDescent="0.3">
      <c r="A17" s="172">
        <v>15</v>
      </c>
      <c r="B17" s="173">
        <v>1</v>
      </c>
      <c r="C17" s="172">
        <v>15</v>
      </c>
      <c r="D17" s="173">
        <v>1</v>
      </c>
      <c r="E17" s="174" t="s">
        <v>11</v>
      </c>
      <c r="F17" s="175"/>
      <c r="G17" s="175">
        <v>0</v>
      </c>
      <c r="H17" s="166"/>
      <c r="I17" s="166"/>
      <c r="J17" s="167">
        <v>0.25293727496683721</v>
      </c>
      <c r="K17" s="166"/>
      <c r="L17" s="144">
        <v>0.17</v>
      </c>
      <c r="M17" s="169">
        <f t="shared" si="0"/>
        <v>1259.2592592592594</v>
      </c>
      <c r="N17" s="143">
        <v>0.24236933797909405</v>
      </c>
      <c r="O17" s="169">
        <f t="shared" si="1"/>
        <v>1805.2058330107111</v>
      </c>
      <c r="P17" s="144">
        <v>0.16</v>
      </c>
      <c r="Q17" s="169">
        <f t="shared" si="2"/>
        <v>1185.1851851851852</v>
      </c>
      <c r="R17" s="143">
        <v>0.27577163494929852</v>
      </c>
      <c r="S17" s="169">
        <f t="shared" si="3"/>
        <v>1826.8404562362057</v>
      </c>
      <c r="T17" s="144">
        <v>0.21</v>
      </c>
      <c r="U17" s="169">
        <f t="shared" si="4"/>
        <v>1555.5555555555554</v>
      </c>
      <c r="V17" s="19">
        <v>0.27541588492808</v>
      </c>
      <c r="W17" s="170">
        <f t="shared" si="5"/>
        <v>1928.4247098881244</v>
      </c>
      <c r="X17" s="18">
        <v>0.6399999999999999</v>
      </c>
      <c r="Y17" s="169">
        <f t="shared" si="6"/>
        <v>4740.74074074074</v>
      </c>
      <c r="Z17" s="171">
        <v>0.27011666168112475</v>
      </c>
      <c r="AA17" s="169">
        <f t="shared" si="7"/>
        <v>2780.553062784591</v>
      </c>
      <c r="AB17" s="144"/>
      <c r="AC17" s="144"/>
      <c r="AD17" s="144"/>
      <c r="AE17" s="144"/>
    </row>
    <row r="18" spans="1:31" ht="18.75" hidden="1" x14ac:dyDescent="0.3">
      <c r="A18" s="172">
        <v>16</v>
      </c>
      <c r="B18" s="173">
        <v>1</v>
      </c>
      <c r="C18" s="172">
        <v>16</v>
      </c>
      <c r="D18" s="173">
        <v>1</v>
      </c>
      <c r="E18" s="174" t="s">
        <v>11</v>
      </c>
      <c r="F18" s="175"/>
      <c r="G18" s="175">
        <v>50</v>
      </c>
      <c r="H18" s="166"/>
      <c r="I18" s="166"/>
      <c r="J18" s="167">
        <v>0.23027905039566848</v>
      </c>
      <c r="K18" s="166"/>
      <c r="L18" s="144">
        <v>0.24</v>
      </c>
      <c r="M18" s="169">
        <f t="shared" si="0"/>
        <v>1777.7777777777776</v>
      </c>
      <c r="N18" s="143">
        <v>0.25066666666666665</v>
      </c>
      <c r="O18" s="169">
        <f t="shared" si="1"/>
        <v>1945.6296296296296</v>
      </c>
      <c r="P18" s="144">
        <v>0.3</v>
      </c>
      <c r="Q18" s="169">
        <f t="shared" si="2"/>
        <v>2222.2222222222222</v>
      </c>
      <c r="R18" s="143">
        <v>0.27523242630385486</v>
      </c>
      <c r="S18" s="169">
        <f t="shared" si="3"/>
        <v>2111.6276140085665</v>
      </c>
      <c r="T18" s="144">
        <v>0.31</v>
      </c>
      <c r="U18" s="169">
        <f t="shared" si="4"/>
        <v>2296.2962962962961</v>
      </c>
      <c r="V18" s="19">
        <v>0.2444212642955888</v>
      </c>
      <c r="W18" s="170">
        <f t="shared" si="5"/>
        <v>2061.2636439380185</v>
      </c>
      <c r="X18" s="18">
        <v>0.77</v>
      </c>
      <c r="Y18" s="169">
        <f t="shared" si="6"/>
        <v>5703.7037037037035</v>
      </c>
      <c r="Z18" s="171">
        <v>0.25952681957738849</v>
      </c>
      <c r="AA18" s="169">
        <f t="shared" si="7"/>
        <v>2980.2640820339939</v>
      </c>
      <c r="AB18" s="144"/>
      <c r="AC18" s="144"/>
      <c r="AD18" s="144"/>
      <c r="AE18" s="144"/>
    </row>
    <row r="19" spans="1:31" ht="18.75" hidden="1" x14ac:dyDescent="0.3">
      <c r="A19" s="172">
        <v>17</v>
      </c>
      <c r="B19" s="173">
        <v>1</v>
      </c>
      <c r="C19" s="172">
        <v>17</v>
      </c>
      <c r="D19" s="173">
        <v>1</v>
      </c>
      <c r="E19" s="174" t="s">
        <v>11</v>
      </c>
      <c r="F19" s="175"/>
      <c r="G19" s="175">
        <v>500</v>
      </c>
      <c r="H19" s="166"/>
      <c r="I19" s="166"/>
      <c r="J19" s="167">
        <v>0.19495652173913042</v>
      </c>
      <c r="K19" s="166"/>
      <c r="L19" s="144">
        <v>1.57</v>
      </c>
      <c r="M19" s="169">
        <f t="shared" si="0"/>
        <v>11629.62962962963</v>
      </c>
      <c r="N19" s="143">
        <v>0.19376749192680298</v>
      </c>
      <c r="O19" s="169">
        <f t="shared" si="1"/>
        <v>3753.4441653709682</v>
      </c>
      <c r="P19" s="144">
        <v>1.04</v>
      </c>
      <c r="Q19" s="169">
        <f t="shared" si="2"/>
        <v>7703.7037037037035</v>
      </c>
      <c r="R19" s="143">
        <v>0.21347639484978539</v>
      </c>
      <c r="S19" s="169">
        <f t="shared" si="3"/>
        <v>3144.5588936576059</v>
      </c>
      <c r="T19" s="144">
        <v>0.88</v>
      </c>
      <c r="U19" s="169">
        <f t="shared" si="4"/>
        <v>6518.5185185185182</v>
      </c>
      <c r="V19" s="19">
        <v>0.20730552174394154</v>
      </c>
      <c r="W19" s="170">
        <f t="shared" si="5"/>
        <v>2851.3248824790262</v>
      </c>
      <c r="X19" s="18">
        <v>1.4500000000000002</v>
      </c>
      <c r="Y19" s="169">
        <f t="shared" si="6"/>
        <v>10740.740740740741</v>
      </c>
      <c r="Z19" s="171">
        <v>0.24275147928994084</v>
      </c>
      <c r="AA19" s="169">
        <f t="shared" si="7"/>
        <v>4107.3307034845493</v>
      </c>
      <c r="AB19" s="144"/>
      <c r="AC19" s="144"/>
      <c r="AD19" s="144"/>
      <c r="AE19" s="144"/>
    </row>
    <row r="20" spans="1:31" ht="18.75" hidden="1" x14ac:dyDescent="0.3">
      <c r="A20" s="176">
        <v>18</v>
      </c>
      <c r="B20" s="177">
        <v>1</v>
      </c>
      <c r="C20" s="176">
        <v>18</v>
      </c>
      <c r="D20" s="177">
        <v>1</v>
      </c>
      <c r="E20" s="178" t="s">
        <v>11</v>
      </c>
      <c r="F20" s="179"/>
      <c r="G20" s="179">
        <v>350</v>
      </c>
      <c r="H20" s="166"/>
      <c r="I20" s="166"/>
      <c r="J20" s="167">
        <v>0.21577033654659222</v>
      </c>
      <c r="K20" s="166"/>
      <c r="L20" s="144">
        <v>0.95</v>
      </c>
      <c r="M20" s="169">
        <f t="shared" si="0"/>
        <v>7037.0370370370365</v>
      </c>
      <c r="N20" s="143">
        <v>0.22860311414809006</v>
      </c>
      <c r="O20" s="169">
        <f t="shared" si="1"/>
        <v>3108.6885810421154</v>
      </c>
      <c r="P20" s="144">
        <v>0.7</v>
      </c>
      <c r="Q20" s="169">
        <f t="shared" si="2"/>
        <v>5185.1851851851843</v>
      </c>
      <c r="R20" s="143">
        <v>0.25178571428571428</v>
      </c>
      <c r="S20" s="169">
        <f t="shared" si="3"/>
        <v>2805.5555555555552</v>
      </c>
      <c r="T20" s="144">
        <v>0.47</v>
      </c>
      <c r="U20" s="169">
        <f t="shared" si="4"/>
        <v>3481.4814814814808</v>
      </c>
      <c r="V20" s="19">
        <v>0.25183360864994742</v>
      </c>
      <c r="W20" s="170">
        <f t="shared" si="5"/>
        <v>2376.7540449294465</v>
      </c>
      <c r="X20" s="18">
        <v>0.81</v>
      </c>
      <c r="Y20" s="169">
        <f t="shared" si="6"/>
        <v>6000</v>
      </c>
      <c r="Z20" s="171">
        <v>0.29575757575757572</v>
      </c>
      <c r="AA20" s="169">
        <f t="shared" si="7"/>
        <v>3274.545454545454</v>
      </c>
      <c r="AB20" s="144"/>
      <c r="AC20" s="144"/>
      <c r="AD20" s="144"/>
      <c r="AE20" s="144"/>
    </row>
    <row r="21" spans="1:31" ht="18.75" hidden="1" x14ac:dyDescent="0.3">
      <c r="A21" s="162">
        <v>19</v>
      </c>
      <c r="B21" s="163">
        <v>1</v>
      </c>
      <c r="C21" s="162">
        <v>19</v>
      </c>
      <c r="D21" s="163">
        <v>1</v>
      </c>
      <c r="E21" s="164" t="s">
        <v>12</v>
      </c>
      <c r="F21" s="165"/>
      <c r="G21" s="165">
        <v>100</v>
      </c>
      <c r="H21" s="166"/>
      <c r="I21" s="166"/>
      <c r="J21" s="167">
        <v>0.26405982091827013</v>
      </c>
      <c r="K21" s="166"/>
      <c r="L21" s="144">
        <v>0.32</v>
      </c>
      <c r="M21" s="169">
        <f t="shared" si="0"/>
        <v>2370.3703703703704</v>
      </c>
      <c r="N21" s="143">
        <v>0.27316340694006308</v>
      </c>
      <c r="O21" s="169">
        <f t="shared" si="1"/>
        <v>2147.4984460801497</v>
      </c>
      <c r="P21" s="144">
        <v>0.37</v>
      </c>
      <c r="Q21" s="169">
        <f t="shared" si="2"/>
        <v>2740.7407407407404</v>
      </c>
      <c r="R21" s="143">
        <v>0.26075271197697586</v>
      </c>
      <c r="S21" s="169">
        <f t="shared" si="3"/>
        <v>2214.6555809739339</v>
      </c>
      <c r="T21" s="144">
        <v>0.26</v>
      </c>
      <c r="U21" s="169">
        <f t="shared" si="4"/>
        <v>1925.9259259259259</v>
      </c>
      <c r="V21" s="19">
        <v>0.26379127948534664</v>
      </c>
      <c r="W21" s="170">
        <f t="shared" si="5"/>
        <v>2008.0424641940008</v>
      </c>
      <c r="X21" s="18">
        <v>0.37999999999999989</v>
      </c>
      <c r="Y21" s="169">
        <f t="shared" si="6"/>
        <v>2814.8148148148139</v>
      </c>
      <c r="Z21" s="171">
        <v>0.26110509209100763</v>
      </c>
      <c r="AA21" s="169">
        <f t="shared" si="7"/>
        <v>2234.9624814413546</v>
      </c>
      <c r="AB21" s="144"/>
      <c r="AC21" s="144"/>
      <c r="AD21" s="144"/>
      <c r="AE21" s="144"/>
    </row>
    <row r="22" spans="1:31" ht="18" hidden="1" x14ac:dyDescent="0.35">
      <c r="A22" s="172">
        <v>20</v>
      </c>
      <c r="B22" s="173">
        <v>1</v>
      </c>
      <c r="C22" s="172">
        <v>20</v>
      </c>
      <c r="D22" s="173">
        <v>1</v>
      </c>
      <c r="E22" s="174" t="s">
        <v>12</v>
      </c>
      <c r="F22" s="175"/>
      <c r="G22" s="175">
        <v>50</v>
      </c>
      <c r="H22" s="166"/>
      <c r="I22" s="166"/>
      <c r="J22" s="167">
        <v>0.27811968718123087</v>
      </c>
      <c r="K22" s="166"/>
      <c r="L22" s="144">
        <v>0.32</v>
      </c>
      <c r="M22" s="169">
        <f t="shared" si="0"/>
        <v>2370.3703703703704</v>
      </c>
      <c r="N22" s="143">
        <v>0.25588888888888889</v>
      </c>
      <c r="O22" s="169">
        <f t="shared" si="1"/>
        <v>2106.5514403292182</v>
      </c>
      <c r="P22" s="144">
        <v>0.33</v>
      </c>
      <c r="Q22" s="169">
        <f t="shared" si="2"/>
        <v>2444.4444444444443</v>
      </c>
      <c r="R22" s="143">
        <v>0.24837896566710121</v>
      </c>
      <c r="S22" s="169">
        <f t="shared" si="3"/>
        <v>2107.1485827418028</v>
      </c>
      <c r="T22" s="144">
        <v>0.24</v>
      </c>
      <c r="U22" s="169">
        <f t="shared" si="4"/>
        <v>1777.7777777777776</v>
      </c>
      <c r="V22" s="19">
        <v>0.2715676615473776</v>
      </c>
      <c r="W22" s="170">
        <f t="shared" si="5"/>
        <v>1982.7869538620046</v>
      </c>
      <c r="X22" s="18">
        <v>0.35000000000000009</v>
      </c>
      <c r="Y22" s="169">
        <f t="shared" si="6"/>
        <v>2592.5925925925931</v>
      </c>
      <c r="Z22" s="171">
        <v>0.27468538238141332</v>
      </c>
      <c r="AA22" s="169">
        <f t="shared" si="7"/>
        <v>2212.1472876555163</v>
      </c>
      <c r="AB22" s="144"/>
      <c r="AC22" s="144"/>
      <c r="AD22" s="144"/>
      <c r="AE22" s="144"/>
    </row>
    <row r="23" spans="1:31" ht="18" hidden="1" x14ac:dyDescent="0.35">
      <c r="A23" s="172">
        <v>21</v>
      </c>
      <c r="B23" s="173">
        <v>1</v>
      </c>
      <c r="C23" s="172">
        <v>21</v>
      </c>
      <c r="D23" s="173">
        <v>1</v>
      </c>
      <c r="E23" s="174" t="s">
        <v>12</v>
      </c>
      <c r="F23" s="175"/>
      <c r="G23" s="175">
        <v>500</v>
      </c>
      <c r="H23" s="166"/>
      <c r="I23" s="166"/>
      <c r="J23" s="167">
        <v>0.23811951624377517</v>
      </c>
      <c r="K23" s="166"/>
      <c r="L23" s="144">
        <v>1.23</v>
      </c>
      <c r="M23" s="169">
        <f t="shared" si="0"/>
        <v>9111.1111111111095</v>
      </c>
      <c r="N23" s="143">
        <v>0.22015820046965762</v>
      </c>
      <c r="O23" s="169">
        <f t="shared" si="1"/>
        <v>3505.8858265013246</v>
      </c>
      <c r="P23" s="144">
        <v>1.1200000000000001</v>
      </c>
      <c r="Q23" s="169">
        <f t="shared" si="2"/>
        <v>8296.2962962962974</v>
      </c>
      <c r="R23" s="143">
        <v>0.22679248954178421</v>
      </c>
      <c r="S23" s="169">
        <f t="shared" si="3"/>
        <v>3381.5376910133209</v>
      </c>
      <c r="T23" s="144">
        <v>0.56000000000000005</v>
      </c>
      <c r="U23" s="169">
        <f t="shared" si="4"/>
        <v>4148.1481481481487</v>
      </c>
      <c r="V23" s="19">
        <v>0.23117199069177066</v>
      </c>
      <c r="W23" s="170">
        <f t="shared" si="5"/>
        <v>2458.9356650917898</v>
      </c>
      <c r="X23" s="18">
        <v>1.1000000000000001</v>
      </c>
      <c r="Y23" s="169">
        <f t="shared" si="6"/>
        <v>8148.1481481481487</v>
      </c>
      <c r="Z23" s="171">
        <v>0.21522370714700756</v>
      </c>
      <c r="AA23" s="169">
        <f t="shared" si="7"/>
        <v>3253.6746508274691</v>
      </c>
      <c r="AB23" s="144"/>
      <c r="AC23" s="144"/>
      <c r="AD23" s="144"/>
      <c r="AE23" s="144"/>
    </row>
    <row r="24" spans="1:31" ht="18" hidden="1" x14ac:dyDescent="0.35">
      <c r="A24" s="172">
        <v>22</v>
      </c>
      <c r="B24" s="173">
        <v>1</v>
      </c>
      <c r="C24" s="172">
        <v>22</v>
      </c>
      <c r="D24" s="173">
        <v>1</v>
      </c>
      <c r="E24" s="174" t="s">
        <v>12</v>
      </c>
      <c r="F24" s="175"/>
      <c r="G24" s="175">
        <v>200</v>
      </c>
      <c r="H24" s="166"/>
      <c r="I24" s="166"/>
      <c r="J24" s="167">
        <v>0.24306811888499166</v>
      </c>
      <c r="K24" s="166"/>
      <c r="L24" s="144">
        <v>0.52</v>
      </c>
      <c r="M24" s="169">
        <f t="shared" si="0"/>
        <v>3851.8518518518517</v>
      </c>
      <c r="N24" s="143">
        <v>0.22579087994299962</v>
      </c>
      <c r="O24" s="169">
        <f t="shared" si="1"/>
        <v>2369.713019039702</v>
      </c>
      <c r="P24" s="144">
        <v>0.56000000000000005</v>
      </c>
      <c r="Q24" s="169">
        <f t="shared" si="2"/>
        <v>4148.1481481481487</v>
      </c>
      <c r="R24" s="143">
        <v>0.24959844411394577</v>
      </c>
      <c r="S24" s="169">
        <f t="shared" si="3"/>
        <v>2535.3713237319234</v>
      </c>
      <c r="T24" s="144">
        <v>0.43</v>
      </c>
      <c r="U24" s="169">
        <f t="shared" si="4"/>
        <v>3185.1851851851848</v>
      </c>
      <c r="V24" s="19">
        <v>0.24734993773349939</v>
      </c>
      <c r="W24" s="170">
        <f t="shared" si="5"/>
        <v>2287.8553572252204</v>
      </c>
      <c r="X24" s="18">
        <v>0.78</v>
      </c>
      <c r="Y24" s="169">
        <f t="shared" si="6"/>
        <v>5777.7777777777774</v>
      </c>
      <c r="Z24" s="171">
        <v>0.23928984947896564</v>
      </c>
      <c r="AA24" s="169">
        <f t="shared" si="7"/>
        <v>2882.5635747673568</v>
      </c>
      <c r="AB24" s="144"/>
      <c r="AC24" s="144"/>
      <c r="AD24" s="144"/>
      <c r="AE24" s="144"/>
    </row>
    <row r="25" spans="1:31" ht="18" hidden="1" x14ac:dyDescent="0.35">
      <c r="A25" s="172">
        <v>23</v>
      </c>
      <c r="B25" s="173">
        <v>1</v>
      </c>
      <c r="C25" s="172">
        <v>23</v>
      </c>
      <c r="D25" s="173">
        <v>1</v>
      </c>
      <c r="E25" s="174" t="s">
        <v>12</v>
      </c>
      <c r="F25" s="175"/>
      <c r="G25" s="175">
        <v>350</v>
      </c>
      <c r="H25" s="166"/>
      <c r="I25" s="166"/>
      <c r="J25" s="167">
        <v>0.22955037468776021</v>
      </c>
      <c r="K25" s="166"/>
      <c r="L25" s="144">
        <v>1</v>
      </c>
      <c r="M25" s="169">
        <f t="shared" si="0"/>
        <v>7407.4074074074069</v>
      </c>
      <c r="N25" s="143">
        <v>0.22549915565709741</v>
      </c>
      <c r="O25" s="169">
        <f t="shared" si="1"/>
        <v>3170.3641159784993</v>
      </c>
      <c r="P25" s="144">
        <v>0.73</v>
      </c>
      <c r="Q25" s="169">
        <f t="shared" si="2"/>
        <v>5407.4074074074069</v>
      </c>
      <c r="R25" s="143">
        <v>0.23536590112884387</v>
      </c>
      <c r="S25" s="169">
        <f t="shared" si="3"/>
        <v>2772.7193172152297</v>
      </c>
      <c r="T25" s="144">
        <v>0.68</v>
      </c>
      <c r="U25" s="169">
        <f t="shared" si="4"/>
        <v>5037.0370370370374</v>
      </c>
      <c r="V25" s="19">
        <v>0.22034043362495245</v>
      </c>
      <c r="W25" s="170">
        <f t="shared" si="5"/>
        <v>2609.8629249256865</v>
      </c>
      <c r="X25" s="18">
        <v>1.1599999999999999</v>
      </c>
      <c r="Y25" s="169">
        <f t="shared" si="6"/>
        <v>8592.5925925925912</v>
      </c>
      <c r="Z25" s="171">
        <v>0.24610402752479257</v>
      </c>
      <c r="AA25" s="169">
        <f t="shared" si="7"/>
        <v>3614.6716439167358</v>
      </c>
      <c r="AB25" s="144"/>
      <c r="AC25" s="144"/>
      <c r="AD25" s="144"/>
      <c r="AE25" s="144"/>
    </row>
    <row r="26" spans="1:31" ht="18" hidden="1" x14ac:dyDescent="0.35">
      <c r="A26" s="176">
        <v>24</v>
      </c>
      <c r="B26" s="177">
        <v>1</v>
      </c>
      <c r="C26" s="176">
        <v>24</v>
      </c>
      <c r="D26" s="177">
        <v>1</v>
      </c>
      <c r="E26" s="178" t="s">
        <v>12</v>
      </c>
      <c r="F26" s="179"/>
      <c r="G26" s="179">
        <v>0</v>
      </c>
      <c r="H26" s="166"/>
      <c r="I26" s="166"/>
      <c r="J26" s="167">
        <v>0.24623712423796512</v>
      </c>
      <c r="K26" s="166"/>
      <c r="L26" s="144">
        <v>0.28000000000000003</v>
      </c>
      <c r="M26" s="169">
        <f t="shared" si="0"/>
        <v>2074.0740740740744</v>
      </c>
      <c r="N26" s="143">
        <v>0.2671133187016288</v>
      </c>
      <c r="O26" s="169">
        <f t="shared" si="1"/>
        <v>2054.012809158934</v>
      </c>
      <c r="P26" s="144">
        <v>0.34</v>
      </c>
      <c r="Q26" s="169">
        <f t="shared" si="2"/>
        <v>2518.5185185185187</v>
      </c>
      <c r="R26" s="143">
        <v>0.2668122270742358</v>
      </c>
      <c r="S26" s="169">
        <f t="shared" si="3"/>
        <v>2171.9715348536311</v>
      </c>
      <c r="T26" s="144">
        <v>0.2</v>
      </c>
      <c r="U26" s="169">
        <f t="shared" si="4"/>
        <v>1481.4814814814815</v>
      </c>
      <c r="V26" s="19">
        <v>0.30382026370575982</v>
      </c>
      <c r="W26" s="170">
        <f t="shared" si="5"/>
        <v>1950.1040943789035</v>
      </c>
      <c r="X26" s="18">
        <v>0.26</v>
      </c>
      <c r="Y26" s="169">
        <f t="shared" si="6"/>
        <v>1925.9259259259259</v>
      </c>
      <c r="Z26" s="171">
        <v>0.24763542562338781</v>
      </c>
      <c r="AA26" s="169">
        <f t="shared" si="7"/>
        <v>1976.9274863857841</v>
      </c>
      <c r="AB26" s="144"/>
      <c r="AC26" s="144"/>
      <c r="AD26" s="144"/>
      <c r="AE26" s="144"/>
    </row>
    <row r="27" spans="1:31" ht="18" x14ac:dyDescent="0.35">
      <c r="A27" s="162">
        <v>25</v>
      </c>
      <c r="B27" s="163">
        <v>1</v>
      </c>
      <c r="C27" s="162">
        <v>25</v>
      </c>
      <c r="D27" s="163">
        <v>1</v>
      </c>
      <c r="E27" s="164" t="s">
        <v>13</v>
      </c>
      <c r="F27" s="165"/>
      <c r="G27" s="165">
        <v>200</v>
      </c>
      <c r="H27" s="166"/>
      <c r="I27" s="166"/>
      <c r="J27" s="167">
        <v>0.17706505295007566</v>
      </c>
      <c r="K27" s="166"/>
      <c r="L27" s="144">
        <v>0.91</v>
      </c>
      <c r="M27" s="169">
        <f t="shared" si="0"/>
        <v>6740.7407407407409</v>
      </c>
      <c r="N27" s="143">
        <v>0.17447716291366577</v>
      </c>
      <c r="O27" s="169">
        <f t="shared" si="1"/>
        <v>2676.1053203810061</v>
      </c>
      <c r="P27" s="144">
        <v>1.06</v>
      </c>
      <c r="Q27" s="169">
        <f t="shared" si="2"/>
        <v>7851.8518518518522</v>
      </c>
      <c r="R27" s="143">
        <v>0.15805907172995781</v>
      </c>
      <c r="S27" s="169">
        <f t="shared" si="3"/>
        <v>2741.0564150648543</v>
      </c>
      <c r="T27" s="144">
        <v>0.54</v>
      </c>
      <c r="U27" s="169">
        <f t="shared" si="4"/>
        <v>4000</v>
      </c>
      <c r="V27" s="19">
        <v>0.18337098616575703</v>
      </c>
      <c r="W27" s="170">
        <f t="shared" si="5"/>
        <v>2233.4839446630281</v>
      </c>
      <c r="X27" s="18">
        <v>2.67</v>
      </c>
      <c r="Y27" s="169">
        <f t="shared" si="6"/>
        <v>19777.777777777777</v>
      </c>
      <c r="Z27" s="171">
        <v>0.13903326403326405</v>
      </c>
      <c r="AA27" s="169">
        <f t="shared" si="7"/>
        <v>4249.7689997689995</v>
      </c>
      <c r="AB27" s="144"/>
      <c r="AC27" s="144"/>
      <c r="AD27" s="144"/>
      <c r="AE27" s="144"/>
    </row>
    <row r="28" spans="1:31" ht="18" x14ac:dyDescent="0.35">
      <c r="A28" s="172">
        <v>26</v>
      </c>
      <c r="B28" s="173">
        <v>1</v>
      </c>
      <c r="C28" s="172">
        <v>26</v>
      </c>
      <c r="D28" s="173">
        <v>1</v>
      </c>
      <c r="E28" s="174" t="s">
        <v>13</v>
      </c>
      <c r="F28" s="175"/>
      <c r="G28" s="175">
        <v>500</v>
      </c>
      <c r="H28" s="166"/>
      <c r="I28" s="166"/>
      <c r="J28" s="167">
        <v>0.19847417840375586</v>
      </c>
      <c r="K28" s="166"/>
      <c r="L28" s="144">
        <v>1.79</v>
      </c>
      <c r="M28" s="169">
        <f t="shared" si="0"/>
        <v>13259.259259259259</v>
      </c>
      <c r="N28" s="143">
        <v>0.14630995380092399</v>
      </c>
      <c r="O28" s="169">
        <f t="shared" si="1"/>
        <v>3439.9616096566961</v>
      </c>
      <c r="P28" s="144">
        <v>1.52</v>
      </c>
      <c r="Q28" s="169">
        <f t="shared" si="2"/>
        <v>11259.259259259259</v>
      </c>
      <c r="R28" s="143">
        <v>0.13372209323093409</v>
      </c>
      <c r="S28" s="169">
        <f t="shared" si="3"/>
        <v>3005.6117163779245</v>
      </c>
      <c r="T28" s="144">
        <v>0.82</v>
      </c>
      <c r="U28" s="169">
        <f t="shared" si="4"/>
        <v>6074.074074074073</v>
      </c>
      <c r="V28" s="19">
        <v>0.16090848064443949</v>
      </c>
      <c r="W28" s="170">
        <f t="shared" si="5"/>
        <v>2477.3700305810398</v>
      </c>
      <c r="X28" s="18">
        <v>2.84</v>
      </c>
      <c r="Y28" s="169">
        <f t="shared" si="6"/>
        <v>21037.037037037033</v>
      </c>
      <c r="Z28" s="171">
        <v>0.12400678510847246</v>
      </c>
      <c r="AA28" s="169">
        <f t="shared" si="7"/>
        <v>4108.7353311708275</v>
      </c>
      <c r="AB28" s="144"/>
      <c r="AC28" s="144"/>
      <c r="AD28" s="144"/>
      <c r="AE28" s="144"/>
    </row>
    <row r="29" spans="1:31" ht="18" x14ac:dyDescent="0.35">
      <c r="A29" s="172">
        <v>27</v>
      </c>
      <c r="B29" s="173">
        <v>1</v>
      </c>
      <c r="C29" s="172">
        <v>27</v>
      </c>
      <c r="D29" s="173">
        <v>1</v>
      </c>
      <c r="E29" s="174" t="s">
        <v>13</v>
      </c>
      <c r="F29" s="175"/>
      <c r="G29" s="175">
        <v>0</v>
      </c>
      <c r="H29" s="166"/>
      <c r="I29" s="166"/>
      <c r="J29" s="167">
        <v>0.16451500954364046</v>
      </c>
      <c r="K29" s="166"/>
      <c r="L29" s="144">
        <v>0.47</v>
      </c>
      <c r="M29" s="169">
        <f t="shared" si="0"/>
        <v>3481.4814814814808</v>
      </c>
      <c r="N29" s="143">
        <v>0.20321013977730393</v>
      </c>
      <c r="O29" s="169">
        <f t="shared" si="1"/>
        <v>2207.4723384839467</v>
      </c>
      <c r="P29" s="144">
        <v>0.54</v>
      </c>
      <c r="Q29" s="169">
        <f t="shared" si="2"/>
        <v>4000</v>
      </c>
      <c r="R29" s="143">
        <v>0.18615573267933783</v>
      </c>
      <c r="S29" s="169">
        <f t="shared" si="3"/>
        <v>2244.6229307173512</v>
      </c>
      <c r="T29" s="144">
        <v>0.45</v>
      </c>
      <c r="U29" s="169">
        <f t="shared" si="4"/>
        <v>3333.333333333333</v>
      </c>
      <c r="V29" s="19">
        <v>0.17984199679413784</v>
      </c>
      <c r="W29" s="170">
        <f t="shared" si="5"/>
        <v>2099.4733226471262</v>
      </c>
      <c r="X29" s="18">
        <v>1.35</v>
      </c>
      <c r="Y29" s="169">
        <f t="shared" si="6"/>
        <v>10000</v>
      </c>
      <c r="Z29" s="171">
        <v>0.1321625576944726</v>
      </c>
      <c r="AA29" s="169">
        <f t="shared" si="7"/>
        <v>2821.6255769447262</v>
      </c>
      <c r="AB29" s="144"/>
      <c r="AC29" s="144"/>
      <c r="AD29" s="144"/>
      <c r="AE29" s="144"/>
    </row>
    <row r="30" spans="1:31" ht="18" x14ac:dyDescent="0.35">
      <c r="A30" s="172">
        <v>28</v>
      </c>
      <c r="B30" s="173">
        <v>1</v>
      </c>
      <c r="C30" s="172">
        <v>28</v>
      </c>
      <c r="D30" s="173">
        <v>1</v>
      </c>
      <c r="E30" s="174" t="s">
        <v>13</v>
      </c>
      <c r="F30" s="175"/>
      <c r="G30" s="175">
        <v>100</v>
      </c>
      <c r="H30" s="166"/>
      <c r="I30" s="166"/>
      <c r="J30" s="167">
        <v>0.14395973154362415</v>
      </c>
      <c r="K30" s="166"/>
      <c r="L30" s="144">
        <v>0.69</v>
      </c>
      <c r="M30" s="169">
        <f t="shared" si="0"/>
        <v>5111.1111111111104</v>
      </c>
      <c r="N30" s="143">
        <v>0.18591000529380622</v>
      </c>
      <c r="O30" s="169">
        <f t="shared" si="1"/>
        <v>2450.2066937238983</v>
      </c>
      <c r="P30" s="144">
        <v>0.81</v>
      </c>
      <c r="Q30" s="169">
        <f t="shared" si="2"/>
        <v>6000</v>
      </c>
      <c r="R30" s="143">
        <v>0.16161543353826582</v>
      </c>
      <c r="S30" s="169">
        <f t="shared" si="3"/>
        <v>2469.6926012295949</v>
      </c>
      <c r="T30" s="144">
        <v>0.53</v>
      </c>
      <c r="U30" s="169">
        <f t="shared" si="4"/>
        <v>3925.9259259259261</v>
      </c>
      <c r="V30" s="19">
        <v>0.17238426185405226</v>
      </c>
      <c r="W30" s="170">
        <f t="shared" si="5"/>
        <v>2176.7678428344275</v>
      </c>
      <c r="X30" s="18">
        <v>1.79</v>
      </c>
      <c r="Y30" s="169">
        <f t="shared" si="6"/>
        <v>13259.259259259259</v>
      </c>
      <c r="Z30" s="171">
        <v>0.12403782713877283</v>
      </c>
      <c r="AA30" s="169">
        <f t="shared" si="7"/>
        <v>3144.6497079881728</v>
      </c>
      <c r="AB30" s="144"/>
      <c r="AC30" s="144"/>
      <c r="AD30" s="144"/>
      <c r="AE30" s="144"/>
    </row>
    <row r="31" spans="1:31" ht="18" x14ac:dyDescent="0.35">
      <c r="A31" s="172">
        <v>29</v>
      </c>
      <c r="B31" s="173">
        <v>1</v>
      </c>
      <c r="C31" s="172">
        <v>29</v>
      </c>
      <c r="D31" s="173">
        <v>1</v>
      </c>
      <c r="E31" s="174" t="s">
        <v>13</v>
      </c>
      <c r="F31" s="175"/>
      <c r="G31" s="175">
        <v>350</v>
      </c>
      <c r="H31" s="166"/>
      <c r="I31" s="166"/>
      <c r="J31" s="167">
        <v>0.18789084181313598</v>
      </c>
      <c r="K31" s="166"/>
      <c r="L31" s="144">
        <v>1.02</v>
      </c>
      <c r="M31" s="169">
        <f t="shared" si="0"/>
        <v>7555.5555555555557</v>
      </c>
      <c r="N31" s="143">
        <v>0.18415063278115029</v>
      </c>
      <c r="O31" s="169">
        <f t="shared" si="1"/>
        <v>2891.3603365686913</v>
      </c>
      <c r="P31" s="144">
        <v>1.77</v>
      </c>
      <c r="Q31" s="169">
        <f t="shared" si="2"/>
        <v>13111.111111111111</v>
      </c>
      <c r="R31" s="143">
        <v>0.10428389695748966</v>
      </c>
      <c r="S31" s="169">
        <f t="shared" si="3"/>
        <v>2867.2777601093089</v>
      </c>
      <c r="T31" s="144">
        <v>0.97</v>
      </c>
      <c r="U31" s="169">
        <f t="shared" si="4"/>
        <v>7185.1851851851843</v>
      </c>
      <c r="V31" s="19">
        <v>0.14281296836791041</v>
      </c>
      <c r="W31" s="170">
        <f t="shared" si="5"/>
        <v>2526.13762456943</v>
      </c>
      <c r="X31" s="18">
        <v>2.31</v>
      </c>
      <c r="Y31" s="169">
        <f t="shared" si="6"/>
        <v>17111.111111111109</v>
      </c>
      <c r="Z31" s="171">
        <v>0.12196173073607999</v>
      </c>
      <c r="AA31" s="169">
        <f t="shared" si="7"/>
        <v>3586.9007259284795</v>
      </c>
      <c r="AB31" s="144"/>
      <c r="AC31" s="144"/>
      <c r="AD31" s="144"/>
      <c r="AE31" s="144"/>
    </row>
    <row r="32" spans="1:31" ht="18" x14ac:dyDescent="0.35">
      <c r="A32" s="176">
        <v>30</v>
      </c>
      <c r="B32" s="177">
        <v>1</v>
      </c>
      <c r="C32" s="176">
        <v>30</v>
      </c>
      <c r="D32" s="177">
        <v>1</v>
      </c>
      <c r="E32" s="178" t="s">
        <v>13</v>
      </c>
      <c r="F32" s="179"/>
      <c r="G32" s="179">
        <v>50</v>
      </c>
      <c r="H32" s="166"/>
      <c r="I32" s="166"/>
      <c r="J32" s="167">
        <v>0.14691090600866455</v>
      </c>
      <c r="K32" s="166"/>
      <c r="L32" s="144">
        <v>0.75</v>
      </c>
      <c r="M32" s="169">
        <f t="shared" si="0"/>
        <v>5555.5555555555547</v>
      </c>
      <c r="N32" s="143">
        <v>0.1960844017094017</v>
      </c>
      <c r="O32" s="169">
        <f t="shared" si="1"/>
        <v>2589.3577872744536</v>
      </c>
      <c r="P32" s="144">
        <v>0.77</v>
      </c>
      <c r="Q32" s="169">
        <f t="shared" si="2"/>
        <v>5703.7037037037035</v>
      </c>
      <c r="R32" s="143">
        <v>0.16108793456032722</v>
      </c>
      <c r="S32" s="169">
        <f t="shared" si="3"/>
        <v>2418.7978489737179</v>
      </c>
      <c r="T32" s="144">
        <v>0.56000000000000005</v>
      </c>
      <c r="U32" s="169">
        <f t="shared" si="4"/>
        <v>4148.1481481481487</v>
      </c>
      <c r="V32" s="19">
        <v>0.16337509349289453</v>
      </c>
      <c r="W32" s="170">
        <f t="shared" si="5"/>
        <v>2177.7040915260814</v>
      </c>
      <c r="X32" s="18">
        <v>1.3900000000000001</v>
      </c>
      <c r="Y32" s="169">
        <f t="shared" si="6"/>
        <v>10296.296296296297</v>
      </c>
      <c r="Z32" s="171">
        <v>0.13713742272943413</v>
      </c>
      <c r="AA32" s="169">
        <f t="shared" si="7"/>
        <v>2912.0075377326921</v>
      </c>
      <c r="AB32" s="144"/>
      <c r="AC32" s="144"/>
      <c r="AD32" s="144"/>
      <c r="AE32" s="144"/>
    </row>
    <row r="33" spans="1:31" ht="18.75" hidden="1" x14ac:dyDescent="0.3">
      <c r="A33" s="162">
        <v>31</v>
      </c>
      <c r="B33" s="163">
        <v>1</v>
      </c>
      <c r="C33" s="162">
        <v>31</v>
      </c>
      <c r="D33" s="163">
        <v>1</v>
      </c>
      <c r="E33" s="164" t="s">
        <v>14</v>
      </c>
      <c r="F33" s="165"/>
      <c r="G33" s="165">
        <v>50</v>
      </c>
      <c r="H33" s="166"/>
      <c r="I33" s="166"/>
      <c r="J33" s="167">
        <v>0.27280615586116569</v>
      </c>
      <c r="K33" s="166"/>
      <c r="L33" s="144">
        <v>0.22</v>
      </c>
      <c r="M33" s="169">
        <f t="shared" si="0"/>
        <v>1629.6296296296296</v>
      </c>
      <c r="N33" s="143">
        <v>0.29229056021929067</v>
      </c>
      <c r="O33" s="169">
        <f t="shared" si="1"/>
        <v>1976.3253573943996</v>
      </c>
      <c r="P33" s="144">
        <v>0.3</v>
      </c>
      <c r="Q33" s="169">
        <f t="shared" si="2"/>
        <v>2222.2222222222222</v>
      </c>
      <c r="R33" s="143">
        <v>0.26770087655222791</v>
      </c>
      <c r="S33" s="169">
        <f t="shared" si="3"/>
        <v>2094.8908367827289</v>
      </c>
      <c r="T33" s="144">
        <v>0.28000000000000003</v>
      </c>
      <c r="U33" s="169">
        <f t="shared" si="4"/>
        <v>2074.0740740740744</v>
      </c>
      <c r="V33" s="19">
        <v>0.2724479106041206</v>
      </c>
      <c r="W33" s="170">
        <f t="shared" si="5"/>
        <v>2065.0771479196574</v>
      </c>
      <c r="X33" s="18">
        <v>0.5</v>
      </c>
      <c r="Y33" s="169">
        <f t="shared" si="6"/>
        <v>3703.7037037037035</v>
      </c>
      <c r="Z33" s="171">
        <v>0.27996279564177518</v>
      </c>
      <c r="AA33" s="169">
        <f t="shared" si="7"/>
        <v>2536.8992431176857</v>
      </c>
      <c r="AB33" s="144"/>
      <c r="AC33" s="144"/>
      <c r="AD33" s="144"/>
      <c r="AE33" s="144"/>
    </row>
    <row r="34" spans="1:31" ht="18.75" hidden="1" x14ac:dyDescent="0.3">
      <c r="A34" s="172">
        <v>32</v>
      </c>
      <c r="B34" s="173">
        <v>1</v>
      </c>
      <c r="C34" s="172">
        <v>32</v>
      </c>
      <c r="D34" s="173">
        <v>1</v>
      </c>
      <c r="E34" s="174" t="s">
        <v>14</v>
      </c>
      <c r="F34" s="175"/>
      <c r="G34" s="175">
        <v>0</v>
      </c>
      <c r="H34" s="166"/>
      <c r="I34" s="166"/>
      <c r="J34" s="167">
        <v>0.28950254602428516</v>
      </c>
      <c r="K34" s="166"/>
      <c r="L34" s="144">
        <v>0.16</v>
      </c>
      <c r="M34" s="169">
        <f t="shared" si="0"/>
        <v>1185.1851851851852</v>
      </c>
      <c r="N34" s="143">
        <v>0.31799637023593463</v>
      </c>
      <c r="O34" s="169">
        <f t="shared" si="1"/>
        <v>1876.884586946293</v>
      </c>
      <c r="P34" s="144">
        <v>0.2</v>
      </c>
      <c r="Q34" s="169">
        <f t="shared" si="2"/>
        <v>1481.4814814814815</v>
      </c>
      <c r="R34" s="143">
        <v>0.29994127243066881</v>
      </c>
      <c r="S34" s="169">
        <f t="shared" si="3"/>
        <v>1944.3574406380278</v>
      </c>
      <c r="T34" s="144">
        <v>0.13</v>
      </c>
      <c r="U34" s="169">
        <f t="shared" si="4"/>
        <v>962.96296296296293</v>
      </c>
      <c r="V34" s="19">
        <v>0.31225528986753825</v>
      </c>
      <c r="W34" s="170">
        <f t="shared" si="5"/>
        <v>1800.6902791317034</v>
      </c>
      <c r="X34" s="18">
        <v>0.24</v>
      </c>
      <c r="Y34" s="169">
        <f t="shared" si="6"/>
        <v>1777.7777777777776</v>
      </c>
      <c r="Z34" s="171">
        <v>0.26964173475801384</v>
      </c>
      <c r="AA34" s="169">
        <f t="shared" si="7"/>
        <v>1979.3630840142469</v>
      </c>
      <c r="AB34" s="144"/>
      <c r="AC34" s="144"/>
      <c r="AD34" s="144"/>
      <c r="AE34" s="144"/>
    </row>
    <row r="35" spans="1:31" ht="18.75" hidden="1" x14ac:dyDescent="0.3">
      <c r="A35" s="172">
        <v>33</v>
      </c>
      <c r="B35" s="173">
        <v>1</v>
      </c>
      <c r="C35" s="172">
        <v>33</v>
      </c>
      <c r="D35" s="173">
        <v>1</v>
      </c>
      <c r="E35" s="174" t="s">
        <v>14</v>
      </c>
      <c r="F35" s="175"/>
      <c r="G35" s="175">
        <v>200</v>
      </c>
      <c r="H35" s="166"/>
      <c r="I35" s="166"/>
      <c r="J35" s="167">
        <v>0.26439120446340664</v>
      </c>
      <c r="K35" s="166"/>
      <c r="L35" s="144">
        <v>0.28999999999999998</v>
      </c>
      <c r="M35" s="169">
        <f t="shared" si="0"/>
        <v>2148.1481481481478</v>
      </c>
      <c r="N35" s="143">
        <v>0.26261402597402594</v>
      </c>
      <c r="O35" s="169">
        <f t="shared" si="1"/>
        <v>2064.1338335738333</v>
      </c>
      <c r="P35" s="144">
        <v>0.46</v>
      </c>
      <c r="Q35" s="169">
        <f t="shared" si="2"/>
        <v>3407.4074074074074</v>
      </c>
      <c r="R35" s="143"/>
      <c r="S35" s="169">
        <f t="shared" si="3"/>
        <v>1500</v>
      </c>
      <c r="T35" s="144">
        <v>0.25</v>
      </c>
      <c r="U35" s="169">
        <f t="shared" si="4"/>
        <v>1851.8518518518517</v>
      </c>
      <c r="V35" s="19">
        <v>0.28947572189062748</v>
      </c>
      <c r="W35" s="170">
        <f t="shared" si="5"/>
        <v>2036.0661516493101</v>
      </c>
      <c r="X35" s="18">
        <v>0.65999999999999992</v>
      </c>
      <c r="Y35" s="169">
        <f t="shared" si="6"/>
        <v>4888.8888888888878</v>
      </c>
      <c r="Z35" s="171">
        <v>0.26168346642230655</v>
      </c>
      <c r="AA35" s="169">
        <f t="shared" si="7"/>
        <v>2779.341391397943</v>
      </c>
      <c r="AB35" s="144"/>
      <c r="AC35" s="144"/>
      <c r="AD35" s="144"/>
      <c r="AE35" s="144"/>
    </row>
    <row r="36" spans="1:31" ht="18.75" hidden="1" x14ac:dyDescent="0.3">
      <c r="A36" s="172">
        <v>34</v>
      </c>
      <c r="B36" s="173">
        <v>1</v>
      </c>
      <c r="C36" s="172">
        <v>34</v>
      </c>
      <c r="D36" s="173">
        <v>1</v>
      </c>
      <c r="E36" s="174" t="s">
        <v>14</v>
      </c>
      <c r="F36" s="175"/>
      <c r="G36" s="175">
        <v>100</v>
      </c>
      <c r="H36" s="166"/>
      <c r="I36" s="166"/>
      <c r="J36" s="167">
        <v>0.24825028527957396</v>
      </c>
      <c r="K36" s="166"/>
      <c r="L36" s="144">
        <v>0.41</v>
      </c>
      <c r="M36" s="169">
        <f t="shared" si="0"/>
        <v>3037.0370370370365</v>
      </c>
      <c r="N36" s="143">
        <v>0.24656230031948878</v>
      </c>
      <c r="O36" s="169">
        <f t="shared" si="1"/>
        <v>2248.8188380073361</v>
      </c>
      <c r="P36" s="144">
        <v>0.45</v>
      </c>
      <c r="Q36" s="169">
        <f t="shared" si="2"/>
        <v>3333.333333333333</v>
      </c>
      <c r="R36" s="143">
        <v>0.26934876989869755</v>
      </c>
      <c r="S36" s="169">
        <f t="shared" si="3"/>
        <v>2397.8292329956585</v>
      </c>
      <c r="T36" s="144">
        <v>0.36</v>
      </c>
      <c r="U36" s="169">
        <f t="shared" si="4"/>
        <v>2666.6666666666665</v>
      </c>
      <c r="V36" s="19">
        <v>0.26785023783949669</v>
      </c>
      <c r="W36" s="170">
        <f t="shared" si="5"/>
        <v>2214.2673009053242</v>
      </c>
      <c r="X36" s="18">
        <v>0.55000000000000004</v>
      </c>
      <c r="Y36" s="169">
        <f t="shared" si="6"/>
        <v>4074.0740740740744</v>
      </c>
      <c r="Z36" s="171">
        <v>0.25307596794220566</v>
      </c>
      <c r="AA36" s="169">
        <f t="shared" si="7"/>
        <v>2531.0502397645414</v>
      </c>
      <c r="AB36" s="144"/>
      <c r="AC36" s="144"/>
      <c r="AD36" s="144"/>
      <c r="AE36" s="144"/>
    </row>
    <row r="37" spans="1:31" ht="18.75" hidden="1" x14ac:dyDescent="0.3">
      <c r="A37" s="172">
        <v>35</v>
      </c>
      <c r="B37" s="173">
        <v>1</v>
      </c>
      <c r="C37" s="172">
        <v>35</v>
      </c>
      <c r="D37" s="173">
        <v>1</v>
      </c>
      <c r="E37" s="174" t="s">
        <v>14</v>
      </c>
      <c r="F37" s="175"/>
      <c r="G37" s="175">
        <v>500</v>
      </c>
      <c r="H37" s="166"/>
      <c r="I37" s="166"/>
      <c r="J37" s="167">
        <v>0.25761064210795598</v>
      </c>
      <c r="K37" s="166"/>
      <c r="L37" s="144">
        <v>1.1200000000000001</v>
      </c>
      <c r="M37" s="169">
        <f t="shared" si="0"/>
        <v>8296.2962962962974</v>
      </c>
      <c r="N37" s="143">
        <v>0.20482056351952541</v>
      </c>
      <c r="O37" s="169">
        <f t="shared" si="1"/>
        <v>3199.2520825323591</v>
      </c>
      <c r="P37" s="144">
        <v>1.01</v>
      </c>
      <c r="Q37" s="169">
        <f t="shared" si="2"/>
        <v>7481.4814814814808</v>
      </c>
      <c r="R37" s="143">
        <v>0.23773255813953487</v>
      </c>
      <c r="S37" s="169">
        <f t="shared" si="3"/>
        <v>3278.5917312661495</v>
      </c>
      <c r="T37" s="144">
        <v>0.85</v>
      </c>
      <c r="U37" s="169">
        <f t="shared" si="4"/>
        <v>6296.2962962962956</v>
      </c>
      <c r="V37" s="19">
        <v>0.21669609574259366</v>
      </c>
      <c r="W37" s="170">
        <f t="shared" si="5"/>
        <v>2864.3828250459601</v>
      </c>
      <c r="X37" s="18">
        <v>1.22</v>
      </c>
      <c r="Y37" s="169">
        <f t="shared" si="6"/>
        <v>9037.0370370370365</v>
      </c>
      <c r="Z37" s="171">
        <v>0.22449388655041089</v>
      </c>
      <c r="AA37" s="169">
        <f t="shared" si="7"/>
        <v>3528.7595673444539</v>
      </c>
      <c r="AB37" s="144"/>
      <c r="AC37" s="144"/>
      <c r="AD37" s="144"/>
      <c r="AE37" s="144"/>
    </row>
    <row r="38" spans="1:31" ht="18.75" hidden="1" x14ac:dyDescent="0.3">
      <c r="A38" s="176">
        <v>36</v>
      </c>
      <c r="B38" s="177">
        <v>1</v>
      </c>
      <c r="C38" s="176">
        <v>36</v>
      </c>
      <c r="D38" s="177">
        <v>1</v>
      </c>
      <c r="E38" s="178" t="s">
        <v>14</v>
      </c>
      <c r="F38" s="179"/>
      <c r="G38" s="179">
        <v>350</v>
      </c>
      <c r="H38" s="166"/>
      <c r="I38" s="166"/>
      <c r="J38" s="167">
        <v>0.22931791907514448</v>
      </c>
      <c r="K38" s="166"/>
      <c r="L38" s="144">
        <v>0.67</v>
      </c>
      <c r="M38" s="169">
        <f t="shared" si="0"/>
        <v>4962.9629629629626</v>
      </c>
      <c r="N38" s="143">
        <v>0.23534624289623235</v>
      </c>
      <c r="O38" s="169">
        <f t="shared" si="1"/>
        <v>2668.0146869664864</v>
      </c>
      <c r="P38" s="144">
        <v>0.52</v>
      </c>
      <c r="Q38" s="169">
        <f t="shared" si="2"/>
        <v>3851.8518518518517</v>
      </c>
      <c r="R38" s="143">
        <v>0.2735053507728894</v>
      </c>
      <c r="S38" s="169">
        <f t="shared" si="3"/>
        <v>2553.5020918659443</v>
      </c>
      <c r="T38" s="144">
        <v>0.56999999999999995</v>
      </c>
      <c r="U38" s="169">
        <f t="shared" si="4"/>
        <v>4222.2222222222217</v>
      </c>
      <c r="V38" s="19">
        <v>0.27194168920949802</v>
      </c>
      <c r="W38" s="170">
        <f t="shared" si="5"/>
        <v>2648.1982433289913</v>
      </c>
      <c r="X38" s="18">
        <v>1.04</v>
      </c>
      <c r="Y38" s="169">
        <f t="shared" si="6"/>
        <v>7703.7037037037035</v>
      </c>
      <c r="Z38" s="171">
        <v>0.26672496720594663</v>
      </c>
      <c r="AA38" s="169">
        <f t="shared" si="7"/>
        <v>3554.7701177346999</v>
      </c>
      <c r="AB38" s="144"/>
      <c r="AC38" s="144"/>
      <c r="AD38" s="144"/>
      <c r="AE38" s="144"/>
    </row>
    <row r="39" spans="1:31" ht="18.75" hidden="1" x14ac:dyDescent="0.3">
      <c r="A39" s="162">
        <v>37</v>
      </c>
      <c r="B39" s="163">
        <v>1</v>
      </c>
      <c r="C39" s="162">
        <v>37</v>
      </c>
      <c r="D39" s="163">
        <v>1</v>
      </c>
      <c r="E39" s="164" t="s">
        <v>15</v>
      </c>
      <c r="F39" s="165"/>
      <c r="G39" s="165">
        <v>200</v>
      </c>
      <c r="H39" s="166">
        <v>0.46</v>
      </c>
      <c r="I39" s="180">
        <f>H39*(10000/0.9)</f>
        <v>5111.1111111111113</v>
      </c>
      <c r="J39" s="167">
        <v>0.36312535132096685</v>
      </c>
      <c r="K39" s="180">
        <f>(I39*J39)+1500</f>
        <v>3355.9740178627198</v>
      </c>
      <c r="L39" s="144">
        <v>0.71</v>
      </c>
      <c r="M39" s="169">
        <f t="shared" si="0"/>
        <v>5259.2592592592582</v>
      </c>
      <c r="N39" s="143">
        <v>0.22628809669369304</v>
      </c>
      <c r="O39" s="169">
        <f t="shared" si="1"/>
        <v>2690.1077677964595</v>
      </c>
      <c r="P39" s="144">
        <v>0.47</v>
      </c>
      <c r="Q39" s="169">
        <f t="shared" si="2"/>
        <v>3481.4814814814808</v>
      </c>
      <c r="R39" s="171">
        <v>0.19169679044802276</v>
      </c>
      <c r="S39" s="169">
        <f t="shared" si="3"/>
        <v>2167.3888260042272</v>
      </c>
      <c r="T39" s="181">
        <v>2.38</v>
      </c>
      <c r="U39" s="169">
        <f t="shared" si="4"/>
        <v>17629.629629629628</v>
      </c>
      <c r="V39" s="19">
        <v>0.20833934497186551</v>
      </c>
      <c r="W39" s="170">
        <f t="shared" si="5"/>
        <v>5172.9454891336281</v>
      </c>
      <c r="X39" s="18"/>
      <c r="Y39" s="169"/>
      <c r="Z39" s="171"/>
      <c r="AA39" s="169"/>
      <c r="AB39" s="144"/>
      <c r="AC39" s="144"/>
      <c r="AD39" s="144"/>
      <c r="AE39" s="144"/>
    </row>
    <row r="40" spans="1:31" ht="18.75" hidden="1" x14ac:dyDescent="0.3">
      <c r="A40" s="172">
        <v>38</v>
      </c>
      <c r="B40" s="173">
        <v>1</v>
      </c>
      <c r="C40" s="172">
        <v>38</v>
      </c>
      <c r="D40" s="173">
        <v>1</v>
      </c>
      <c r="E40" s="174" t="s">
        <v>15</v>
      </c>
      <c r="F40" s="175"/>
      <c r="G40" s="175">
        <v>500</v>
      </c>
      <c r="H40" s="166">
        <v>0.6</v>
      </c>
      <c r="I40" s="180">
        <f t="shared" ref="I40:I103" si="8">H40*(10000/0.9)</f>
        <v>6666.666666666667</v>
      </c>
      <c r="J40" s="167">
        <v>0.3000451195668522</v>
      </c>
      <c r="K40" s="180">
        <f t="shared" ref="K40:K92" si="9">(I40*J40)+1500</f>
        <v>3500.3007971123479</v>
      </c>
      <c r="L40" s="144">
        <v>0.63</v>
      </c>
      <c r="M40" s="169">
        <f t="shared" si="0"/>
        <v>4666.6666666666661</v>
      </c>
      <c r="N40" s="143">
        <v>0.21392235609103077</v>
      </c>
      <c r="O40" s="169">
        <f t="shared" si="1"/>
        <v>2498.3043284248101</v>
      </c>
      <c r="P40" s="144">
        <v>0.37</v>
      </c>
      <c r="Q40" s="169">
        <f t="shared" si="2"/>
        <v>2740.7407407407404</v>
      </c>
      <c r="R40" s="171">
        <v>0.23203311175216354</v>
      </c>
      <c r="S40" s="169">
        <f t="shared" si="3"/>
        <v>2135.9426025800039</v>
      </c>
      <c r="T40" s="181">
        <v>2.4700000000000002</v>
      </c>
      <c r="U40" s="169">
        <f t="shared" si="4"/>
        <v>18296.296296296296</v>
      </c>
      <c r="V40" s="19">
        <v>0.19229225210758732</v>
      </c>
      <c r="W40" s="170">
        <f t="shared" si="5"/>
        <v>5018.2360200425237</v>
      </c>
      <c r="X40" s="18"/>
      <c r="Y40" s="169"/>
      <c r="Z40" s="171"/>
      <c r="AA40" s="169"/>
      <c r="AB40" s="144"/>
      <c r="AC40" s="144"/>
      <c r="AD40" s="144"/>
      <c r="AE40" s="144"/>
    </row>
    <row r="41" spans="1:31" ht="18.75" hidden="1" x14ac:dyDescent="0.3">
      <c r="A41" s="172">
        <v>39</v>
      </c>
      <c r="B41" s="173">
        <v>1</v>
      </c>
      <c r="C41" s="172">
        <v>39</v>
      </c>
      <c r="D41" s="173">
        <v>1</v>
      </c>
      <c r="E41" s="174" t="s">
        <v>15</v>
      </c>
      <c r="F41" s="175"/>
      <c r="G41" s="175">
        <v>0</v>
      </c>
      <c r="H41" s="166">
        <v>0.51</v>
      </c>
      <c r="I41" s="180">
        <f t="shared" si="8"/>
        <v>5666.666666666667</v>
      </c>
      <c r="J41" s="167">
        <v>0.3317640047675805</v>
      </c>
      <c r="K41" s="180">
        <f t="shared" si="9"/>
        <v>3379.9960270162896</v>
      </c>
      <c r="L41" s="144">
        <v>0.42</v>
      </c>
      <c r="M41" s="169">
        <f t="shared" si="0"/>
        <v>3111.1111111111109</v>
      </c>
      <c r="N41" s="143">
        <v>0.25330795377294357</v>
      </c>
      <c r="O41" s="169">
        <f t="shared" si="1"/>
        <v>2288.0691895158243</v>
      </c>
      <c r="P41" s="144">
        <v>0.35</v>
      </c>
      <c r="Q41" s="169">
        <f t="shared" si="2"/>
        <v>2592.5925925925922</v>
      </c>
      <c r="R41" s="171">
        <v>0.23924901687174932</v>
      </c>
      <c r="S41" s="169">
        <f t="shared" si="3"/>
        <v>2120.2752289267573</v>
      </c>
      <c r="T41" s="181">
        <v>2.3199999999999998</v>
      </c>
      <c r="U41" s="169">
        <f t="shared" si="4"/>
        <v>17185.185185185182</v>
      </c>
      <c r="V41" s="19">
        <v>0.17023460410557184</v>
      </c>
      <c r="W41" s="170">
        <f t="shared" si="5"/>
        <v>4425.5131964809379</v>
      </c>
      <c r="X41" s="18"/>
      <c r="Y41" s="169"/>
      <c r="Z41" s="171"/>
      <c r="AA41" s="169"/>
      <c r="AB41" s="144"/>
      <c r="AC41" s="144"/>
      <c r="AD41" s="144"/>
      <c r="AE41" s="144"/>
    </row>
    <row r="42" spans="1:31" ht="18.75" hidden="1" x14ac:dyDescent="0.3">
      <c r="A42" s="172">
        <v>40</v>
      </c>
      <c r="B42" s="173">
        <v>1</v>
      </c>
      <c r="C42" s="172">
        <v>40</v>
      </c>
      <c r="D42" s="173">
        <v>1</v>
      </c>
      <c r="E42" s="174" t="s">
        <v>15</v>
      </c>
      <c r="F42" s="175"/>
      <c r="G42" s="175">
        <v>350</v>
      </c>
      <c r="H42" s="166">
        <v>0.88</v>
      </c>
      <c r="I42" s="180">
        <f t="shared" si="8"/>
        <v>9777.7777777777774</v>
      </c>
      <c r="J42" s="167">
        <v>0.25610682192127576</v>
      </c>
      <c r="K42" s="180">
        <f t="shared" si="9"/>
        <v>4004.1555921191407</v>
      </c>
      <c r="L42" s="144">
        <v>0.71</v>
      </c>
      <c r="M42" s="169">
        <f t="shared" si="0"/>
        <v>5259.2592592592582</v>
      </c>
      <c r="N42" s="143">
        <v>0.22465988478980264</v>
      </c>
      <c r="O42" s="169">
        <f t="shared" si="1"/>
        <v>2681.5445792648879</v>
      </c>
      <c r="P42" s="144">
        <v>0.47</v>
      </c>
      <c r="Q42" s="169">
        <f t="shared" si="2"/>
        <v>3481.4814814814808</v>
      </c>
      <c r="R42" s="171">
        <v>0.21391585760517798</v>
      </c>
      <c r="S42" s="169">
        <f t="shared" si="3"/>
        <v>2244.7440968476567</v>
      </c>
      <c r="T42" s="181">
        <v>2.2599999999999998</v>
      </c>
      <c r="U42" s="169">
        <f t="shared" si="4"/>
        <v>16740.740740740737</v>
      </c>
      <c r="V42" s="19">
        <v>0.18522756165776763</v>
      </c>
      <c r="W42" s="170">
        <f t="shared" si="5"/>
        <v>4600.8465877522576</v>
      </c>
      <c r="X42" s="18"/>
      <c r="Y42" s="169"/>
      <c r="Z42" s="171"/>
      <c r="AA42" s="169"/>
      <c r="AB42" s="144"/>
      <c r="AC42" s="144"/>
      <c r="AD42" s="144"/>
      <c r="AE42" s="144"/>
    </row>
    <row r="43" spans="1:31" ht="18.75" hidden="1" x14ac:dyDescent="0.3">
      <c r="A43" s="172">
        <v>41</v>
      </c>
      <c r="B43" s="173">
        <v>1</v>
      </c>
      <c r="C43" s="172">
        <v>41</v>
      </c>
      <c r="D43" s="173">
        <v>1</v>
      </c>
      <c r="E43" s="174" t="s">
        <v>15</v>
      </c>
      <c r="F43" s="175"/>
      <c r="G43" s="175">
        <v>100</v>
      </c>
      <c r="H43" s="166">
        <v>0.71</v>
      </c>
      <c r="I43" s="180">
        <f t="shared" si="8"/>
        <v>7888.8888888888887</v>
      </c>
      <c r="J43" s="167">
        <v>0.28748028736639214</v>
      </c>
      <c r="K43" s="180">
        <f t="shared" si="9"/>
        <v>3767.9000447793155</v>
      </c>
      <c r="L43" s="144">
        <v>0.42</v>
      </c>
      <c r="M43" s="169">
        <f t="shared" si="0"/>
        <v>3111.1111111111109</v>
      </c>
      <c r="N43" s="143">
        <v>0.21371658471166741</v>
      </c>
      <c r="O43" s="169">
        <f t="shared" si="1"/>
        <v>2164.8960413251875</v>
      </c>
      <c r="P43" s="144">
        <v>0.45</v>
      </c>
      <c r="Q43" s="169">
        <f t="shared" si="2"/>
        <v>3333.333333333333</v>
      </c>
      <c r="R43" s="171">
        <v>0.21853434111074596</v>
      </c>
      <c r="S43" s="169">
        <f t="shared" si="3"/>
        <v>2228.4478037024865</v>
      </c>
      <c r="T43" s="181">
        <v>2.41</v>
      </c>
      <c r="U43" s="169">
        <f t="shared" si="4"/>
        <v>17851.85185185185</v>
      </c>
      <c r="V43" s="19">
        <v>0.17986270022883294</v>
      </c>
      <c r="W43" s="170">
        <f t="shared" si="5"/>
        <v>4710.8822781591662</v>
      </c>
      <c r="X43" s="18"/>
      <c r="Y43" s="169"/>
      <c r="Z43" s="171"/>
      <c r="AA43" s="169"/>
      <c r="AB43" s="144"/>
      <c r="AC43" s="144"/>
      <c r="AD43" s="144"/>
      <c r="AE43" s="144"/>
    </row>
    <row r="44" spans="1:31" ht="18.75" hidden="1" x14ac:dyDescent="0.3">
      <c r="A44" s="176">
        <v>42</v>
      </c>
      <c r="B44" s="177">
        <v>1</v>
      </c>
      <c r="C44" s="176">
        <v>42</v>
      </c>
      <c r="D44" s="177">
        <v>1</v>
      </c>
      <c r="E44" s="178" t="s">
        <v>15</v>
      </c>
      <c r="F44" s="179"/>
      <c r="G44" s="179">
        <v>50</v>
      </c>
      <c r="H44" s="166">
        <v>0.56999999999999995</v>
      </c>
      <c r="I44" s="180">
        <f t="shared" si="8"/>
        <v>6333.333333333333</v>
      </c>
      <c r="J44" s="167">
        <v>0.32211469534050186</v>
      </c>
      <c r="K44" s="180">
        <f t="shared" si="9"/>
        <v>3540.0597371565118</v>
      </c>
      <c r="L44" s="144">
        <v>0.36</v>
      </c>
      <c r="M44" s="169">
        <f t="shared" si="0"/>
        <v>2666.6666666666665</v>
      </c>
      <c r="N44" s="143">
        <v>0.24566470902295778</v>
      </c>
      <c r="O44" s="169">
        <f t="shared" si="1"/>
        <v>2155.1058907278875</v>
      </c>
      <c r="P44" s="144">
        <v>0.44</v>
      </c>
      <c r="Q44" s="169">
        <f t="shared" si="2"/>
        <v>3259.2592592592591</v>
      </c>
      <c r="R44" s="171">
        <v>0.23107138019775159</v>
      </c>
      <c r="S44" s="169">
        <f t="shared" si="3"/>
        <v>2253.1215354593387</v>
      </c>
      <c r="T44" s="181">
        <v>1.7000000000000002</v>
      </c>
      <c r="U44" s="169">
        <f t="shared" si="4"/>
        <v>12592.592592592593</v>
      </c>
      <c r="V44" s="19">
        <v>0.23078538429231418</v>
      </c>
      <c r="W44" s="170">
        <f t="shared" si="5"/>
        <v>4406.1863207180304</v>
      </c>
      <c r="X44" s="18"/>
      <c r="Y44" s="169"/>
      <c r="Z44" s="171"/>
      <c r="AA44" s="169"/>
      <c r="AB44" s="144"/>
      <c r="AC44" s="144"/>
      <c r="AD44" s="144"/>
      <c r="AE44" s="144"/>
    </row>
    <row r="45" spans="1:31" ht="18.75" hidden="1" x14ac:dyDescent="0.3">
      <c r="A45" s="162">
        <v>43</v>
      </c>
      <c r="B45" s="163">
        <v>1</v>
      </c>
      <c r="C45" s="162">
        <v>43</v>
      </c>
      <c r="D45" s="163">
        <v>1</v>
      </c>
      <c r="E45" s="164" t="s">
        <v>16</v>
      </c>
      <c r="F45" s="165"/>
      <c r="G45" s="165">
        <v>100</v>
      </c>
      <c r="H45" s="166">
        <v>1.54</v>
      </c>
      <c r="I45" s="180">
        <f t="shared" si="8"/>
        <v>17111.111111111113</v>
      </c>
      <c r="J45" s="167">
        <v>0.21403768506056525</v>
      </c>
      <c r="K45" s="180">
        <f t="shared" si="9"/>
        <v>5162.4226110363397</v>
      </c>
      <c r="L45" s="144">
        <v>1.49</v>
      </c>
      <c r="M45" s="169">
        <f t="shared" si="0"/>
        <v>11037.037037037036</v>
      </c>
      <c r="N45" s="143">
        <v>0.17911616714066944</v>
      </c>
      <c r="O45" s="169">
        <f t="shared" si="1"/>
        <v>3476.9117706636848</v>
      </c>
      <c r="P45" s="144">
        <v>2.46</v>
      </c>
      <c r="Q45" s="169">
        <f t="shared" si="2"/>
        <v>18222.222222222219</v>
      </c>
      <c r="R45" s="143">
        <v>0.15817653357809391</v>
      </c>
      <c r="S45" s="169">
        <f t="shared" si="3"/>
        <v>4382.3279452008219</v>
      </c>
      <c r="T45" s="181">
        <v>1.54</v>
      </c>
      <c r="U45" s="169">
        <f t="shared" si="4"/>
        <v>11407.407407407407</v>
      </c>
      <c r="V45" s="19">
        <v>0.17180385288966726</v>
      </c>
      <c r="W45" s="170">
        <f t="shared" si="5"/>
        <v>3459.836544074723</v>
      </c>
      <c r="X45" s="18"/>
      <c r="Y45" s="169"/>
      <c r="Z45" s="171"/>
      <c r="AA45" s="169"/>
      <c r="AB45" s="144"/>
      <c r="AC45" s="144"/>
      <c r="AD45" s="144"/>
      <c r="AE45" s="144"/>
    </row>
    <row r="46" spans="1:31" ht="18.75" hidden="1" x14ac:dyDescent="0.3">
      <c r="A46" s="172">
        <v>44</v>
      </c>
      <c r="B46" s="173">
        <v>1</v>
      </c>
      <c r="C46" s="172">
        <v>44</v>
      </c>
      <c r="D46" s="173">
        <v>1</v>
      </c>
      <c r="E46" s="174" t="s">
        <v>16</v>
      </c>
      <c r="F46" s="175"/>
      <c r="G46" s="175">
        <v>200</v>
      </c>
      <c r="H46" s="166">
        <v>1.27</v>
      </c>
      <c r="I46" s="180">
        <f t="shared" si="8"/>
        <v>14111.111111111111</v>
      </c>
      <c r="J46" s="167">
        <v>0.212749145785877</v>
      </c>
      <c r="K46" s="180">
        <f t="shared" si="9"/>
        <v>4502.1268349784868</v>
      </c>
      <c r="L46" s="144">
        <v>1.42</v>
      </c>
      <c r="M46" s="169">
        <f t="shared" si="0"/>
        <v>10518.518518518516</v>
      </c>
      <c r="N46" s="143">
        <v>0.16681337000916893</v>
      </c>
      <c r="O46" s="169">
        <f t="shared" si="1"/>
        <v>3254.6295215779246</v>
      </c>
      <c r="P46" s="144">
        <v>2.2400000000000002</v>
      </c>
      <c r="Q46" s="169">
        <f t="shared" si="2"/>
        <v>16592.592592592595</v>
      </c>
      <c r="R46" s="143">
        <v>0.12893175074183974</v>
      </c>
      <c r="S46" s="169">
        <f t="shared" si="3"/>
        <v>3639.3120123090448</v>
      </c>
      <c r="T46" s="181">
        <v>1.7999999999999998</v>
      </c>
      <c r="U46" s="169">
        <f t="shared" si="4"/>
        <v>13333.33333333333</v>
      </c>
      <c r="V46" s="19">
        <v>0.14628173733728572</v>
      </c>
      <c r="W46" s="170">
        <f t="shared" si="5"/>
        <v>3450.4231644971424</v>
      </c>
      <c r="X46" s="18"/>
      <c r="Y46" s="169"/>
      <c r="Z46" s="171"/>
      <c r="AA46" s="169"/>
      <c r="AB46" s="144"/>
      <c r="AC46" s="144"/>
      <c r="AD46" s="144"/>
      <c r="AE46" s="144"/>
    </row>
    <row r="47" spans="1:31" ht="18.75" hidden="1" x14ac:dyDescent="0.3">
      <c r="A47" s="172">
        <v>45</v>
      </c>
      <c r="B47" s="173">
        <v>1</v>
      </c>
      <c r="C47" s="172">
        <v>45</v>
      </c>
      <c r="D47" s="173">
        <v>1</v>
      </c>
      <c r="E47" s="174" t="s">
        <v>16</v>
      </c>
      <c r="F47" s="175"/>
      <c r="G47" s="175">
        <v>50</v>
      </c>
      <c r="H47" s="166">
        <v>1.1299999999999999</v>
      </c>
      <c r="I47" s="180">
        <f t="shared" si="8"/>
        <v>12555.555555555555</v>
      </c>
      <c r="J47" s="167">
        <v>0.23000245670065103</v>
      </c>
      <c r="K47" s="180">
        <f t="shared" si="9"/>
        <v>4387.8086230192848</v>
      </c>
      <c r="L47" s="144">
        <v>0.88</v>
      </c>
      <c r="M47" s="169">
        <f t="shared" si="0"/>
        <v>6518.5185185185182</v>
      </c>
      <c r="N47" s="143">
        <v>0.1878646369059864</v>
      </c>
      <c r="O47" s="169">
        <f t="shared" si="1"/>
        <v>2724.5991146464298</v>
      </c>
      <c r="P47" s="144">
        <v>2.31</v>
      </c>
      <c r="Q47" s="169">
        <f t="shared" si="2"/>
        <v>17111.111111111109</v>
      </c>
      <c r="R47" s="143">
        <v>0.13051823416506719</v>
      </c>
      <c r="S47" s="169">
        <f t="shared" si="3"/>
        <v>3733.312006824483</v>
      </c>
      <c r="T47" s="181">
        <v>1.83</v>
      </c>
      <c r="U47" s="169">
        <f t="shared" si="4"/>
        <v>13555.555555555555</v>
      </c>
      <c r="V47" s="19">
        <v>0.14463468046983874</v>
      </c>
      <c r="W47" s="170">
        <f t="shared" si="5"/>
        <v>3460.6034463689248</v>
      </c>
      <c r="X47" s="18"/>
      <c r="Y47" s="169"/>
      <c r="Z47" s="171"/>
      <c r="AA47" s="169"/>
      <c r="AB47" s="144"/>
      <c r="AC47" s="144"/>
      <c r="AD47" s="144"/>
      <c r="AE47" s="144"/>
    </row>
    <row r="48" spans="1:31" ht="18.75" hidden="1" x14ac:dyDescent="0.3">
      <c r="A48" s="172">
        <v>46</v>
      </c>
      <c r="B48" s="173">
        <v>1</v>
      </c>
      <c r="C48" s="172">
        <v>46</v>
      </c>
      <c r="D48" s="173">
        <v>1</v>
      </c>
      <c r="E48" s="174" t="s">
        <v>16</v>
      </c>
      <c r="F48" s="175"/>
      <c r="G48" s="175">
        <v>350</v>
      </c>
      <c r="H48" s="166">
        <v>1.54</v>
      </c>
      <c r="I48" s="180">
        <f t="shared" si="8"/>
        <v>17111.111111111113</v>
      </c>
      <c r="J48" s="167">
        <v>0.21208970182911552</v>
      </c>
      <c r="K48" s="180">
        <f t="shared" si="9"/>
        <v>5129.0904535204209</v>
      </c>
      <c r="L48" s="144">
        <v>1.25</v>
      </c>
      <c r="M48" s="169">
        <f t="shared" si="0"/>
        <v>9259.2592592592591</v>
      </c>
      <c r="N48" s="143">
        <v>0.18944768985661178</v>
      </c>
      <c r="O48" s="169">
        <f t="shared" si="1"/>
        <v>3254.1452764501091</v>
      </c>
      <c r="P48" s="144">
        <v>3.03</v>
      </c>
      <c r="Q48" s="169">
        <f t="shared" si="2"/>
        <v>22444.444444444442</v>
      </c>
      <c r="R48" s="143">
        <v>0.12208787968150989</v>
      </c>
      <c r="S48" s="169">
        <f t="shared" si="3"/>
        <v>4240.194632851666</v>
      </c>
      <c r="T48" s="181">
        <v>2.0099999999999998</v>
      </c>
      <c r="U48" s="169">
        <f t="shared" si="4"/>
        <v>14888.888888888887</v>
      </c>
      <c r="V48" s="19">
        <v>0.13762234423490091</v>
      </c>
      <c r="W48" s="170">
        <f t="shared" si="5"/>
        <v>3549.0437919418578</v>
      </c>
      <c r="X48" s="18"/>
      <c r="Y48" s="169"/>
      <c r="Z48" s="171"/>
      <c r="AA48" s="169"/>
      <c r="AB48" s="144"/>
      <c r="AC48" s="144"/>
      <c r="AD48" s="144"/>
      <c r="AE48" s="144"/>
    </row>
    <row r="49" spans="1:31" ht="18.75" hidden="1" x14ac:dyDescent="0.3">
      <c r="A49" s="172">
        <v>47</v>
      </c>
      <c r="B49" s="173">
        <v>1</v>
      </c>
      <c r="C49" s="172">
        <v>47</v>
      </c>
      <c r="D49" s="173">
        <v>1</v>
      </c>
      <c r="E49" s="174" t="s">
        <v>16</v>
      </c>
      <c r="F49" s="175"/>
      <c r="G49" s="175">
        <v>0</v>
      </c>
      <c r="H49" s="166">
        <v>1.3</v>
      </c>
      <c r="I49" s="180">
        <f t="shared" si="8"/>
        <v>14444.444444444445</v>
      </c>
      <c r="J49" s="167">
        <v>0.19798497614455385</v>
      </c>
      <c r="K49" s="180">
        <f t="shared" si="9"/>
        <v>4359.7829887546668</v>
      </c>
      <c r="L49" s="144">
        <v>0.88</v>
      </c>
      <c r="M49" s="169">
        <f t="shared" si="0"/>
        <v>6518.5185185185182</v>
      </c>
      <c r="N49" s="143">
        <v>0.19449211235090422</v>
      </c>
      <c r="O49" s="169">
        <f t="shared" si="1"/>
        <v>2767.8004360651535</v>
      </c>
      <c r="P49" s="144">
        <v>2.56</v>
      </c>
      <c r="Q49" s="169">
        <f t="shared" si="2"/>
        <v>18962.962962962964</v>
      </c>
      <c r="R49" s="143">
        <v>0.12428382547377698</v>
      </c>
      <c r="S49" s="169">
        <f t="shared" si="3"/>
        <v>3856.7895793545858</v>
      </c>
      <c r="T49" s="181">
        <v>1.7000000000000002</v>
      </c>
      <c r="U49" s="169">
        <f t="shared" si="4"/>
        <v>12592.592592592593</v>
      </c>
      <c r="V49" s="19">
        <v>0.14671985815602837</v>
      </c>
      <c r="W49" s="170">
        <f t="shared" si="5"/>
        <v>3347.5833990018386</v>
      </c>
      <c r="X49" s="18"/>
      <c r="Y49" s="169"/>
      <c r="Z49" s="171"/>
      <c r="AA49" s="169"/>
      <c r="AB49" s="144"/>
      <c r="AC49" s="144"/>
      <c r="AD49" s="144"/>
      <c r="AE49" s="144"/>
    </row>
    <row r="50" spans="1:31" ht="18.75" hidden="1" x14ac:dyDescent="0.3">
      <c r="A50" s="176">
        <v>48</v>
      </c>
      <c r="B50" s="177">
        <v>1</v>
      </c>
      <c r="C50" s="176">
        <v>48</v>
      </c>
      <c r="D50" s="177">
        <v>1</v>
      </c>
      <c r="E50" s="178" t="s">
        <v>16</v>
      </c>
      <c r="F50" s="179"/>
      <c r="G50" s="179">
        <v>500</v>
      </c>
      <c r="H50" s="166">
        <v>1.1000000000000001</v>
      </c>
      <c r="I50" s="180">
        <f t="shared" si="8"/>
        <v>12222.222222222223</v>
      </c>
      <c r="J50" s="167">
        <v>0.22376126126126125</v>
      </c>
      <c r="K50" s="180">
        <f t="shared" si="9"/>
        <v>4234.8598598598601</v>
      </c>
      <c r="L50" s="144">
        <v>0.67</v>
      </c>
      <c r="M50" s="169">
        <f t="shared" si="0"/>
        <v>4962.9629629629626</v>
      </c>
      <c r="N50" s="143">
        <v>0.21071955719557195</v>
      </c>
      <c r="O50" s="169">
        <f t="shared" si="1"/>
        <v>2545.7933579335795</v>
      </c>
      <c r="P50" s="144">
        <v>2.64</v>
      </c>
      <c r="Q50" s="169">
        <f t="shared" si="2"/>
        <v>19555.555555555555</v>
      </c>
      <c r="R50" s="143">
        <v>0.13411035703747418</v>
      </c>
      <c r="S50" s="169">
        <f t="shared" si="3"/>
        <v>4122.6025376217167</v>
      </c>
      <c r="T50" s="181">
        <v>1.29</v>
      </c>
      <c r="U50" s="169">
        <f t="shared" si="4"/>
        <v>9555.5555555555547</v>
      </c>
      <c r="V50" s="19">
        <v>0.19841782370035518</v>
      </c>
      <c r="W50" s="170">
        <f t="shared" si="5"/>
        <v>3395.9925375811717</v>
      </c>
      <c r="X50" s="18"/>
      <c r="Y50" s="169"/>
      <c r="Z50" s="171"/>
      <c r="AA50" s="169"/>
      <c r="AB50" s="144"/>
      <c r="AC50" s="144"/>
      <c r="AD50" s="144"/>
      <c r="AE50" s="144"/>
    </row>
    <row r="51" spans="1:31" ht="18.75" hidden="1" x14ac:dyDescent="0.3">
      <c r="A51" s="162">
        <v>49</v>
      </c>
      <c r="B51" s="163">
        <v>1</v>
      </c>
      <c r="C51" s="162">
        <v>49</v>
      </c>
      <c r="D51" s="163">
        <v>1</v>
      </c>
      <c r="E51" s="164" t="s">
        <v>17</v>
      </c>
      <c r="F51" s="165"/>
      <c r="G51" s="165">
        <v>350</v>
      </c>
      <c r="H51" s="166">
        <v>1.05</v>
      </c>
      <c r="I51" s="180">
        <f t="shared" si="8"/>
        <v>11666.666666666668</v>
      </c>
      <c r="J51" s="167">
        <v>0.19464435585396558</v>
      </c>
      <c r="K51" s="180">
        <f t="shared" si="9"/>
        <v>3770.8508182962655</v>
      </c>
      <c r="L51" s="144">
        <v>1.2</v>
      </c>
      <c r="M51" s="169">
        <f t="shared" si="0"/>
        <v>8888.8888888888887</v>
      </c>
      <c r="N51" s="143">
        <v>0.17507188800605375</v>
      </c>
      <c r="O51" s="169">
        <f t="shared" si="1"/>
        <v>3056.1945600538111</v>
      </c>
      <c r="P51" s="144">
        <v>2.83</v>
      </c>
      <c r="Q51" s="169">
        <f t="shared" si="2"/>
        <v>20962.962962962964</v>
      </c>
      <c r="R51" s="143">
        <v>0.14977858817400364</v>
      </c>
      <c r="S51" s="169">
        <f t="shared" si="3"/>
        <v>4639.8029965365204</v>
      </c>
      <c r="T51" s="181">
        <v>1.4500000000000002</v>
      </c>
      <c r="U51" s="169">
        <f t="shared" si="4"/>
        <v>10740.740740740741</v>
      </c>
      <c r="V51" s="19">
        <v>0.16555350291317322</v>
      </c>
      <c r="W51" s="170">
        <f t="shared" si="5"/>
        <v>3278.1672535118605</v>
      </c>
      <c r="X51" s="18"/>
      <c r="Y51" s="169"/>
      <c r="Z51" s="171"/>
      <c r="AA51" s="169"/>
      <c r="AB51" s="144"/>
      <c r="AC51" s="144"/>
      <c r="AD51" s="144"/>
      <c r="AE51" s="144"/>
    </row>
    <row r="52" spans="1:31" ht="18.75" hidden="1" x14ac:dyDescent="0.3">
      <c r="A52" s="172">
        <v>50</v>
      </c>
      <c r="B52" s="173">
        <v>1</v>
      </c>
      <c r="C52" s="172">
        <v>50</v>
      </c>
      <c r="D52" s="173">
        <v>1</v>
      </c>
      <c r="E52" s="174" t="s">
        <v>17</v>
      </c>
      <c r="F52" s="175"/>
      <c r="G52" s="175">
        <v>200</v>
      </c>
      <c r="H52" s="166">
        <v>1.02</v>
      </c>
      <c r="I52" s="180">
        <f t="shared" si="8"/>
        <v>11333.333333333334</v>
      </c>
      <c r="J52" s="167">
        <v>0.25040805695433233</v>
      </c>
      <c r="K52" s="180">
        <f t="shared" si="9"/>
        <v>4337.9579788157662</v>
      </c>
      <c r="L52" s="144">
        <v>1.1100000000000001</v>
      </c>
      <c r="M52" s="169">
        <f t="shared" si="0"/>
        <v>8222.2222222222226</v>
      </c>
      <c r="N52" s="143">
        <v>0.19415349887133182</v>
      </c>
      <c r="O52" s="169">
        <f t="shared" si="1"/>
        <v>3096.3732129420614</v>
      </c>
      <c r="P52" s="144">
        <v>3.16</v>
      </c>
      <c r="Q52" s="169">
        <f t="shared" si="2"/>
        <v>23407.407407407409</v>
      </c>
      <c r="R52" s="143">
        <v>0.12857521186440679</v>
      </c>
      <c r="S52" s="169">
        <f t="shared" si="3"/>
        <v>4509.612366603893</v>
      </c>
      <c r="T52" s="181">
        <v>1.8599999999999999</v>
      </c>
      <c r="U52" s="169">
        <f t="shared" si="4"/>
        <v>13777.777777777776</v>
      </c>
      <c r="V52" s="19">
        <v>0.13259587020648969</v>
      </c>
      <c r="W52" s="170">
        <f t="shared" si="5"/>
        <v>3326.8764339560798</v>
      </c>
      <c r="X52" s="18"/>
      <c r="Y52" s="169"/>
      <c r="Z52" s="171"/>
      <c r="AA52" s="169"/>
      <c r="AB52" s="144"/>
      <c r="AC52" s="144"/>
      <c r="AD52" s="144"/>
      <c r="AE52" s="144"/>
    </row>
    <row r="53" spans="1:31" ht="18.75" hidden="1" x14ac:dyDescent="0.3">
      <c r="A53" s="172">
        <v>51</v>
      </c>
      <c r="B53" s="173">
        <v>1</v>
      </c>
      <c r="C53" s="172">
        <v>51</v>
      </c>
      <c r="D53" s="173">
        <v>1</v>
      </c>
      <c r="E53" s="174" t="s">
        <v>17</v>
      </c>
      <c r="F53" s="175"/>
      <c r="G53" s="175">
        <v>500</v>
      </c>
      <c r="H53" s="166">
        <v>1.63</v>
      </c>
      <c r="I53" s="180">
        <f t="shared" si="8"/>
        <v>18111.111111111109</v>
      </c>
      <c r="J53" s="167">
        <v>0.20785794468823349</v>
      </c>
      <c r="K53" s="180">
        <f t="shared" si="9"/>
        <v>5264.5383315757845</v>
      </c>
      <c r="L53" s="144">
        <v>1.1499999999999999</v>
      </c>
      <c r="M53" s="169">
        <f t="shared" si="0"/>
        <v>8518.5185185185164</v>
      </c>
      <c r="N53" s="143">
        <v>0.17476279767485467</v>
      </c>
      <c r="O53" s="169">
        <f t="shared" si="1"/>
        <v>2988.7201283413542</v>
      </c>
      <c r="P53" s="144">
        <v>3.82</v>
      </c>
      <c r="Q53" s="169">
        <f t="shared" si="2"/>
        <v>28296.296296296292</v>
      </c>
      <c r="R53" s="143">
        <v>0.12148382559774965</v>
      </c>
      <c r="S53" s="169">
        <f t="shared" si="3"/>
        <v>4937.5423243215082</v>
      </c>
      <c r="T53" s="181">
        <v>1.8599999999999999</v>
      </c>
      <c r="U53" s="169">
        <f t="shared" si="4"/>
        <v>13777.777777777776</v>
      </c>
      <c r="V53" s="19">
        <v>0.12884813324599981</v>
      </c>
      <c r="W53" s="170">
        <f t="shared" si="5"/>
        <v>3275.2409469448858</v>
      </c>
      <c r="X53" s="18"/>
      <c r="Y53" s="169"/>
      <c r="Z53" s="171"/>
      <c r="AA53" s="169"/>
      <c r="AB53" s="144"/>
      <c r="AC53" s="144"/>
      <c r="AD53" s="144"/>
      <c r="AE53" s="144"/>
    </row>
    <row r="54" spans="1:31" ht="18.75" hidden="1" x14ac:dyDescent="0.3">
      <c r="A54" s="172">
        <v>52</v>
      </c>
      <c r="B54" s="173">
        <v>1</v>
      </c>
      <c r="C54" s="172">
        <v>52</v>
      </c>
      <c r="D54" s="173">
        <v>1</v>
      </c>
      <c r="E54" s="174" t="s">
        <v>17</v>
      </c>
      <c r="F54" s="175"/>
      <c r="G54" s="175">
        <v>50</v>
      </c>
      <c r="H54" s="166">
        <v>1.74</v>
      </c>
      <c r="I54" s="180">
        <f t="shared" si="8"/>
        <v>19333.333333333332</v>
      </c>
      <c r="J54" s="167">
        <v>0.19688192290651307</v>
      </c>
      <c r="K54" s="180">
        <f t="shared" si="9"/>
        <v>5306.3838428592526</v>
      </c>
      <c r="L54" s="144">
        <v>1.01</v>
      </c>
      <c r="M54" s="169">
        <f t="shared" si="0"/>
        <v>7481.4814814814808</v>
      </c>
      <c r="N54" s="143">
        <v>0.1726370796728264</v>
      </c>
      <c r="O54" s="169">
        <f t="shared" si="1"/>
        <v>2791.581114589294</v>
      </c>
      <c r="P54" s="144">
        <v>3.51</v>
      </c>
      <c r="Q54" s="169">
        <f t="shared" si="2"/>
        <v>25999.999999999996</v>
      </c>
      <c r="R54" s="143">
        <v>0.1223705044107668</v>
      </c>
      <c r="S54" s="169">
        <f t="shared" si="3"/>
        <v>4681.6331146799366</v>
      </c>
      <c r="T54" s="181">
        <v>2.11</v>
      </c>
      <c r="U54" s="169">
        <f t="shared" si="4"/>
        <v>15629.629629629628</v>
      </c>
      <c r="V54" s="19">
        <v>0.13226452905811623</v>
      </c>
      <c r="W54" s="170">
        <f t="shared" si="5"/>
        <v>3567.2456023157424</v>
      </c>
      <c r="X54" s="18"/>
      <c r="Y54" s="169"/>
      <c r="Z54" s="171"/>
      <c r="AA54" s="169"/>
      <c r="AB54" s="144"/>
      <c r="AC54" s="144"/>
      <c r="AD54" s="144"/>
      <c r="AE54" s="144"/>
    </row>
    <row r="55" spans="1:31" ht="18.75" hidden="1" x14ac:dyDescent="0.3">
      <c r="A55" s="172">
        <v>53</v>
      </c>
      <c r="B55" s="173">
        <v>1</v>
      </c>
      <c r="C55" s="172">
        <v>53</v>
      </c>
      <c r="D55" s="173">
        <v>1</v>
      </c>
      <c r="E55" s="174" t="s">
        <v>17</v>
      </c>
      <c r="F55" s="175"/>
      <c r="G55" s="175">
        <v>100</v>
      </c>
      <c r="H55" s="166">
        <v>1.7</v>
      </c>
      <c r="I55" s="180">
        <f t="shared" si="8"/>
        <v>18888.888888888891</v>
      </c>
      <c r="J55" s="167">
        <v>0.19984475063070056</v>
      </c>
      <c r="K55" s="180">
        <f t="shared" si="9"/>
        <v>5274.8452896910112</v>
      </c>
      <c r="L55" s="144">
        <v>1.04</v>
      </c>
      <c r="M55" s="169">
        <f t="shared" si="0"/>
        <v>7703.7037037037035</v>
      </c>
      <c r="N55" s="143">
        <v>0.18248069890288499</v>
      </c>
      <c r="O55" s="169">
        <f t="shared" si="1"/>
        <v>2905.7772359925957</v>
      </c>
      <c r="P55" s="144">
        <v>3.45</v>
      </c>
      <c r="Q55" s="169">
        <f t="shared" si="2"/>
        <v>25555.555555555555</v>
      </c>
      <c r="R55" s="143">
        <v>0.13220662396074689</v>
      </c>
      <c r="S55" s="169">
        <f t="shared" si="3"/>
        <v>4878.613723441309</v>
      </c>
      <c r="T55" s="181">
        <v>2.2200000000000002</v>
      </c>
      <c r="U55" s="169">
        <f t="shared" si="4"/>
        <v>16444.444444444445</v>
      </c>
      <c r="V55" s="19">
        <v>0.13544358311800173</v>
      </c>
      <c r="W55" s="170">
        <f t="shared" si="5"/>
        <v>3727.2944779404729</v>
      </c>
      <c r="X55" s="18"/>
      <c r="Y55" s="169"/>
      <c r="Z55" s="171"/>
      <c r="AA55" s="169"/>
      <c r="AB55" s="144"/>
      <c r="AC55" s="144"/>
      <c r="AD55" s="144"/>
      <c r="AE55" s="144"/>
    </row>
    <row r="56" spans="1:31" ht="18.75" hidden="1" x14ac:dyDescent="0.3">
      <c r="A56" s="176">
        <v>54</v>
      </c>
      <c r="B56" s="177">
        <v>1</v>
      </c>
      <c r="C56" s="176">
        <v>54</v>
      </c>
      <c r="D56" s="177">
        <v>1</v>
      </c>
      <c r="E56" s="178" t="s">
        <v>17</v>
      </c>
      <c r="F56" s="179"/>
      <c r="G56" s="179">
        <v>0</v>
      </c>
      <c r="H56" s="166">
        <v>1.47</v>
      </c>
      <c r="I56" s="180">
        <f t="shared" si="8"/>
        <v>16333.333333333334</v>
      </c>
      <c r="J56" s="167">
        <v>0.21244621202242794</v>
      </c>
      <c r="K56" s="180">
        <f t="shared" si="9"/>
        <v>4969.9547963663226</v>
      </c>
      <c r="L56" s="144">
        <v>0.81</v>
      </c>
      <c r="M56" s="169">
        <f t="shared" si="0"/>
        <v>6000</v>
      </c>
      <c r="N56" s="143">
        <v>0.20293258305378203</v>
      </c>
      <c r="O56" s="169">
        <f t="shared" si="1"/>
        <v>2717.595498322692</v>
      </c>
      <c r="P56" s="144">
        <v>2.62</v>
      </c>
      <c r="Q56" s="169">
        <f t="shared" si="2"/>
        <v>19407.407407407409</v>
      </c>
      <c r="R56" s="143">
        <v>0.14720159908623642</v>
      </c>
      <c r="S56" s="169">
        <f t="shared" si="3"/>
        <v>4356.8014044884403</v>
      </c>
      <c r="T56" s="181">
        <v>0.99</v>
      </c>
      <c r="U56" s="169">
        <f t="shared" si="4"/>
        <v>7333.333333333333</v>
      </c>
      <c r="V56" s="19">
        <v>0.18201754385964913</v>
      </c>
      <c r="W56" s="170">
        <f t="shared" si="5"/>
        <v>2834.7953216374272</v>
      </c>
      <c r="X56" s="18"/>
      <c r="Y56" s="169"/>
      <c r="Z56" s="171"/>
      <c r="AA56" s="169"/>
      <c r="AB56" s="144"/>
      <c r="AC56" s="144"/>
      <c r="AD56" s="144"/>
      <c r="AE56" s="144"/>
    </row>
    <row r="57" spans="1:31" ht="18.75" hidden="1" x14ac:dyDescent="0.3">
      <c r="A57" s="162">
        <v>55</v>
      </c>
      <c r="B57" s="163">
        <v>1</v>
      </c>
      <c r="C57" s="162">
        <v>55</v>
      </c>
      <c r="D57" s="163">
        <v>1</v>
      </c>
      <c r="E57" s="164" t="s">
        <v>18</v>
      </c>
      <c r="F57" s="165"/>
      <c r="G57" s="165">
        <v>350</v>
      </c>
      <c r="H57" s="166"/>
      <c r="I57" s="180">
        <f t="shared" si="8"/>
        <v>0</v>
      </c>
      <c r="J57" s="167">
        <v>0.25350481347773762</v>
      </c>
      <c r="K57" s="166"/>
      <c r="L57" s="144">
        <v>0.83</v>
      </c>
      <c r="M57" s="169">
        <f t="shared" si="0"/>
        <v>6148.1481481481478</v>
      </c>
      <c r="N57" s="143">
        <v>0.25913872220261208</v>
      </c>
      <c r="O57" s="169">
        <f t="shared" si="1"/>
        <v>3093.2232550234667</v>
      </c>
      <c r="P57" s="144">
        <v>0.77</v>
      </c>
      <c r="Q57" s="169">
        <f t="shared" si="2"/>
        <v>5703.7037037037035</v>
      </c>
      <c r="R57" s="143">
        <v>0.26993243243243237</v>
      </c>
      <c r="S57" s="169">
        <f t="shared" si="3"/>
        <v>3039.6146146146139</v>
      </c>
      <c r="T57" s="144">
        <v>0.79</v>
      </c>
      <c r="U57" s="169">
        <f t="shared" si="4"/>
        <v>5851.8518518518522</v>
      </c>
      <c r="V57" s="19">
        <v>0.21477912451166983</v>
      </c>
      <c r="W57" s="170">
        <f t="shared" si="5"/>
        <v>2756.8556175127346</v>
      </c>
      <c r="X57" s="18">
        <v>1.17</v>
      </c>
      <c r="Y57" s="169">
        <f t="shared" si="6"/>
        <v>8666.6666666666661</v>
      </c>
      <c r="Z57" s="171">
        <v>0.27730097662030184</v>
      </c>
      <c r="AA57" s="169">
        <f t="shared" si="7"/>
        <v>3903.2751307092826</v>
      </c>
      <c r="AB57" s="144"/>
      <c r="AC57" s="144"/>
      <c r="AD57" s="144"/>
      <c r="AE57" s="144"/>
    </row>
    <row r="58" spans="1:31" ht="18.75" hidden="1" x14ac:dyDescent="0.3">
      <c r="A58" s="172">
        <v>56</v>
      </c>
      <c r="B58" s="173">
        <v>1</v>
      </c>
      <c r="C58" s="172">
        <v>56</v>
      </c>
      <c r="D58" s="173">
        <v>1</v>
      </c>
      <c r="E58" s="174" t="s">
        <v>18</v>
      </c>
      <c r="F58" s="175"/>
      <c r="G58" s="175">
        <v>100</v>
      </c>
      <c r="H58" s="166"/>
      <c r="I58" s="180">
        <f t="shared" si="8"/>
        <v>0</v>
      </c>
      <c r="J58" s="167">
        <v>0.26041395045632332</v>
      </c>
      <c r="K58" s="166"/>
      <c r="L58" s="144">
        <v>0.47</v>
      </c>
      <c r="M58" s="169">
        <f t="shared" si="0"/>
        <v>3481.4814814814808</v>
      </c>
      <c r="N58" s="143">
        <v>0.2776957163958641</v>
      </c>
      <c r="O58" s="169">
        <f t="shared" si="1"/>
        <v>2466.792494118934</v>
      </c>
      <c r="P58" s="144">
        <v>0.44</v>
      </c>
      <c r="Q58" s="169">
        <f t="shared" si="2"/>
        <v>3259.2592592592591</v>
      </c>
      <c r="R58" s="143">
        <v>0.28284733152096148</v>
      </c>
      <c r="S58" s="169">
        <f t="shared" si="3"/>
        <v>2421.8727842164672</v>
      </c>
      <c r="T58" s="144">
        <v>0.45</v>
      </c>
      <c r="U58" s="169">
        <f t="shared" si="4"/>
        <v>3333.333333333333</v>
      </c>
      <c r="V58" s="19">
        <v>0.23751369684320378</v>
      </c>
      <c r="W58" s="170">
        <f t="shared" si="5"/>
        <v>2291.7123228106793</v>
      </c>
      <c r="X58" s="18">
        <v>0.98</v>
      </c>
      <c r="Y58" s="169">
        <f t="shared" si="6"/>
        <v>7259.2592592592582</v>
      </c>
      <c r="Z58" s="171">
        <v>0.26521305401168588</v>
      </c>
      <c r="AA58" s="169">
        <f t="shared" si="7"/>
        <v>3425.2503180107565</v>
      </c>
      <c r="AB58" s="144"/>
      <c r="AC58" s="144"/>
      <c r="AD58" s="144"/>
      <c r="AE58" s="144"/>
    </row>
    <row r="59" spans="1:31" ht="18.75" hidden="1" x14ac:dyDescent="0.3">
      <c r="A59" s="172">
        <v>57</v>
      </c>
      <c r="B59" s="173">
        <v>1</v>
      </c>
      <c r="C59" s="172">
        <v>57</v>
      </c>
      <c r="D59" s="173">
        <v>1</v>
      </c>
      <c r="E59" s="174" t="s">
        <v>18</v>
      </c>
      <c r="F59" s="175"/>
      <c r="G59" s="175">
        <v>200</v>
      </c>
      <c r="H59" s="166"/>
      <c r="I59" s="180">
        <f t="shared" si="8"/>
        <v>0</v>
      </c>
      <c r="J59" s="167">
        <v>0.25846846846846844</v>
      </c>
      <c r="K59" s="166"/>
      <c r="L59" s="144">
        <v>0.53</v>
      </c>
      <c r="M59" s="169">
        <f t="shared" si="0"/>
        <v>3925.9259259259261</v>
      </c>
      <c r="N59" s="143">
        <v>0.27722483537158982</v>
      </c>
      <c r="O59" s="169">
        <f t="shared" si="1"/>
        <v>2588.3641684958711</v>
      </c>
      <c r="P59" s="144">
        <v>0.65</v>
      </c>
      <c r="Q59" s="169">
        <f t="shared" si="2"/>
        <v>4814.8148148148148</v>
      </c>
      <c r="R59" s="143">
        <v>0.27487110311750601</v>
      </c>
      <c r="S59" s="169">
        <f t="shared" si="3"/>
        <v>2823.4534594546585</v>
      </c>
      <c r="T59" s="144">
        <v>0.86</v>
      </c>
      <c r="U59" s="169">
        <f t="shared" si="4"/>
        <v>6370.3703703703695</v>
      </c>
      <c r="V59" s="19">
        <v>0.32908034188034185</v>
      </c>
      <c r="W59" s="170">
        <f t="shared" si="5"/>
        <v>3596.363659385881</v>
      </c>
      <c r="X59" s="18">
        <v>1.3399999999999999</v>
      </c>
      <c r="Y59" s="169">
        <f t="shared" si="6"/>
        <v>9925.9259259259234</v>
      </c>
      <c r="Z59" s="171">
        <v>0.25978595513854275</v>
      </c>
      <c r="AA59" s="169">
        <f t="shared" si="7"/>
        <v>4078.6161473010902</v>
      </c>
      <c r="AB59" s="144"/>
      <c r="AC59" s="144"/>
      <c r="AD59" s="144"/>
      <c r="AE59" s="144"/>
    </row>
    <row r="60" spans="1:31" ht="18.75" hidden="1" x14ac:dyDescent="0.3">
      <c r="A60" s="172">
        <v>58</v>
      </c>
      <c r="B60" s="173">
        <v>1</v>
      </c>
      <c r="C60" s="172">
        <v>58</v>
      </c>
      <c r="D60" s="173">
        <v>1</v>
      </c>
      <c r="E60" s="174" t="s">
        <v>18</v>
      </c>
      <c r="F60" s="175"/>
      <c r="G60" s="175">
        <v>0</v>
      </c>
      <c r="H60" s="166"/>
      <c r="I60" s="180">
        <f t="shared" si="8"/>
        <v>0</v>
      </c>
      <c r="J60" s="167">
        <v>0.22759456838021339</v>
      </c>
      <c r="K60" s="166"/>
      <c r="L60" s="144">
        <v>0.36</v>
      </c>
      <c r="M60" s="169">
        <f t="shared" si="0"/>
        <v>2666.6666666666665</v>
      </c>
      <c r="N60" s="143">
        <v>0.31719382125781537</v>
      </c>
      <c r="O60" s="169">
        <f t="shared" si="1"/>
        <v>2345.8501900208412</v>
      </c>
      <c r="P60" s="144">
        <v>0.36</v>
      </c>
      <c r="Q60" s="169">
        <f t="shared" si="2"/>
        <v>2666.6666666666665</v>
      </c>
      <c r="R60" s="143">
        <v>0.28638086018531322</v>
      </c>
      <c r="S60" s="169">
        <f t="shared" si="3"/>
        <v>2263.6822938275018</v>
      </c>
      <c r="T60" s="144">
        <v>0.48</v>
      </c>
      <c r="U60" s="169">
        <f t="shared" si="4"/>
        <v>3555.5555555555552</v>
      </c>
      <c r="V60" s="19">
        <v>0.26221612017444673</v>
      </c>
      <c r="W60" s="170">
        <f t="shared" si="5"/>
        <v>2432.3239828424771</v>
      </c>
      <c r="X60" s="18">
        <v>1.1200000000000001</v>
      </c>
      <c r="Y60" s="169">
        <f t="shared" si="6"/>
        <v>8296.2962962962974</v>
      </c>
      <c r="Z60" s="171">
        <v>0.23133776792313376</v>
      </c>
      <c r="AA60" s="169">
        <f t="shared" si="7"/>
        <v>3419.2466672141472</v>
      </c>
      <c r="AB60" s="144"/>
      <c r="AC60" s="144"/>
      <c r="AD60" s="144"/>
      <c r="AE60" s="144"/>
    </row>
    <row r="61" spans="1:31" ht="18.75" hidden="1" x14ac:dyDescent="0.3">
      <c r="A61" s="172">
        <v>59</v>
      </c>
      <c r="B61" s="173">
        <v>1</v>
      </c>
      <c r="C61" s="172">
        <v>59</v>
      </c>
      <c r="D61" s="173">
        <v>1</v>
      </c>
      <c r="E61" s="174" t="s">
        <v>18</v>
      </c>
      <c r="F61" s="175"/>
      <c r="G61" s="175">
        <v>500</v>
      </c>
      <c r="H61" s="166"/>
      <c r="I61" s="180">
        <f t="shared" si="8"/>
        <v>0</v>
      </c>
      <c r="J61" s="167">
        <v>0.23698924731182791</v>
      </c>
      <c r="K61" s="166"/>
      <c r="L61" s="144">
        <v>0.96</v>
      </c>
      <c r="M61" s="169">
        <f t="shared" si="0"/>
        <v>7111.1111111111104</v>
      </c>
      <c r="N61" s="143">
        <v>0.24636698212407993</v>
      </c>
      <c r="O61" s="169">
        <f t="shared" si="1"/>
        <v>3251.9429839934573</v>
      </c>
      <c r="P61" s="144">
        <v>1.06</v>
      </c>
      <c r="Q61" s="169">
        <f t="shared" si="2"/>
        <v>7851.8518518518522</v>
      </c>
      <c r="R61" s="143">
        <v>0.2671332503113325</v>
      </c>
      <c r="S61" s="169">
        <f t="shared" si="3"/>
        <v>3597.4907061482404</v>
      </c>
      <c r="T61" s="144">
        <v>0.89</v>
      </c>
      <c r="U61" s="169">
        <f t="shared" si="4"/>
        <v>6592.5925925925922</v>
      </c>
      <c r="V61" s="19">
        <v>0.25876580172987357</v>
      </c>
      <c r="W61" s="170">
        <f t="shared" si="5"/>
        <v>3205.937507700648</v>
      </c>
      <c r="X61" s="18">
        <v>2.04</v>
      </c>
      <c r="Y61" s="169">
        <f t="shared" si="6"/>
        <v>15111.111111111111</v>
      </c>
      <c r="Z61" s="171">
        <v>0.25245956311489082</v>
      </c>
      <c r="AA61" s="169">
        <f t="shared" si="7"/>
        <v>5314.9445092916831</v>
      </c>
      <c r="AB61" s="144"/>
      <c r="AC61" s="144"/>
      <c r="AD61" s="144"/>
      <c r="AE61" s="144"/>
    </row>
    <row r="62" spans="1:31" ht="18.75" hidden="1" x14ac:dyDescent="0.3">
      <c r="A62" s="176">
        <v>60</v>
      </c>
      <c r="B62" s="177">
        <v>1</v>
      </c>
      <c r="C62" s="176">
        <v>60</v>
      </c>
      <c r="D62" s="177">
        <v>1</v>
      </c>
      <c r="E62" s="178" t="s">
        <v>18</v>
      </c>
      <c r="F62" s="179"/>
      <c r="G62" s="179">
        <v>50</v>
      </c>
      <c r="H62" s="166"/>
      <c r="I62" s="180">
        <f t="shared" si="8"/>
        <v>0</v>
      </c>
      <c r="J62" s="167">
        <v>0.23514332965821388</v>
      </c>
      <c r="K62" s="166"/>
      <c r="L62" s="144">
        <v>0.36</v>
      </c>
      <c r="M62" s="169">
        <f t="shared" si="0"/>
        <v>2666.6666666666665</v>
      </c>
      <c r="N62" s="143">
        <v>0.29126966817261257</v>
      </c>
      <c r="O62" s="169">
        <f t="shared" si="1"/>
        <v>2276.7191151269667</v>
      </c>
      <c r="P62" s="144">
        <v>0.43</v>
      </c>
      <c r="Q62" s="169">
        <f t="shared" si="2"/>
        <v>3185.1851851851848</v>
      </c>
      <c r="R62" s="143">
        <v>0.3122943312805937</v>
      </c>
      <c r="S62" s="169">
        <f t="shared" si="3"/>
        <v>2494.7152774122615</v>
      </c>
      <c r="T62" s="144">
        <v>0.43</v>
      </c>
      <c r="U62" s="169">
        <f t="shared" si="4"/>
        <v>3185.1851851851848</v>
      </c>
      <c r="V62" s="19">
        <v>0.27664345601818952</v>
      </c>
      <c r="W62" s="170">
        <f t="shared" si="5"/>
        <v>2381.1606376875666</v>
      </c>
      <c r="X62" s="18">
        <v>0.8600000000000001</v>
      </c>
      <c r="Y62" s="169">
        <f t="shared" si="6"/>
        <v>6370.3703703703704</v>
      </c>
      <c r="Z62" s="171">
        <v>0.29354313619099298</v>
      </c>
      <c r="AA62" s="169">
        <f t="shared" si="7"/>
        <v>3369.9784972166963</v>
      </c>
      <c r="AB62" s="144"/>
      <c r="AC62" s="144"/>
      <c r="AD62" s="144"/>
      <c r="AE62" s="144"/>
    </row>
    <row r="63" spans="1:31" ht="18.75" hidden="1" x14ac:dyDescent="0.3">
      <c r="A63" s="162">
        <v>61</v>
      </c>
      <c r="B63" s="163">
        <v>1</v>
      </c>
      <c r="C63" s="162">
        <v>61</v>
      </c>
      <c r="D63" s="163">
        <v>1</v>
      </c>
      <c r="E63" s="164" t="s">
        <v>19</v>
      </c>
      <c r="F63" s="165"/>
      <c r="G63" s="165">
        <v>350</v>
      </c>
      <c r="H63" s="166"/>
      <c r="I63" s="180">
        <f t="shared" si="8"/>
        <v>0</v>
      </c>
      <c r="J63" s="167">
        <v>0.24397948717948717</v>
      </c>
      <c r="K63" s="166"/>
      <c r="L63" s="144">
        <v>1.01</v>
      </c>
      <c r="M63" s="169">
        <f t="shared" si="0"/>
        <v>7481.4814814814808</v>
      </c>
      <c r="N63" s="143">
        <v>0.2538387018648583</v>
      </c>
      <c r="O63" s="169">
        <f t="shared" si="1"/>
        <v>3399.0895472852362</v>
      </c>
      <c r="P63" s="144">
        <v>1.03</v>
      </c>
      <c r="Q63" s="169">
        <f t="shared" si="2"/>
        <v>7629.6296296296296</v>
      </c>
      <c r="R63" s="143">
        <v>0.25332861356932151</v>
      </c>
      <c r="S63" s="169">
        <f t="shared" si="3"/>
        <v>3432.8034961214898</v>
      </c>
      <c r="T63" s="144">
        <v>0.65</v>
      </c>
      <c r="U63" s="169">
        <f t="shared" si="4"/>
        <v>4814.8148148148148</v>
      </c>
      <c r="V63" s="19">
        <v>0.21147615826851537</v>
      </c>
      <c r="W63" s="170">
        <f t="shared" si="5"/>
        <v>2518.2185398113702</v>
      </c>
      <c r="X63" s="18">
        <v>0.76</v>
      </c>
      <c r="Y63" s="169">
        <f t="shared" si="6"/>
        <v>5629.6296296296296</v>
      </c>
      <c r="Z63" s="171">
        <v>0.26836347398972987</v>
      </c>
      <c r="AA63" s="169">
        <f t="shared" si="7"/>
        <v>3010.786964682924</v>
      </c>
      <c r="AB63" s="144"/>
      <c r="AC63" s="144"/>
      <c r="AD63" s="144"/>
      <c r="AE63" s="144"/>
    </row>
    <row r="64" spans="1:31" ht="18.75" hidden="1" x14ac:dyDescent="0.3">
      <c r="A64" s="172">
        <v>62</v>
      </c>
      <c r="B64" s="173">
        <v>1</v>
      </c>
      <c r="C64" s="172">
        <v>62</v>
      </c>
      <c r="D64" s="173">
        <v>1</v>
      </c>
      <c r="E64" s="174" t="s">
        <v>19</v>
      </c>
      <c r="F64" s="175"/>
      <c r="G64" s="175">
        <v>0</v>
      </c>
      <c r="H64" s="166"/>
      <c r="I64" s="180">
        <f t="shared" si="8"/>
        <v>0</v>
      </c>
      <c r="J64" s="167">
        <v>0.21503951057863882</v>
      </c>
      <c r="K64" s="166"/>
      <c r="L64" s="144">
        <v>0.25</v>
      </c>
      <c r="M64" s="169">
        <f t="shared" si="0"/>
        <v>1851.8518518518517</v>
      </c>
      <c r="N64" s="143">
        <v>0.29995544830146648</v>
      </c>
      <c r="O64" s="169">
        <f t="shared" si="1"/>
        <v>2055.4730524101233</v>
      </c>
      <c r="P64" s="144">
        <v>0.22</v>
      </c>
      <c r="Q64" s="169">
        <f t="shared" si="2"/>
        <v>1629.6296296296296</v>
      </c>
      <c r="R64" s="143">
        <v>0.28552337971668545</v>
      </c>
      <c r="S64" s="169">
        <f t="shared" si="3"/>
        <v>1965.2973595383023</v>
      </c>
      <c r="T64" s="144">
        <v>0.25</v>
      </c>
      <c r="U64" s="169">
        <f t="shared" si="4"/>
        <v>1851.8518518518517</v>
      </c>
      <c r="V64" s="19">
        <v>0.28384414871724517</v>
      </c>
      <c r="W64" s="170">
        <f t="shared" si="5"/>
        <v>2025.6373124393428</v>
      </c>
      <c r="X64" s="18">
        <v>0.32000000000000006</v>
      </c>
      <c r="Y64" s="169">
        <f t="shared" si="6"/>
        <v>2370.3703703703709</v>
      </c>
      <c r="Z64" s="171">
        <v>0.25574021430133392</v>
      </c>
      <c r="AA64" s="169">
        <f t="shared" si="7"/>
        <v>2106.199026492051</v>
      </c>
      <c r="AB64" s="144"/>
      <c r="AC64" s="144"/>
      <c r="AD64" s="144"/>
      <c r="AE64" s="144"/>
    </row>
    <row r="65" spans="1:31" ht="18.75" hidden="1" x14ac:dyDescent="0.3">
      <c r="A65" s="172">
        <v>63</v>
      </c>
      <c r="B65" s="173">
        <v>1</v>
      </c>
      <c r="C65" s="172">
        <v>63</v>
      </c>
      <c r="D65" s="173">
        <v>1</v>
      </c>
      <c r="E65" s="174" t="s">
        <v>19</v>
      </c>
      <c r="F65" s="175"/>
      <c r="G65" s="175">
        <v>50</v>
      </c>
      <c r="H65" s="166"/>
      <c r="I65" s="180">
        <f t="shared" si="8"/>
        <v>0</v>
      </c>
      <c r="J65" s="167">
        <v>0.25962401795735124</v>
      </c>
      <c r="K65" s="166"/>
      <c r="L65" s="144">
        <v>0.31</v>
      </c>
      <c r="M65" s="169">
        <f t="shared" si="0"/>
        <v>2296.2962962962961</v>
      </c>
      <c r="N65" s="143">
        <v>0.29170638181320185</v>
      </c>
      <c r="O65" s="169">
        <f t="shared" si="1"/>
        <v>2169.8442841636488</v>
      </c>
      <c r="P65" s="144">
        <v>0.31</v>
      </c>
      <c r="Q65" s="169">
        <f t="shared" si="2"/>
        <v>2296.2962962962961</v>
      </c>
      <c r="R65" s="143">
        <v>0.30567017352097281</v>
      </c>
      <c r="S65" s="169">
        <f t="shared" si="3"/>
        <v>2201.9092873444561</v>
      </c>
      <c r="T65" s="144">
        <v>0.19</v>
      </c>
      <c r="U65" s="169">
        <f t="shared" si="4"/>
        <v>1407.4074074074074</v>
      </c>
      <c r="V65" s="19">
        <v>0.29407275426874535</v>
      </c>
      <c r="W65" s="170">
        <f t="shared" si="5"/>
        <v>1913.8801726745305</v>
      </c>
      <c r="X65" s="18">
        <v>0.35000000000000009</v>
      </c>
      <c r="Y65" s="169">
        <f t="shared" si="6"/>
        <v>2592.5925925925931</v>
      </c>
      <c r="Z65" s="171">
        <v>0.25854108956602029</v>
      </c>
      <c r="AA65" s="169">
        <f t="shared" si="7"/>
        <v>2170.2917136896822</v>
      </c>
      <c r="AB65" s="144"/>
      <c r="AC65" s="144"/>
      <c r="AD65" s="144"/>
      <c r="AE65" s="144"/>
    </row>
    <row r="66" spans="1:31" ht="18.75" hidden="1" x14ac:dyDescent="0.3">
      <c r="A66" s="172">
        <v>64</v>
      </c>
      <c r="B66" s="173">
        <v>1</v>
      </c>
      <c r="C66" s="172">
        <v>64</v>
      </c>
      <c r="D66" s="173">
        <v>1</v>
      </c>
      <c r="E66" s="174" t="s">
        <v>19</v>
      </c>
      <c r="F66" s="175"/>
      <c r="G66" s="175">
        <v>100</v>
      </c>
      <c r="H66" s="166"/>
      <c r="I66" s="180">
        <f t="shared" si="8"/>
        <v>0</v>
      </c>
      <c r="J66" s="167">
        <v>0.26269827282340497</v>
      </c>
      <c r="K66" s="166"/>
      <c r="L66" s="144">
        <v>0.42</v>
      </c>
      <c r="M66" s="169">
        <f t="shared" si="0"/>
        <v>3111.1111111111109</v>
      </c>
      <c r="N66" s="143">
        <v>0.29735171955474332</v>
      </c>
      <c r="O66" s="169">
        <f t="shared" si="1"/>
        <v>2425.0942386147572</v>
      </c>
      <c r="P66" s="144">
        <v>0.35</v>
      </c>
      <c r="Q66" s="169">
        <f t="shared" si="2"/>
        <v>2592.5925925925922</v>
      </c>
      <c r="R66" s="143">
        <v>0.28369765886287623</v>
      </c>
      <c r="S66" s="169">
        <f t="shared" si="3"/>
        <v>2235.512448903753</v>
      </c>
      <c r="T66" s="144">
        <v>0.5</v>
      </c>
      <c r="U66" s="169">
        <f t="shared" si="4"/>
        <v>3703.7037037037035</v>
      </c>
      <c r="V66" s="19">
        <v>0.27538239999999997</v>
      </c>
      <c r="W66" s="170">
        <f t="shared" si="5"/>
        <v>2519.9348148148147</v>
      </c>
      <c r="X66" s="18">
        <v>0.67999999999999994</v>
      </c>
      <c r="Y66" s="169">
        <f t="shared" si="6"/>
        <v>5037.0370370370365</v>
      </c>
      <c r="Z66" s="171">
        <v>0.2618646447627071</v>
      </c>
      <c r="AA66" s="169">
        <f t="shared" si="7"/>
        <v>2819.0219143603026</v>
      </c>
      <c r="AB66" s="144"/>
      <c r="AC66" s="144"/>
      <c r="AD66" s="144"/>
      <c r="AE66" s="144"/>
    </row>
    <row r="67" spans="1:31" ht="18.75" hidden="1" x14ac:dyDescent="0.3">
      <c r="A67" s="172">
        <v>65</v>
      </c>
      <c r="B67" s="173">
        <v>1</v>
      </c>
      <c r="C67" s="172">
        <v>65</v>
      </c>
      <c r="D67" s="173">
        <v>1</v>
      </c>
      <c r="E67" s="174" t="s">
        <v>19</v>
      </c>
      <c r="F67" s="175"/>
      <c r="G67" s="175">
        <v>500</v>
      </c>
      <c r="H67" s="166"/>
      <c r="I67" s="180">
        <f t="shared" si="8"/>
        <v>0</v>
      </c>
      <c r="J67" s="167">
        <v>0.2580627705627706</v>
      </c>
      <c r="K67" s="166"/>
      <c r="L67" s="144">
        <v>1.1499999999999999</v>
      </c>
      <c r="M67" s="169">
        <f t="shared" si="0"/>
        <v>8518.5185185185164</v>
      </c>
      <c r="N67" s="143">
        <v>0.23154043097930446</v>
      </c>
      <c r="O67" s="169">
        <f t="shared" si="1"/>
        <v>3472.3814490829636</v>
      </c>
      <c r="P67" s="144">
        <v>1.27</v>
      </c>
      <c r="Q67" s="169">
        <f t="shared" si="2"/>
        <v>9407.4074074074069</v>
      </c>
      <c r="R67" s="143">
        <v>0.2336800718939564</v>
      </c>
      <c r="S67" s="169">
        <f t="shared" si="3"/>
        <v>3698.323639298701</v>
      </c>
      <c r="T67" s="144">
        <v>0.63</v>
      </c>
      <c r="U67" s="169">
        <f t="shared" si="4"/>
        <v>4666.6666666666661</v>
      </c>
      <c r="V67" s="19">
        <v>0.26864343163538873</v>
      </c>
      <c r="W67" s="170">
        <f t="shared" si="5"/>
        <v>2753.6693476318142</v>
      </c>
      <c r="X67" s="18">
        <v>1.33</v>
      </c>
      <c r="Y67" s="169">
        <f t="shared" si="6"/>
        <v>9851.8518518518522</v>
      </c>
      <c r="Z67" s="171">
        <v>0.24504872681546686</v>
      </c>
      <c r="AA67" s="169">
        <f t="shared" si="7"/>
        <v>3914.1837530708958</v>
      </c>
      <c r="AB67" s="144"/>
      <c r="AC67" s="144"/>
      <c r="AD67" s="144"/>
      <c r="AE67" s="144"/>
    </row>
    <row r="68" spans="1:31" ht="18.75" hidden="1" x14ac:dyDescent="0.3">
      <c r="A68" s="176">
        <v>66</v>
      </c>
      <c r="B68" s="177">
        <v>1</v>
      </c>
      <c r="C68" s="176">
        <v>66</v>
      </c>
      <c r="D68" s="177">
        <v>1</v>
      </c>
      <c r="E68" s="178" t="s">
        <v>19</v>
      </c>
      <c r="F68" s="179"/>
      <c r="G68" s="179">
        <v>200</v>
      </c>
      <c r="H68" s="166"/>
      <c r="I68" s="180">
        <f t="shared" si="8"/>
        <v>0</v>
      </c>
      <c r="J68" s="167">
        <v>0.25277427490542242</v>
      </c>
      <c r="K68" s="166"/>
      <c r="L68" s="144">
        <v>0.56999999999999995</v>
      </c>
      <c r="M68" s="169">
        <f t="shared" ref="M68:M131" si="10">L68*(10000/1.35)</f>
        <v>4222.2222222222217</v>
      </c>
      <c r="N68" s="143">
        <v>0.3042091330244871</v>
      </c>
      <c r="O68" s="169">
        <f t="shared" ref="O68:O131" si="11">(M68*N68)+1500</f>
        <v>2784.4385616589452</v>
      </c>
      <c r="P68" s="144">
        <v>0.6</v>
      </c>
      <c r="Q68" s="169">
        <f t="shared" ref="Q68:Q131" si="12">P68*(10000/1.35)</f>
        <v>4444.4444444444443</v>
      </c>
      <c r="R68" s="143">
        <v>0.29681328284299446</v>
      </c>
      <c r="S68" s="169">
        <f t="shared" ref="S68:S131" si="13">(Q68*R68)+1500</f>
        <v>2819.1701459688643</v>
      </c>
      <c r="T68" s="144">
        <v>0.43</v>
      </c>
      <c r="U68" s="169">
        <f t="shared" ref="U68:U131" si="14">T68*(10000/1.35)</f>
        <v>3185.1851851851848</v>
      </c>
      <c r="V68" s="19">
        <v>0.27487025948103794</v>
      </c>
      <c r="W68" s="170">
        <f t="shared" ref="W68:W131" si="15">(U68*V68)+1500</f>
        <v>2375.5126783470096</v>
      </c>
      <c r="X68" s="18">
        <v>0.74</v>
      </c>
      <c r="Y68" s="169">
        <f t="shared" ref="Y68:Y131" si="16">X68*(10000/1.35)</f>
        <v>5481.4814814814808</v>
      </c>
      <c r="Z68" s="171">
        <v>0.26506340183646698</v>
      </c>
      <c r="AA68" s="169">
        <f t="shared" ref="AA68:AA131" si="17">(Y68*Z68)+1500</f>
        <v>2952.9401285850781</v>
      </c>
      <c r="AB68" s="144"/>
      <c r="AC68" s="144"/>
      <c r="AD68" s="144"/>
      <c r="AE68" s="144"/>
    </row>
    <row r="69" spans="1:31" ht="18.75" hidden="1" x14ac:dyDescent="0.3">
      <c r="A69" s="162">
        <v>67</v>
      </c>
      <c r="B69" s="163">
        <v>1</v>
      </c>
      <c r="C69" s="162">
        <v>67</v>
      </c>
      <c r="D69" s="163">
        <v>1</v>
      </c>
      <c r="E69" s="164" t="s">
        <v>20</v>
      </c>
      <c r="F69" s="165"/>
      <c r="G69" s="165">
        <v>350</v>
      </c>
      <c r="H69" s="166"/>
      <c r="I69" s="180">
        <f t="shared" si="8"/>
        <v>0</v>
      </c>
      <c r="J69" s="167">
        <v>0.25758456659619444</v>
      </c>
      <c r="K69" s="166"/>
      <c r="L69" s="144">
        <v>0.53</v>
      </c>
      <c r="M69" s="169">
        <f t="shared" si="10"/>
        <v>3925.9259259259261</v>
      </c>
      <c r="N69" s="143">
        <v>0.28950473612990529</v>
      </c>
      <c r="O69" s="169">
        <f t="shared" si="11"/>
        <v>2636.5741492507395</v>
      </c>
      <c r="P69" s="144">
        <v>0.53</v>
      </c>
      <c r="Q69" s="169">
        <f t="shared" si="12"/>
        <v>3925.9259259259261</v>
      </c>
      <c r="R69" s="143">
        <v>0.27108530805687198</v>
      </c>
      <c r="S69" s="169">
        <f t="shared" si="13"/>
        <v>2564.2608390380901</v>
      </c>
      <c r="T69" s="144">
        <v>0.55000000000000004</v>
      </c>
      <c r="U69" s="169">
        <f t="shared" si="14"/>
        <v>4074.0740740740744</v>
      </c>
      <c r="V69" s="19">
        <v>0.26515785157851579</v>
      </c>
      <c r="W69" s="170">
        <f t="shared" si="15"/>
        <v>2580.2727286532127</v>
      </c>
      <c r="X69" s="18">
        <v>0.90999999999999992</v>
      </c>
      <c r="Y69" s="169">
        <f t="shared" si="16"/>
        <v>6740.74074074074</v>
      </c>
      <c r="Z69" s="171">
        <v>0.24135041302526039</v>
      </c>
      <c r="AA69" s="169">
        <f t="shared" si="17"/>
        <v>3126.8805618739771</v>
      </c>
      <c r="AB69" s="144"/>
      <c r="AC69" s="144"/>
      <c r="AD69" s="144"/>
      <c r="AE69" s="144"/>
    </row>
    <row r="70" spans="1:31" ht="18.75" hidden="1" x14ac:dyDescent="0.3">
      <c r="A70" s="172">
        <v>68</v>
      </c>
      <c r="B70" s="173">
        <v>1</v>
      </c>
      <c r="C70" s="172">
        <v>68</v>
      </c>
      <c r="D70" s="173">
        <v>1</v>
      </c>
      <c r="E70" s="174" t="s">
        <v>20</v>
      </c>
      <c r="F70" s="175"/>
      <c r="G70" s="175">
        <v>0</v>
      </c>
      <c r="H70" s="166"/>
      <c r="I70" s="180">
        <f t="shared" si="8"/>
        <v>0</v>
      </c>
      <c r="J70" s="167">
        <v>0.27660117878192536</v>
      </c>
      <c r="K70" s="166"/>
      <c r="L70" s="144">
        <v>0.21</v>
      </c>
      <c r="M70" s="169">
        <f t="shared" si="10"/>
        <v>1555.5555555555554</v>
      </c>
      <c r="N70" s="143">
        <v>0.30843510828855236</v>
      </c>
      <c r="O70" s="169">
        <f t="shared" si="11"/>
        <v>1979.7879462266369</v>
      </c>
      <c r="P70" s="144">
        <v>0.2</v>
      </c>
      <c r="Q70" s="169">
        <f t="shared" si="12"/>
        <v>1481.4814814814815</v>
      </c>
      <c r="R70" s="143">
        <v>0.32706230356812716</v>
      </c>
      <c r="S70" s="169">
        <f t="shared" si="13"/>
        <v>1984.5367460268551</v>
      </c>
      <c r="T70" s="144">
        <v>0.15</v>
      </c>
      <c r="U70" s="169">
        <f t="shared" si="14"/>
        <v>1111.1111111111111</v>
      </c>
      <c r="V70" s="19">
        <v>0.29963102152374443</v>
      </c>
      <c r="W70" s="170">
        <f t="shared" si="15"/>
        <v>1832.923357248605</v>
      </c>
      <c r="X70" s="18">
        <v>0.40999999999999992</v>
      </c>
      <c r="Y70" s="169">
        <f t="shared" si="16"/>
        <v>3037.037037037036</v>
      </c>
      <c r="Z70" s="171">
        <v>0.25021485573971758</v>
      </c>
      <c r="AA70" s="169">
        <f t="shared" si="17"/>
        <v>2259.9117840984013</v>
      </c>
      <c r="AB70" s="144"/>
      <c r="AC70" s="144"/>
      <c r="AD70" s="144"/>
      <c r="AE70" s="144"/>
    </row>
    <row r="71" spans="1:31" ht="18.75" hidden="1" x14ac:dyDescent="0.3">
      <c r="A71" s="172">
        <v>69</v>
      </c>
      <c r="B71" s="173">
        <v>1</v>
      </c>
      <c r="C71" s="172">
        <v>69</v>
      </c>
      <c r="D71" s="173">
        <v>1</v>
      </c>
      <c r="E71" s="174" t="s">
        <v>20</v>
      </c>
      <c r="F71" s="175"/>
      <c r="G71" s="175">
        <v>200</v>
      </c>
      <c r="H71" s="166"/>
      <c r="I71" s="180">
        <f t="shared" si="8"/>
        <v>0</v>
      </c>
      <c r="J71" s="167">
        <v>0.23110817941952508</v>
      </c>
      <c r="K71" s="166"/>
      <c r="L71" s="144">
        <v>0.44</v>
      </c>
      <c r="M71" s="169">
        <f t="shared" si="10"/>
        <v>3259.2592592592591</v>
      </c>
      <c r="N71" s="143">
        <v>0.31216966379984362</v>
      </c>
      <c r="O71" s="169">
        <f t="shared" si="11"/>
        <v>2517.4418671994904</v>
      </c>
      <c r="P71" s="144">
        <v>0.47</v>
      </c>
      <c r="Q71" s="169">
        <f t="shared" si="12"/>
        <v>3481.4814814814808</v>
      </c>
      <c r="R71" s="143">
        <v>0.28724656986812314</v>
      </c>
      <c r="S71" s="169">
        <f t="shared" si="13"/>
        <v>2500.0436136149469</v>
      </c>
      <c r="T71" s="144">
        <v>0.38</v>
      </c>
      <c r="U71" s="169">
        <f t="shared" si="14"/>
        <v>2814.8148148148148</v>
      </c>
      <c r="V71" s="19">
        <v>0.25977482088024567</v>
      </c>
      <c r="W71" s="170">
        <f t="shared" si="15"/>
        <v>2231.2180143295805</v>
      </c>
      <c r="X71" s="18">
        <v>0.94</v>
      </c>
      <c r="Y71" s="169">
        <f t="shared" si="16"/>
        <v>6962.9629629629617</v>
      </c>
      <c r="Z71" s="171">
        <v>0.24630984469259404</v>
      </c>
      <c r="AA71" s="169">
        <f t="shared" si="17"/>
        <v>3215.0463260076913</v>
      </c>
      <c r="AB71" s="144"/>
      <c r="AC71" s="144"/>
      <c r="AD71" s="144"/>
      <c r="AE71" s="144"/>
    </row>
    <row r="72" spans="1:31" ht="18.75" hidden="1" x14ac:dyDescent="0.3">
      <c r="A72" s="172">
        <v>70</v>
      </c>
      <c r="B72" s="173">
        <v>1</v>
      </c>
      <c r="C72" s="172">
        <v>70</v>
      </c>
      <c r="D72" s="173">
        <v>1</v>
      </c>
      <c r="E72" s="174" t="s">
        <v>20</v>
      </c>
      <c r="F72" s="175"/>
      <c r="G72" s="175">
        <v>500</v>
      </c>
      <c r="H72" s="166"/>
      <c r="I72" s="180">
        <f t="shared" si="8"/>
        <v>0</v>
      </c>
      <c r="J72" s="167">
        <v>0.26761418077291604</v>
      </c>
      <c r="K72" s="166"/>
      <c r="L72" s="144">
        <v>0.78</v>
      </c>
      <c r="M72" s="169">
        <f t="shared" si="10"/>
        <v>5777.7777777777774</v>
      </c>
      <c r="N72" s="143">
        <v>0.23970580964153274</v>
      </c>
      <c r="O72" s="169">
        <f t="shared" si="11"/>
        <v>2884.9669001510779</v>
      </c>
      <c r="P72" s="144">
        <v>0.31</v>
      </c>
      <c r="Q72" s="169">
        <f t="shared" si="12"/>
        <v>2296.2962962962961</v>
      </c>
      <c r="R72" s="143">
        <v>0.29311141304347826</v>
      </c>
      <c r="S72" s="169">
        <f t="shared" si="13"/>
        <v>2173.070652173913</v>
      </c>
      <c r="T72" s="144">
        <v>0.89</v>
      </c>
      <c r="U72" s="169">
        <f t="shared" si="14"/>
        <v>6592.5925925925922</v>
      </c>
      <c r="V72" s="19">
        <v>0.267075208913649</v>
      </c>
      <c r="W72" s="170">
        <f t="shared" si="15"/>
        <v>3260.7180439492413</v>
      </c>
      <c r="X72" s="18">
        <v>1.9300000000000002</v>
      </c>
      <c r="Y72" s="169">
        <f t="shared" si="16"/>
        <v>14296.296296296297</v>
      </c>
      <c r="Z72" s="171">
        <v>0.20974155069582504</v>
      </c>
      <c r="AA72" s="169">
        <f t="shared" si="17"/>
        <v>4498.5273543921658</v>
      </c>
      <c r="AB72" s="144"/>
      <c r="AC72" s="144"/>
      <c r="AD72" s="144"/>
      <c r="AE72" s="144"/>
    </row>
    <row r="73" spans="1:31" ht="18.75" hidden="1" x14ac:dyDescent="0.3">
      <c r="A73" s="172">
        <v>71</v>
      </c>
      <c r="B73" s="173">
        <v>1</v>
      </c>
      <c r="C73" s="172">
        <v>71</v>
      </c>
      <c r="D73" s="173">
        <v>1</v>
      </c>
      <c r="E73" s="174" t="s">
        <v>20</v>
      </c>
      <c r="F73" s="175"/>
      <c r="G73" s="175">
        <v>100</v>
      </c>
      <c r="H73" s="166"/>
      <c r="I73" s="180">
        <f t="shared" si="8"/>
        <v>0</v>
      </c>
      <c r="J73" s="167">
        <v>0.26905729378301502</v>
      </c>
      <c r="K73" s="166"/>
      <c r="L73" s="144">
        <v>0.32</v>
      </c>
      <c r="M73" s="169">
        <f t="shared" si="10"/>
        <v>2370.3703703703704</v>
      </c>
      <c r="N73" s="143">
        <v>0.31719129193433265</v>
      </c>
      <c r="O73" s="169">
        <f t="shared" si="11"/>
        <v>2251.8608401406404</v>
      </c>
      <c r="P73" s="144">
        <v>1.1100000000000001</v>
      </c>
      <c r="Q73" s="169">
        <f t="shared" si="12"/>
        <v>8222.2222222222226</v>
      </c>
      <c r="R73" s="143">
        <v>0.23729526671675433</v>
      </c>
      <c r="S73" s="169">
        <f t="shared" si="13"/>
        <v>3451.0944152266466</v>
      </c>
      <c r="T73" s="144">
        <v>0.4</v>
      </c>
      <c r="U73" s="169">
        <f t="shared" si="14"/>
        <v>2962.962962962963</v>
      </c>
      <c r="V73" s="19">
        <v>0.29064066852367687</v>
      </c>
      <c r="W73" s="170">
        <f t="shared" si="15"/>
        <v>2361.1575363664501</v>
      </c>
      <c r="X73" s="18">
        <v>0.79</v>
      </c>
      <c r="Y73" s="169">
        <f t="shared" si="16"/>
        <v>5851.8518518518522</v>
      </c>
      <c r="Z73" s="171">
        <v>0.23965827338129497</v>
      </c>
      <c r="AA73" s="169">
        <f t="shared" si="17"/>
        <v>2902.4447108979484</v>
      </c>
      <c r="AB73" s="144"/>
      <c r="AC73" s="144"/>
      <c r="AD73" s="144"/>
      <c r="AE73" s="144"/>
    </row>
    <row r="74" spans="1:31" ht="18.75" hidden="1" x14ac:dyDescent="0.3">
      <c r="A74" s="176">
        <v>72</v>
      </c>
      <c r="B74" s="177">
        <v>1</v>
      </c>
      <c r="C74" s="176">
        <v>72</v>
      </c>
      <c r="D74" s="177">
        <v>1</v>
      </c>
      <c r="E74" s="178" t="s">
        <v>20</v>
      </c>
      <c r="F74" s="179"/>
      <c r="G74" s="179">
        <v>50</v>
      </c>
      <c r="H74" s="166"/>
      <c r="I74" s="180">
        <f t="shared" si="8"/>
        <v>0</v>
      </c>
      <c r="J74" s="167">
        <v>0.26645999409506943</v>
      </c>
      <c r="K74" s="166"/>
      <c r="L74" s="144">
        <v>0.24</v>
      </c>
      <c r="M74" s="169">
        <f t="shared" si="10"/>
        <v>1777.7777777777776</v>
      </c>
      <c r="N74" s="143">
        <v>0.33061695175860084</v>
      </c>
      <c r="O74" s="169">
        <f t="shared" si="11"/>
        <v>2087.763469793068</v>
      </c>
      <c r="P74" s="144">
        <v>0.3</v>
      </c>
      <c r="Q74" s="169">
        <f t="shared" si="12"/>
        <v>2222.2222222222222</v>
      </c>
      <c r="R74" s="143">
        <v>0.31773855818127433</v>
      </c>
      <c r="S74" s="169">
        <f t="shared" si="13"/>
        <v>2206.0856848472763</v>
      </c>
      <c r="T74" s="144">
        <v>0.24</v>
      </c>
      <c r="U74" s="169">
        <f t="shared" si="14"/>
        <v>1777.7777777777776</v>
      </c>
      <c r="V74" s="19">
        <v>0.29050089199945106</v>
      </c>
      <c r="W74" s="170">
        <f t="shared" si="15"/>
        <v>2016.4460302212462</v>
      </c>
      <c r="X74" s="18">
        <v>0.5</v>
      </c>
      <c r="Y74" s="169">
        <f t="shared" si="16"/>
        <v>3703.7037037037035</v>
      </c>
      <c r="Z74" s="171">
        <v>0.26680547293277812</v>
      </c>
      <c r="AA74" s="169">
        <f t="shared" si="17"/>
        <v>2488.1684182695485</v>
      </c>
      <c r="AB74" s="144"/>
      <c r="AC74" s="144"/>
      <c r="AD74" s="144"/>
      <c r="AE74" s="144"/>
    </row>
    <row r="75" spans="1:31" ht="18.75" hidden="1" x14ac:dyDescent="0.3">
      <c r="A75" s="162">
        <v>73</v>
      </c>
      <c r="B75" s="163">
        <v>2</v>
      </c>
      <c r="C75" s="162">
        <v>73</v>
      </c>
      <c r="D75" s="163">
        <v>2</v>
      </c>
      <c r="E75" s="164" t="s">
        <v>15</v>
      </c>
      <c r="F75" s="165"/>
      <c r="G75" s="165">
        <v>100</v>
      </c>
      <c r="H75" s="166">
        <v>0.64</v>
      </c>
      <c r="I75" s="180">
        <f t="shared" si="8"/>
        <v>7111.1111111111113</v>
      </c>
      <c r="J75" s="167">
        <v>0.26376535985956701</v>
      </c>
      <c r="K75" s="180">
        <f t="shared" si="9"/>
        <v>3375.6647812235879</v>
      </c>
      <c r="L75" s="144">
        <v>0.53</v>
      </c>
      <c r="M75" s="169">
        <f t="shared" si="10"/>
        <v>3925.9259259259261</v>
      </c>
      <c r="N75" s="143">
        <v>0.21843584448235609</v>
      </c>
      <c r="O75" s="169">
        <f t="shared" si="11"/>
        <v>2357.5629450048054</v>
      </c>
      <c r="P75" s="144">
        <v>0.49</v>
      </c>
      <c r="Q75" s="169">
        <f t="shared" si="12"/>
        <v>3629.6296296296291</v>
      </c>
      <c r="R75" s="171">
        <v>0.20880152945393712</v>
      </c>
      <c r="S75" s="169">
        <f t="shared" si="13"/>
        <v>2257.8722180179939</v>
      </c>
      <c r="T75" s="181">
        <v>2.33</v>
      </c>
      <c r="U75" s="169">
        <f t="shared" si="14"/>
        <v>17259.259259259259</v>
      </c>
      <c r="V75" s="19">
        <v>0.20556673373574785</v>
      </c>
      <c r="W75" s="170">
        <f t="shared" si="15"/>
        <v>5047.9295526243886</v>
      </c>
      <c r="X75" s="18"/>
      <c r="Y75" s="169"/>
      <c r="Z75" s="171"/>
      <c r="AA75" s="169"/>
      <c r="AB75" s="144"/>
      <c r="AC75" s="144"/>
      <c r="AD75" s="144"/>
      <c r="AE75" s="144"/>
    </row>
    <row r="76" spans="1:31" ht="18.75" hidden="1" x14ac:dyDescent="0.3">
      <c r="A76" s="172">
        <v>74</v>
      </c>
      <c r="B76" s="173">
        <v>2</v>
      </c>
      <c r="C76" s="172">
        <v>74</v>
      </c>
      <c r="D76" s="173">
        <v>2</v>
      </c>
      <c r="E76" s="174" t="s">
        <v>15</v>
      </c>
      <c r="F76" s="175"/>
      <c r="G76" s="175">
        <v>50</v>
      </c>
      <c r="H76" s="166">
        <v>0.66</v>
      </c>
      <c r="I76" s="180">
        <f t="shared" si="8"/>
        <v>7333.3333333333339</v>
      </c>
      <c r="J76" s="167">
        <v>0.31021267168808148</v>
      </c>
      <c r="K76" s="180">
        <f t="shared" si="9"/>
        <v>3774.8929257125978</v>
      </c>
      <c r="L76" s="144">
        <v>0.56000000000000005</v>
      </c>
      <c r="M76" s="169">
        <f t="shared" si="10"/>
        <v>4148.1481481481487</v>
      </c>
      <c r="N76" s="143">
        <v>0.2129736179239029</v>
      </c>
      <c r="O76" s="169">
        <f t="shared" si="11"/>
        <v>2383.4461187954494</v>
      </c>
      <c r="P76" s="144">
        <v>0.45</v>
      </c>
      <c r="Q76" s="169">
        <f t="shared" si="12"/>
        <v>3333.333333333333</v>
      </c>
      <c r="R76" s="171">
        <v>0.2028614982578397</v>
      </c>
      <c r="S76" s="169">
        <f t="shared" si="13"/>
        <v>2176.2049941927989</v>
      </c>
      <c r="T76" s="181">
        <v>1.9500000000000002</v>
      </c>
      <c r="U76" s="169">
        <f t="shared" si="14"/>
        <v>14444.444444444445</v>
      </c>
      <c r="V76" s="19">
        <v>0.2712183436002738</v>
      </c>
      <c r="W76" s="170">
        <f t="shared" si="15"/>
        <v>5417.5982964483992</v>
      </c>
      <c r="X76" s="18"/>
      <c r="Y76" s="169"/>
      <c r="Z76" s="171"/>
      <c r="AA76" s="169"/>
      <c r="AB76" s="144"/>
      <c r="AC76" s="144"/>
      <c r="AD76" s="144"/>
      <c r="AE76" s="144"/>
    </row>
    <row r="77" spans="1:31" ht="18.75" hidden="1" x14ac:dyDescent="0.3">
      <c r="A77" s="172">
        <v>75</v>
      </c>
      <c r="B77" s="173">
        <v>2</v>
      </c>
      <c r="C77" s="172">
        <v>75</v>
      </c>
      <c r="D77" s="173">
        <v>2</v>
      </c>
      <c r="E77" s="174" t="s">
        <v>15</v>
      </c>
      <c r="F77" s="175"/>
      <c r="G77" s="175">
        <v>200</v>
      </c>
      <c r="H77" s="166">
        <v>1.28</v>
      </c>
      <c r="I77" s="180">
        <f t="shared" si="8"/>
        <v>14222.222222222223</v>
      </c>
      <c r="J77" s="167">
        <v>0.26728547854785478</v>
      </c>
      <c r="K77" s="180">
        <f t="shared" si="9"/>
        <v>5301.3934726806019</v>
      </c>
      <c r="L77" s="144">
        <v>0.9</v>
      </c>
      <c r="M77" s="169">
        <f t="shared" si="10"/>
        <v>6666.6666666666661</v>
      </c>
      <c r="N77" s="143">
        <v>0.20306654209488217</v>
      </c>
      <c r="O77" s="169">
        <f t="shared" si="11"/>
        <v>2853.776947299214</v>
      </c>
      <c r="P77" s="144">
        <v>0.62</v>
      </c>
      <c r="Q77" s="169">
        <f t="shared" si="12"/>
        <v>4592.5925925925922</v>
      </c>
      <c r="R77" s="171">
        <v>0.18116508982672477</v>
      </c>
      <c r="S77" s="169">
        <f t="shared" si="13"/>
        <v>2332.0174495745878</v>
      </c>
      <c r="T77" s="181">
        <v>2.74</v>
      </c>
      <c r="U77" s="169">
        <f t="shared" si="14"/>
        <v>20296.296296296296</v>
      </c>
      <c r="V77" s="19">
        <v>0.19396847155586017</v>
      </c>
      <c r="W77" s="170">
        <f t="shared" si="15"/>
        <v>5436.8415708374578</v>
      </c>
      <c r="X77" s="18"/>
      <c r="Y77" s="169"/>
      <c r="Z77" s="171"/>
      <c r="AA77" s="169"/>
      <c r="AB77" s="144"/>
      <c r="AC77" s="144"/>
      <c r="AD77" s="144"/>
      <c r="AE77" s="144"/>
    </row>
    <row r="78" spans="1:31" ht="18.75" hidden="1" x14ac:dyDescent="0.3">
      <c r="A78" s="172">
        <v>76</v>
      </c>
      <c r="B78" s="173">
        <v>2</v>
      </c>
      <c r="C78" s="172">
        <v>76</v>
      </c>
      <c r="D78" s="173">
        <v>2</v>
      </c>
      <c r="E78" s="174" t="s">
        <v>15</v>
      </c>
      <c r="F78" s="175"/>
      <c r="G78" s="175">
        <v>0</v>
      </c>
      <c r="H78" s="166">
        <v>0.6</v>
      </c>
      <c r="I78" s="180">
        <f t="shared" si="8"/>
        <v>6666.666666666667</v>
      </c>
      <c r="J78" s="167">
        <v>0.29128538512179064</v>
      </c>
      <c r="K78" s="180">
        <f t="shared" si="9"/>
        <v>3441.9025674786044</v>
      </c>
      <c r="L78" s="144">
        <v>0.49</v>
      </c>
      <c r="M78" s="169">
        <f t="shared" si="10"/>
        <v>3629.6296296296291</v>
      </c>
      <c r="N78" s="143">
        <v>0.22695533892541375</v>
      </c>
      <c r="O78" s="169">
        <f t="shared" si="11"/>
        <v>2323.7638227663165</v>
      </c>
      <c r="P78" s="144">
        <v>0.73</v>
      </c>
      <c r="Q78" s="169">
        <f t="shared" si="12"/>
        <v>5407.4074074074069</v>
      </c>
      <c r="R78" s="171">
        <v>0.19883127572016457</v>
      </c>
      <c r="S78" s="169">
        <f t="shared" si="13"/>
        <v>2575.1617131534822</v>
      </c>
      <c r="T78" s="181">
        <v>2.2599999999999998</v>
      </c>
      <c r="U78" s="169">
        <f t="shared" si="14"/>
        <v>16740.740740740737</v>
      </c>
      <c r="V78" s="19">
        <v>0.18471862491170238</v>
      </c>
      <c r="W78" s="170">
        <f t="shared" si="15"/>
        <v>4592.3266096329426</v>
      </c>
      <c r="X78" s="18"/>
      <c r="Y78" s="169"/>
      <c r="Z78" s="171"/>
      <c r="AA78" s="169"/>
      <c r="AB78" s="144"/>
      <c r="AC78" s="144"/>
      <c r="AD78" s="144"/>
      <c r="AE78" s="144"/>
    </row>
    <row r="79" spans="1:31" ht="18.75" hidden="1" x14ac:dyDescent="0.3">
      <c r="A79" s="172">
        <v>77</v>
      </c>
      <c r="B79" s="173">
        <v>2</v>
      </c>
      <c r="C79" s="172">
        <v>77</v>
      </c>
      <c r="D79" s="173">
        <v>2</v>
      </c>
      <c r="E79" s="174" t="s">
        <v>15</v>
      </c>
      <c r="F79" s="175"/>
      <c r="G79" s="175">
        <v>500</v>
      </c>
      <c r="H79" s="166">
        <v>1.1499999999999999</v>
      </c>
      <c r="I79" s="180">
        <f t="shared" si="8"/>
        <v>12777.777777777777</v>
      </c>
      <c r="J79" s="167">
        <v>0.22996434937611407</v>
      </c>
      <c r="K79" s="180">
        <f t="shared" si="9"/>
        <v>4438.4333531392349</v>
      </c>
      <c r="L79" s="144">
        <v>0.7</v>
      </c>
      <c r="M79" s="169">
        <f t="shared" si="10"/>
        <v>5185.1851851851843</v>
      </c>
      <c r="N79" s="143">
        <v>0.22159395973154361</v>
      </c>
      <c r="O79" s="169">
        <f t="shared" si="11"/>
        <v>2649.0057171265225</v>
      </c>
      <c r="P79" s="144">
        <v>0.77</v>
      </c>
      <c r="Q79" s="169">
        <f t="shared" si="12"/>
        <v>5703.7037037037035</v>
      </c>
      <c r="R79" s="171">
        <v>0.19694343863153951</v>
      </c>
      <c r="S79" s="169">
        <f t="shared" si="13"/>
        <v>2623.3070203428551</v>
      </c>
      <c r="T79" s="181">
        <v>2.29</v>
      </c>
      <c r="U79" s="169">
        <f t="shared" si="14"/>
        <v>16962.962962962964</v>
      </c>
      <c r="V79" s="19">
        <v>0.18711511132164851</v>
      </c>
      <c r="W79" s="170">
        <f t="shared" si="15"/>
        <v>4674.026703159816</v>
      </c>
      <c r="X79" s="18"/>
      <c r="Y79" s="169"/>
      <c r="Z79" s="171"/>
      <c r="AA79" s="169"/>
      <c r="AB79" s="144"/>
      <c r="AC79" s="144"/>
      <c r="AD79" s="144"/>
      <c r="AE79" s="144"/>
    </row>
    <row r="80" spans="1:31" ht="18.75" hidden="1" x14ac:dyDescent="0.3">
      <c r="A80" s="176">
        <v>78</v>
      </c>
      <c r="B80" s="177">
        <v>2</v>
      </c>
      <c r="C80" s="176">
        <v>78</v>
      </c>
      <c r="D80" s="177">
        <v>2</v>
      </c>
      <c r="E80" s="178" t="s">
        <v>15</v>
      </c>
      <c r="F80" s="179"/>
      <c r="G80" s="179">
        <v>350</v>
      </c>
      <c r="H80" s="166">
        <v>0.95</v>
      </c>
      <c r="I80" s="180">
        <f t="shared" si="8"/>
        <v>10555.555555555555</v>
      </c>
      <c r="J80" s="167">
        <v>0.23115237764665045</v>
      </c>
      <c r="K80" s="180">
        <f t="shared" si="9"/>
        <v>3939.9417640479769</v>
      </c>
      <c r="L80" s="144">
        <v>0.92</v>
      </c>
      <c r="M80" s="169">
        <f t="shared" si="10"/>
        <v>6814.8148148148148</v>
      </c>
      <c r="N80" s="143">
        <v>0.1937411364280987</v>
      </c>
      <c r="O80" s="169">
        <f t="shared" si="11"/>
        <v>2820.309966769265</v>
      </c>
      <c r="P80" s="144">
        <v>0.9</v>
      </c>
      <c r="Q80" s="169">
        <f t="shared" si="12"/>
        <v>6666.6666666666661</v>
      </c>
      <c r="R80" s="171">
        <v>0.20277225291589931</v>
      </c>
      <c r="S80" s="169">
        <f t="shared" si="13"/>
        <v>2851.8150194393284</v>
      </c>
      <c r="T80" s="181">
        <v>1.62</v>
      </c>
      <c r="U80" s="169">
        <f t="shared" si="14"/>
        <v>12000</v>
      </c>
      <c r="V80" s="19">
        <v>0.22243290548424738</v>
      </c>
      <c r="W80" s="170">
        <f t="shared" si="15"/>
        <v>4169.1948658109686</v>
      </c>
      <c r="X80" s="18"/>
      <c r="Y80" s="169"/>
      <c r="Z80" s="171"/>
      <c r="AA80" s="169"/>
      <c r="AB80" s="144"/>
      <c r="AC80" s="144"/>
      <c r="AD80" s="144"/>
      <c r="AE80" s="144"/>
    </row>
    <row r="81" spans="1:31" ht="18.75" hidden="1" x14ac:dyDescent="0.3">
      <c r="A81" s="162">
        <v>79</v>
      </c>
      <c r="B81" s="163">
        <v>2</v>
      </c>
      <c r="C81" s="162">
        <v>79</v>
      </c>
      <c r="D81" s="163">
        <v>2</v>
      </c>
      <c r="E81" s="164" t="s">
        <v>12</v>
      </c>
      <c r="F81" s="165"/>
      <c r="G81" s="165">
        <v>200</v>
      </c>
      <c r="H81" s="166"/>
      <c r="I81" s="180">
        <f t="shared" si="8"/>
        <v>0</v>
      </c>
      <c r="J81" s="167">
        <v>0.23956043956043957</v>
      </c>
      <c r="K81" s="166"/>
      <c r="L81" s="144">
        <v>0.61</v>
      </c>
      <c r="M81" s="169">
        <f t="shared" si="10"/>
        <v>4518.5185185185182</v>
      </c>
      <c r="N81" s="143">
        <v>0.24527965179542979</v>
      </c>
      <c r="O81" s="169">
        <f t="shared" si="11"/>
        <v>2608.3006488534234</v>
      </c>
      <c r="P81" s="144">
        <v>0.83</v>
      </c>
      <c r="Q81" s="169">
        <f t="shared" si="12"/>
        <v>6148.1481481481478</v>
      </c>
      <c r="R81" s="143">
        <v>0.26440688478833929</v>
      </c>
      <c r="S81" s="169">
        <f t="shared" si="13"/>
        <v>3125.6126990690491</v>
      </c>
      <c r="T81" s="144"/>
      <c r="U81" s="169">
        <f t="shared" si="14"/>
        <v>0</v>
      </c>
      <c r="V81" s="19">
        <v>0.2525609756097561</v>
      </c>
      <c r="W81" s="170">
        <f t="shared" si="15"/>
        <v>1500</v>
      </c>
      <c r="X81" s="18">
        <v>0.85000000000000009</v>
      </c>
      <c r="Y81" s="169">
        <f t="shared" si="16"/>
        <v>6296.2962962962965</v>
      </c>
      <c r="Z81" s="171">
        <v>0.24084419615145872</v>
      </c>
      <c r="AA81" s="169">
        <f t="shared" si="17"/>
        <v>3016.4264202128884</v>
      </c>
      <c r="AB81" s="144"/>
      <c r="AC81" s="144"/>
      <c r="AD81" s="144"/>
      <c r="AE81" s="144"/>
    </row>
    <row r="82" spans="1:31" ht="18.75" hidden="1" x14ac:dyDescent="0.3">
      <c r="A82" s="172">
        <v>80</v>
      </c>
      <c r="B82" s="173">
        <v>2</v>
      </c>
      <c r="C82" s="172">
        <v>80</v>
      </c>
      <c r="D82" s="173">
        <v>2</v>
      </c>
      <c r="E82" s="174" t="s">
        <v>12</v>
      </c>
      <c r="F82" s="175"/>
      <c r="G82" s="175">
        <v>0</v>
      </c>
      <c r="H82" s="166"/>
      <c r="I82" s="180">
        <f t="shared" si="8"/>
        <v>0</v>
      </c>
      <c r="J82" s="167">
        <v>0.26454679907035705</v>
      </c>
      <c r="K82" s="166"/>
      <c r="L82" s="144">
        <v>0.24</v>
      </c>
      <c r="M82" s="169">
        <f t="shared" si="10"/>
        <v>1777.7777777777776</v>
      </c>
      <c r="N82" s="143">
        <v>0.24972075471698113</v>
      </c>
      <c r="O82" s="169">
        <f t="shared" si="11"/>
        <v>1943.9480083857443</v>
      </c>
      <c r="P82" s="144">
        <v>0.3</v>
      </c>
      <c r="Q82" s="169">
        <f t="shared" si="12"/>
        <v>2222.2222222222222</v>
      </c>
      <c r="R82" s="143">
        <v>0.26787222065859834</v>
      </c>
      <c r="S82" s="169">
        <f t="shared" si="13"/>
        <v>2095.2716014635516</v>
      </c>
      <c r="T82" s="144">
        <v>0.23</v>
      </c>
      <c r="U82" s="169">
        <f t="shared" si="14"/>
        <v>1703.7037037037037</v>
      </c>
      <c r="V82" s="19">
        <v>0.26933451193332492</v>
      </c>
      <c r="W82" s="170">
        <f t="shared" si="15"/>
        <v>1958.8662055160351</v>
      </c>
      <c r="X82" s="18">
        <v>0.39999999999999991</v>
      </c>
      <c r="Y82" s="169">
        <f t="shared" si="16"/>
        <v>2962.9629629629621</v>
      </c>
      <c r="Z82" s="171">
        <v>0.23530772790374826</v>
      </c>
      <c r="AA82" s="169">
        <f t="shared" si="17"/>
        <v>2197.2080826777724</v>
      </c>
      <c r="AB82" s="144"/>
      <c r="AC82" s="144"/>
      <c r="AD82" s="144"/>
      <c r="AE82" s="144"/>
    </row>
    <row r="83" spans="1:31" ht="18.75" hidden="1" x14ac:dyDescent="0.3">
      <c r="A83" s="172">
        <v>81</v>
      </c>
      <c r="B83" s="173">
        <v>2</v>
      </c>
      <c r="C83" s="172">
        <v>81</v>
      </c>
      <c r="D83" s="173">
        <v>2</v>
      </c>
      <c r="E83" s="174" t="s">
        <v>12</v>
      </c>
      <c r="F83" s="175"/>
      <c r="G83" s="175">
        <v>100</v>
      </c>
      <c r="H83" s="166"/>
      <c r="I83" s="180">
        <f t="shared" si="8"/>
        <v>0</v>
      </c>
      <c r="J83" s="167">
        <v>0.25048005908419496</v>
      </c>
      <c r="K83" s="166"/>
      <c r="L83" s="144">
        <v>0.42</v>
      </c>
      <c r="M83" s="169">
        <f t="shared" si="10"/>
        <v>3111.1111111111109</v>
      </c>
      <c r="N83" s="143">
        <v>0.24623913043478263</v>
      </c>
      <c r="O83" s="169">
        <f t="shared" si="11"/>
        <v>2266.0772946859902</v>
      </c>
      <c r="P83" s="144">
        <v>0.38</v>
      </c>
      <c r="Q83" s="169">
        <f t="shared" si="12"/>
        <v>2814.8148148148148</v>
      </c>
      <c r="R83" s="143">
        <v>0.28115639252611446</v>
      </c>
      <c r="S83" s="169">
        <f t="shared" si="13"/>
        <v>2291.4031789623964</v>
      </c>
      <c r="T83" s="144">
        <v>0.39</v>
      </c>
      <c r="U83" s="169">
        <f t="shared" si="14"/>
        <v>2888.8888888888887</v>
      </c>
      <c r="V83" s="19">
        <v>0.24896173812728323</v>
      </c>
      <c r="W83" s="170">
        <f t="shared" si="15"/>
        <v>2219.2227990343736</v>
      </c>
      <c r="X83" s="18">
        <v>0.58000000000000007</v>
      </c>
      <c r="Y83" s="169">
        <f t="shared" si="16"/>
        <v>4296.2962962962965</v>
      </c>
      <c r="Z83" s="171">
        <v>0.23160926437057483</v>
      </c>
      <c r="AA83" s="169">
        <f t="shared" si="17"/>
        <v>2495.0620247032102</v>
      </c>
      <c r="AB83" s="144"/>
      <c r="AC83" s="144"/>
      <c r="AD83" s="144"/>
      <c r="AE83" s="144"/>
    </row>
    <row r="84" spans="1:31" ht="18.75" hidden="1" x14ac:dyDescent="0.3">
      <c r="A84" s="172">
        <v>82</v>
      </c>
      <c r="B84" s="173">
        <v>2</v>
      </c>
      <c r="C84" s="172">
        <v>82</v>
      </c>
      <c r="D84" s="173">
        <v>2</v>
      </c>
      <c r="E84" s="174" t="s">
        <v>12</v>
      </c>
      <c r="F84" s="175"/>
      <c r="G84" s="175">
        <v>50</v>
      </c>
      <c r="H84" s="166"/>
      <c r="I84" s="180">
        <f t="shared" si="8"/>
        <v>0</v>
      </c>
      <c r="J84" s="167">
        <v>0.23626339969372126</v>
      </c>
      <c r="K84" s="166"/>
      <c r="L84" s="144">
        <v>0.4</v>
      </c>
      <c r="M84" s="169">
        <f t="shared" si="10"/>
        <v>2962.962962962963</v>
      </c>
      <c r="N84" s="143">
        <v>0.23553409090909089</v>
      </c>
      <c r="O84" s="169">
        <f t="shared" si="11"/>
        <v>2197.878787878788</v>
      </c>
      <c r="P84" s="144">
        <v>0.43</v>
      </c>
      <c r="Q84" s="169">
        <f t="shared" si="12"/>
        <v>3185.1851851851848</v>
      </c>
      <c r="R84" s="143">
        <v>0.27223836427226261</v>
      </c>
      <c r="S84" s="169">
        <f t="shared" si="13"/>
        <v>2367.1296047190585</v>
      </c>
      <c r="T84" s="144">
        <v>0.38</v>
      </c>
      <c r="U84" s="169">
        <f t="shared" si="14"/>
        <v>2814.8148148148148</v>
      </c>
      <c r="V84" s="19">
        <v>0.23745537657814542</v>
      </c>
      <c r="W84" s="170">
        <f t="shared" si="15"/>
        <v>2168.3929118495944</v>
      </c>
      <c r="X84" s="18">
        <v>0.79</v>
      </c>
      <c r="Y84" s="169">
        <f t="shared" si="16"/>
        <v>5851.8518518518522</v>
      </c>
      <c r="Z84" s="171">
        <v>0.21588725176169121</v>
      </c>
      <c r="AA84" s="169">
        <f t="shared" si="17"/>
        <v>2763.3402140128601</v>
      </c>
      <c r="AB84" s="144"/>
      <c r="AC84" s="144"/>
      <c r="AD84" s="144"/>
      <c r="AE84" s="144"/>
    </row>
    <row r="85" spans="1:31" ht="18.75" hidden="1" x14ac:dyDescent="0.3">
      <c r="A85" s="172">
        <v>83</v>
      </c>
      <c r="B85" s="173">
        <v>2</v>
      </c>
      <c r="C85" s="172">
        <v>83</v>
      </c>
      <c r="D85" s="173">
        <v>2</v>
      </c>
      <c r="E85" s="174" t="s">
        <v>12</v>
      </c>
      <c r="F85" s="175"/>
      <c r="G85" s="175">
        <v>500</v>
      </c>
      <c r="H85" s="166"/>
      <c r="I85" s="180">
        <f t="shared" si="8"/>
        <v>0</v>
      </c>
      <c r="J85" s="167">
        <v>0.21748120300751878</v>
      </c>
      <c r="K85" s="166"/>
      <c r="L85" s="144">
        <v>1.1200000000000001</v>
      </c>
      <c r="M85" s="169">
        <f t="shared" si="10"/>
        <v>8296.2962962962974</v>
      </c>
      <c r="N85" s="143">
        <v>0.20418945102260494</v>
      </c>
      <c r="O85" s="169">
        <f t="shared" si="11"/>
        <v>3194.0161862616114</v>
      </c>
      <c r="P85" s="144">
        <v>1.1499999999999999</v>
      </c>
      <c r="Q85" s="169">
        <f t="shared" si="12"/>
        <v>8518.5185185185164</v>
      </c>
      <c r="R85" s="143">
        <v>0.2318104701890451</v>
      </c>
      <c r="S85" s="169">
        <f t="shared" si="13"/>
        <v>3474.6817830918653</v>
      </c>
      <c r="T85" s="144">
        <v>1.19</v>
      </c>
      <c r="U85" s="169">
        <f t="shared" si="14"/>
        <v>8814.8148148148139</v>
      </c>
      <c r="V85" s="19">
        <v>0.19854545454545452</v>
      </c>
      <c r="W85" s="170">
        <f t="shared" si="15"/>
        <v>3250.1414141414139</v>
      </c>
      <c r="X85" s="18">
        <v>1.4700000000000002</v>
      </c>
      <c r="Y85" s="169">
        <f t="shared" si="16"/>
        <v>10888.888888888891</v>
      </c>
      <c r="Z85" s="171">
        <v>0.20671727149838826</v>
      </c>
      <c r="AA85" s="169">
        <f t="shared" si="17"/>
        <v>3750.9214007602282</v>
      </c>
      <c r="AB85" s="144"/>
      <c r="AC85" s="144"/>
      <c r="AD85" s="144"/>
      <c r="AE85" s="144"/>
    </row>
    <row r="86" spans="1:31" ht="18.75" hidden="1" x14ac:dyDescent="0.3">
      <c r="A86" s="176">
        <v>84</v>
      </c>
      <c r="B86" s="177">
        <v>2</v>
      </c>
      <c r="C86" s="176">
        <v>84</v>
      </c>
      <c r="D86" s="177">
        <v>2</v>
      </c>
      <c r="E86" s="178" t="s">
        <v>12</v>
      </c>
      <c r="F86" s="179"/>
      <c r="G86" s="179">
        <v>350</v>
      </c>
      <c r="H86" s="166"/>
      <c r="I86" s="180">
        <f t="shared" si="8"/>
        <v>0</v>
      </c>
      <c r="J86" s="167">
        <v>0.19670380687093778</v>
      </c>
      <c r="K86" s="166"/>
      <c r="L86" s="144">
        <v>0.9</v>
      </c>
      <c r="M86" s="169">
        <f t="shared" si="10"/>
        <v>6666.6666666666661</v>
      </c>
      <c r="N86" s="143">
        <v>0.20630615942028982</v>
      </c>
      <c r="O86" s="169">
        <f t="shared" si="11"/>
        <v>2875.3743961352657</v>
      </c>
      <c r="P86" s="144">
        <v>1.26</v>
      </c>
      <c r="Q86" s="169">
        <f t="shared" si="12"/>
        <v>9333.3333333333321</v>
      </c>
      <c r="R86" s="143">
        <v>0.24211364843335101</v>
      </c>
      <c r="S86" s="169">
        <f t="shared" si="13"/>
        <v>3759.7273853779425</v>
      </c>
      <c r="T86" s="144">
        <v>0.75</v>
      </c>
      <c r="U86" s="169">
        <f t="shared" si="14"/>
        <v>5555.5555555555547</v>
      </c>
      <c r="V86" s="19">
        <v>0.22319095477386933</v>
      </c>
      <c r="W86" s="170">
        <f t="shared" si="15"/>
        <v>2739.9497487437184</v>
      </c>
      <c r="X86" s="18">
        <v>1.1599999999999999</v>
      </c>
      <c r="Y86" s="169">
        <f t="shared" si="16"/>
        <v>8592.5925925925912</v>
      </c>
      <c r="Z86" s="171">
        <v>0.23401993355481726</v>
      </c>
      <c r="AA86" s="169">
        <f t="shared" si="17"/>
        <v>3510.837947582133</v>
      </c>
      <c r="AB86" s="144"/>
      <c r="AC86" s="144"/>
      <c r="AD86" s="144"/>
      <c r="AE86" s="144"/>
    </row>
    <row r="87" spans="1:31" ht="18.75" hidden="1" x14ac:dyDescent="0.3">
      <c r="A87" s="162">
        <v>85</v>
      </c>
      <c r="B87" s="163">
        <v>2</v>
      </c>
      <c r="C87" s="162">
        <v>85</v>
      </c>
      <c r="D87" s="163">
        <v>2</v>
      </c>
      <c r="E87" s="164" t="s">
        <v>17</v>
      </c>
      <c r="F87" s="165"/>
      <c r="G87" s="165">
        <v>500</v>
      </c>
      <c r="H87" s="166">
        <v>1.03</v>
      </c>
      <c r="I87" s="180">
        <f t="shared" si="8"/>
        <v>11444.444444444445</v>
      </c>
      <c r="J87" s="167">
        <v>0.21526561255829826</v>
      </c>
      <c r="K87" s="180">
        <f t="shared" si="9"/>
        <v>3963.5953437227467</v>
      </c>
      <c r="L87" s="144">
        <v>1.06</v>
      </c>
      <c r="M87" s="169">
        <f t="shared" si="10"/>
        <v>7851.8518518518522</v>
      </c>
      <c r="N87" s="143">
        <v>0.18330844125153603</v>
      </c>
      <c r="O87" s="169">
        <f t="shared" si="11"/>
        <v>2939.3107239009496</v>
      </c>
      <c r="P87" s="144">
        <v>2.2200000000000002</v>
      </c>
      <c r="Q87" s="169">
        <f t="shared" si="12"/>
        <v>16444.444444444445</v>
      </c>
      <c r="R87" s="143">
        <v>0.15678581807614067</v>
      </c>
      <c r="S87" s="169">
        <f t="shared" si="13"/>
        <v>4078.2556750298691</v>
      </c>
      <c r="T87" s="181">
        <v>1.85</v>
      </c>
      <c r="U87" s="169">
        <f t="shared" si="14"/>
        <v>13703.703703703704</v>
      </c>
      <c r="V87" s="19">
        <v>0.20556673373574785</v>
      </c>
      <c r="W87" s="170">
        <f t="shared" si="15"/>
        <v>4317.0256104528416</v>
      </c>
      <c r="X87" s="18"/>
      <c r="Y87" s="169"/>
      <c r="Z87" s="171"/>
      <c r="AA87" s="169"/>
      <c r="AB87" s="144"/>
      <c r="AC87" s="144"/>
      <c r="AD87" s="144"/>
      <c r="AE87" s="144"/>
    </row>
    <row r="88" spans="1:31" ht="18.75" hidden="1" x14ac:dyDescent="0.3">
      <c r="A88" s="172">
        <v>86</v>
      </c>
      <c r="B88" s="173">
        <v>2</v>
      </c>
      <c r="C88" s="172">
        <v>86</v>
      </c>
      <c r="D88" s="173">
        <v>2</v>
      </c>
      <c r="E88" s="174" t="s">
        <v>17</v>
      </c>
      <c r="F88" s="175"/>
      <c r="G88" s="175">
        <v>100</v>
      </c>
      <c r="H88" s="166">
        <v>1.63</v>
      </c>
      <c r="I88" s="180">
        <f t="shared" si="8"/>
        <v>18111.111111111109</v>
      </c>
      <c r="J88" s="167">
        <v>0.21506616009432727</v>
      </c>
      <c r="K88" s="180">
        <f t="shared" si="9"/>
        <v>5395.0871217083713</v>
      </c>
      <c r="L88" s="144">
        <v>0.88</v>
      </c>
      <c r="M88" s="169">
        <f t="shared" si="10"/>
        <v>6518.5185185185182</v>
      </c>
      <c r="N88" s="143">
        <v>0.17899767549976756</v>
      </c>
      <c r="O88" s="169">
        <f t="shared" si="11"/>
        <v>2666.7996625170035</v>
      </c>
      <c r="P88" s="144">
        <v>2.66</v>
      </c>
      <c r="Q88" s="169">
        <f t="shared" si="12"/>
        <v>19703.703703703704</v>
      </c>
      <c r="R88" s="143">
        <v>0.14040938362465502</v>
      </c>
      <c r="S88" s="169">
        <f t="shared" si="13"/>
        <v>4266.5848921598699</v>
      </c>
      <c r="T88" s="181">
        <v>2.2599999999999998</v>
      </c>
      <c r="U88" s="169">
        <f t="shared" si="14"/>
        <v>16740.740740740737</v>
      </c>
      <c r="V88" s="19">
        <v>0.2712183436002738</v>
      </c>
      <c r="W88" s="170">
        <f t="shared" si="15"/>
        <v>6040.3959743453233</v>
      </c>
      <c r="X88" s="18"/>
      <c r="Y88" s="169"/>
      <c r="Z88" s="171"/>
      <c r="AA88" s="169"/>
      <c r="AB88" s="144"/>
      <c r="AC88" s="144"/>
      <c r="AD88" s="144"/>
      <c r="AE88" s="144"/>
    </row>
    <row r="89" spans="1:31" ht="18.75" hidden="1" x14ac:dyDescent="0.3">
      <c r="A89" s="172">
        <v>87</v>
      </c>
      <c r="B89" s="173">
        <v>2</v>
      </c>
      <c r="C89" s="172">
        <v>87</v>
      </c>
      <c r="D89" s="173">
        <v>2</v>
      </c>
      <c r="E89" s="174" t="s">
        <v>17</v>
      </c>
      <c r="F89" s="175"/>
      <c r="G89" s="175">
        <v>350</v>
      </c>
      <c r="H89" s="166">
        <v>1.8</v>
      </c>
      <c r="I89" s="180">
        <f t="shared" si="8"/>
        <v>20000</v>
      </c>
      <c r="J89" s="167">
        <v>0.18817451961042378</v>
      </c>
      <c r="K89" s="180">
        <f t="shared" si="9"/>
        <v>5263.4903922084759</v>
      </c>
      <c r="L89" s="144">
        <v>1.1200000000000001</v>
      </c>
      <c r="M89" s="169">
        <f t="shared" si="10"/>
        <v>8296.2962962962974</v>
      </c>
      <c r="N89" s="143">
        <v>0.17834253035015551</v>
      </c>
      <c r="O89" s="169">
        <f t="shared" si="11"/>
        <v>2979.5824740161052</v>
      </c>
      <c r="P89" s="144">
        <v>3.9</v>
      </c>
      <c r="Q89" s="169">
        <f t="shared" si="12"/>
        <v>28888.888888888887</v>
      </c>
      <c r="R89" s="143">
        <v>9.7051311817970734E-2</v>
      </c>
      <c r="S89" s="169">
        <f t="shared" si="13"/>
        <v>4303.7045636302655</v>
      </c>
      <c r="T89" s="181">
        <v>2.3199999999999998</v>
      </c>
      <c r="U89" s="169">
        <f t="shared" si="14"/>
        <v>17185.185185185182</v>
      </c>
      <c r="V89" s="19">
        <v>0.19396847155586017</v>
      </c>
      <c r="W89" s="170">
        <f t="shared" si="15"/>
        <v>4833.3841037747816</v>
      </c>
      <c r="X89" s="18"/>
      <c r="Y89" s="169"/>
      <c r="Z89" s="171"/>
      <c r="AA89" s="169"/>
      <c r="AB89" s="144"/>
      <c r="AC89" s="144"/>
      <c r="AD89" s="144"/>
      <c r="AE89" s="144"/>
    </row>
    <row r="90" spans="1:31" ht="18.75" hidden="1" x14ac:dyDescent="0.3">
      <c r="A90" s="172">
        <v>88</v>
      </c>
      <c r="B90" s="173">
        <v>2</v>
      </c>
      <c r="C90" s="172">
        <v>88</v>
      </c>
      <c r="D90" s="173">
        <v>2</v>
      </c>
      <c r="E90" s="174" t="s">
        <v>17</v>
      </c>
      <c r="F90" s="175"/>
      <c r="G90" s="175">
        <v>200</v>
      </c>
      <c r="H90" s="166">
        <v>1.69</v>
      </c>
      <c r="I90" s="180">
        <f t="shared" si="8"/>
        <v>18777.777777777777</v>
      </c>
      <c r="J90" s="167">
        <v>0.21977030352748153</v>
      </c>
      <c r="K90" s="180">
        <f t="shared" si="9"/>
        <v>5626.79792179382</v>
      </c>
      <c r="L90" s="144">
        <v>0.96</v>
      </c>
      <c r="M90" s="169">
        <f t="shared" si="10"/>
        <v>7111.1111111111104</v>
      </c>
      <c r="N90" s="143">
        <v>0.18049035812672176</v>
      </c>
      <c r="O90" s="169">
        <f t="shared" si="11"/>
        <v>2783.4869911233545</v>
      </c>
      <c r="P90" s="144">
        <v>3.32</v>
      </c>
      <c r="Q90" s="169">
        <f t="shared" si="12"/>
        <v>24592.592592592591</v>
      </c>
      <c r="R90" s="143">
        <v>0.12745211839814277</v>
      </c>
      <c r="S90" s="169">
        <f t="shared" si="13"/>
        <v>4634.3780228283995</v>
      </c>
      <c r="T90" s="181">
        <v>2.2999999999999998</v>
      </c>
      <c r="U90" s="169">
        <f t="shared" si="14"/>
        <v>17037.037037037033</v>
      </c>
      <c r="V90" s="19">
        <v>0.18471862491170238</v>
      </c>
      <c r="W90" s="170">
        <f t="shared" si="15"/>
        <v>4647.0580540512256</v>
      </c>
      <c r="X90" s="18"/>
      <c r="Y90" s="169"/>
      <c r="Z90" s="171"/>
      <c r="AA90" s="169"/>
      <c r="AB90" s="144"/>
      <c r="AC90" s="144"/>
      <c r="AD90" s="144"/>
      <c r="AE90" s="144"/>
    </row>
    <row r="91" spans="1:31" ht="18.75" hidden="1" x14ac:dyDescent="0.3">
      <c r="A91" s="172">
        <v>89</v>
      </c>
      <c r="B91" s="173">
        <v>2</v>
      </c>
      <c r="C91" s="172">
        <v>89</v>
      </c>
      <c r="D91" s="173">
        <v>2</v>
      </c>
      <c r="E91" s="174" t="s">
        <v>17</v>
      </c>
      <c r="F91" s="175"/>
      <c r="G91" s="175">
        <v>0</v>
      </c>
      <c r="H91" s="166">
        <v>1.51</v>
      </c>
      <c r="I91" s="180">
        <f t="shared" si="8"/>
        <v>16777.777777777777</v>
      </c>
      <c r="J91" s="167">
        <v>0.22233269598470362</v>
      </c>
      <c r="K91" s="180">
        <f t="shared" si="9"/>
        <v>5230.2485659655831</v>
      </c>
      <c r="L91" s="144">
        <v>0.84</v>
      </c>
      <c r="M91" s="169">
        <f t="shared" si="10"/>
        <v>6222.2222222222217</v>
      </c>
      <c r="N91" s="143">
        <v>0.19335443037974684</v>
      </c>
      <c r="O91" s="169">
        <f t="shared" si="11"/>
        <v>2703.0942334739802</v>
      </c>
      <c r="P91" s="144">
        <v>3.23</v>
      </c>
      <c r="Q91" s="169">
        <f t="shared" si="12"/>
        <v>23925.925925925923</v>
      </c>
      <c r="R91" s="143">
        <v>0.13990854035347919</v>
      </c>
      <c r="S91" s="169">
        <f t="shared" si="13"/>
        <v>4847.4413729017615</v>
      </c>
      <c r="T91" s="181">
        <v>2.0699999999999998</v>
      </c>
      <c r="U91" s="169">
        <f t="shared" si="14"/>
        <v>15333.33333333333</v>
      </c>
      <c r="V91" s="19">
        <v>0.18711511132164851</v>
      </c>
      <c r="W91" s="170">
        <f t="shared" si="15"/>
        <v>4369.0983735986101</v>
      </c>
      <c r="X91" s="18"/>
      <c r="Y91" s="169"/>
      <c r="Z91" s="171"/>
      <c r="AA91" s="169"/>
      <c r="AB91" s="144"/>
      <c r="AC91" s="144"/>
      <c r="AD91" s="144"/>
      <c r="AE91" s="144"/>
    </row>
    <row r="92" spans="1:31" ht="18.75" hidden="1" x14ac:dyDescent="0.3">
      <c r="A92" s="176">
        <v>90</v>
      </c>
      <c r="B92" s="177">
        <v>2</v>
      </c>
      <c r="C92" s="176">
        <v>90</v>
      </c>
      <c r="D92" s="177">
        <v>2</v>
      </c>
      <c r="E92" s="178" t="s">
        <v>17</v>
      </c>
      <c r="F92" s="179"/>
      <c r="G92" s="179">
        <v>50</v>
      </c>
      <c r="H92" s="166">
        <v>1.51</v>
      </c>
      <c r="I92" s="180">
        <f t="shared" si="8"/>
        <v>16777.777777777777</v>
      </c>
      <c r="J92" s="167">
        <v>0.20269897959183672</v>
      </c>
      <c r="K92" s="180">
        <f t="shared" si="9"/>
        <v>4900.8384353741494</v>
      </c>
      <c r="L92" s="144">
        <v>0.85</v>
      </c>
      <c r="M92" s="169">
        <f t="shared" si="10"/>
        <v>6296.2962962962956</v>
      </c>
      <c r="N92" s="143">
        <v>0.19472077294685991</v>
      </c>
      <c r="O92" s="169">
        <f t="shared" si="11"/>
        <v>2726.0196815172658</v>
      </c>
      <c r="P92" s="144">
        <v>3.11</v>
      </c>
      <c r="Q92" s="169">
        <f t="shared" si="12"/>
        <v>23037.037037037033</v>
      </c>
      <c r="R92" s="143">
        <v>0.15701500394840745</v>
      </c>
      <c r="S92" s="169">
        <f t="shared" si="13"/>
        <v>5117.1604613299787</v>
      </c>
      <c r="T92" s="181">
        <v>1.4500000000000002</v>
      </c>
      <c r="U92" s="169">
        <f t="shared" si="14"/>
        <v>10740.740740740741</v>
      </c>
      <c r="V92" s="19">
        <v>0.22243290548424738</v>
      </c>
      <c r="W92" s="170">
        <f t="shared" si="15"/>
        <v>3889.0941700159906</v>
      </c>
      <c r="X92" s="18"/>
      <c r="Y92" s="169"/>
      <c r="Z92" s="171"/>
      <c r="AA92" s="169"/>
      <c r="AB92" s="144"/>
      <c r="AC92" s="144"/>
      <c r="AD92" s="144"/>
      <c r="AE92" s="144"/>
    </row>
    <row r="93" spans="1:31" ht="18.75" hidden="1" x14ac:dyDescent="0.3">
      <c r="A93" s="162">
        <v>91</v>
      </c>
      <c r="B93" s="163">
        <v>2</v>
      </c>
      <c r="C93" s="162">
        <v>91</v>
      </c>
      <c r="D93" s="163">
        <v>2</v>
      </c>
      <c r="E93" s="164" t="s">
        <v>10</v>
      </c>
      <c r="F93" s="165"/>
      <c r="G93" s="165">
        <v>500</v>
      </c>
      <c r="H93" s="166"/>
      <c r="I93" s="180">
        <f t="shared" si="8"/>
        <v>0</v>
      </c>
      <c r="J93" s="167">
        <v>0.20595941433341894</v>
      </c>
      <c r="K93" s="166"/>
      <c r="L93" s="144">
        <v>0.73</v>
      </c>
      <c r="M93" s="169">
        <f t="shared" si="10"/>
        <v>5407.4074074074069</v>
      </c>
      <c r="N93" s="143">
        <v>0.1901335113484646</v>
      </c>
      <c r="O93" s="169">
        <f t="shared" si="11"/>
        <v>2528.1293576620678</v>
      </c>
      <c r="P93" s="144">
        <v>1.38</v>
      </c>
      <c r="Q93" s="169">
        <f t="shared" si="12"/>
        <v>10222.222222222221</v>
      </c>
      <c r="R93" s="143">
        <v>0.16632383241758239</v>
      </c>
      <c r="S93" s="169">
        <f t="shared" si="13"/>
        <v>3200.1991758241752</v>
      </c>
      <c r="T93" s="144">
        <v>1.28</v>
      </c>
      <c r="U93" s="169">
        <f t="shared" si="14"/>
        <v>9481.4814814814818</v>
      </c>
      <c r="V93" s="19">
        <v>0.16610316139767051</v>
      </c>
      <c r="W93" s="170">
        <f t="shared" si="15"/>
        <v>3074.9040488075425</v>
      </c>
      <c r="X93" s="18">
        <v>1.73</v>
      </c>
      <c r="Y93" s="169">
        <f t="shared" si="16"/>
        <v>12814.814814814814</v>
      </c>
      <c r="Z93" s="171">
        <v>0.18653438352014542</v>
      </c>
      <c r="AA93" s="169">
        <f t="shared" si="17"/>
        <v>3890.4035814063077</v>
      </c>
      <c r="AB93" s="144"/>
      <c r="AC93" s="144"/>
      <c r="AD93" s="144"/>
      <c r="AE93" s="144"/>
    </row>
    <row r="94" spans="1:31" ht="18.75" hidden="1" x14ac:dyDescent="0.3">
      <c r="A94" s="172">
        <v>92</v>
      </c>
      <c r="B94" s="173">
        <v>2</v>
      </c>
      <c r="C94" s="172">
        <v>92</v>
      </c>
      <c r="D94" s="173">
        <v>2</v>
      </c>
      <c r="E94" s="174" t="s">
        <v>10</v>
      </c>
      <c r="F94" s="175"/>
      <c r="G94" s="175">
        <v>50</v>
      </c>
      <c r="H94" s="166"/>
      <c r="I94" s="180">
        <f t="shared" si="8"/>
        <v>0</v>
      </c>
      <c r="J94" s="167">
        <v>0.181477184841454</v>
      </c>
      <c r="K94" s="166"/>
      <c r="L94" s="144">
        <v>0.39</v>
      </c>
      <c r="M94" s="169">
        <f t="shared" si="10"/>
        <v>2888.8888888888887</v>
      </c>
      <c r="N94" s="143">
        <v>0.20777662337662337</v>
      </c>
      <c r="O94" s="169">
        <f t="shared" si="11"/>
        <v>2100.2435786435785</v>
      </c>
      <c r="P94" s="144">
        <v>0.33</v>
      </c>
      <c r="Q94" s="169">
        <f t="shared" si="12"/>
        <v>2444.4444444444443</v>
      </c>
      <c r="R94" s="143">
        <v>0.21544355946168639</v>
      </c>
      <c r="S94" s="169">
        <f t="shared" si="13"/>
        <v>2026.6398120174556</v>
      </c>
      <c r="T94" s="144">
        <v>0.55000000000000004</v>
      </c>
      <c r="U94" s="169">
        <f t="shared" si="14"/>
        <v>4074.0740740740744</v>
      </c>
      <c r="V94" s="19">
        <v>0.19053747891058084</v>
      </c>
      <c r="W94" s="170">
        <f t="shared" si="15"/>
        <v>2276.2638029690333</v>
      </c>
      <c r="X94" s="18">
        <v>1.4900000000000002</v>
      </c>
      <c r="Y94" s="169">
        <f t="shared" si="16"/>
        <v>11037.037037037038</v>
      </c>
      <c r="Z94" s="171">
        <v>0.16666666666666666</v>
      </c>
      <c r="AA94" s="169">
        <f t="shared" si="17"/>
        <v>3339.5061728395062</v>
      </c>
      <c r="AB94" s="144"/>
      <c r="AC94" s="144"/>
      <c r="AD94" s="144"/>
      <c r="AE94" s="144"/>
    </row>
    <row r="95" spans="1:31" ht="18.75" hidden="1" x14ac:dyDescent="0.3">
      <c r="A95" s="172">
        <v>93</v>
      </c>
      <c r="B95" s="173">
        <v>2</v>
      </c>
      <c r="C95" s="172">
        <v>93</v>
      </c>
      <c r="D95" s="173">
        <v>2</v>
      </c>
      <c r="E95" s="174" t="s">
        <v>10</v>
      </c>
      <c r="F95" s="175"/>
      <c r="G95" s="175">
        <v>350</v>
      </c>
      <c r="H95" s="166"/>
      <c r="I95" s="180">
        <f t="shared" si="8"/>
        <v>0</v>
      </c>
      <c r="J95" s="167">
        <v>0.16466193500186777</v>
      </c>
      <c r="K95" s="166"/>
      <c r="L95" s="144">
        <v>0.99</v>
      </c>
      <c r="M95" s="169">
        <f t="shared" si="10"/>
        <v>7333.333333333333</v>
      </c>
      <c r="N95" s="143">
        <v>0.1797351694915254</v>
      </c>
      <c r="O95" s="169">
        <f t="shared" si="11"/>
        <v>2818.0579096045194</v>
      </c>
      <c r="P95" s="144">
        <v>1.26</v>
      </c>
      <c r="Q95" s="169">
        <f t="shared" si="12"/>
        <v>9333.3333333333321</v>
      </c>
      <c r="R95" s="143">
        <v>0.19083706672954492</v>
      </c>
      <c r="S95" s="169">
        <f t="shared" si="13"/>
        <v>3281.145956142419</v>
      </c>
      <c r="T95" s="144">
        <v>1.1200000000000001</v>
      </c>
      <c r="U95" s="169">
        <f t="shared" si="14"/>
        <v>8296.2962962962974</v>
      </c>
      <c r="V95" s="19">
        <v>0.17367464011256628</v>
      </c>
      <c r="W95" s="170">
        <f t="shared" si="15"/>
        <v>2940.8562735264759</v>
      </c>
      <c r="X95" s="18">
        <v>2.2200000000000002</v>
      </c>
      <c r="Y95" s="169">
        <f t="shared" si="16"/>
        <v>16444.444444444445</v>
      </c>
      <c r="Z95" s="171">
        <v>0.15064842778468646</v>
      </c>
      <c r="AA95" s="169">
        <f t="shared" si="17"/>
        <v>3977.3297013481774</v>
      </c>
      <c r="AB95" s="144"/>
      <c r="AC95" s="144"/>
      <c r="AD95" s="144"/>
      <c r="AE95" s="144"/>
    </row>
    <row r="96" spans="1:31" ht="18.75" hidden="1" x14ac:dyDescent="0.3">
      <c r="A96" s="172">
        <v>94</v>
      </c>
      <c r="B96" s="173">
        <v>2</v>
      </c>
      <c r="C96" s="172">
        <v>94</v>
      </c>
      <c r="D96" s="173">
        <v>2</v>
      </c>
      <c r="E96" s="174" t="s">
        <v>10</v>
      </c>
      <c r="F96" s="175"/>
      <c r="G96" s="175">
        <v>100</v>
      </c>
      <c r="H96" s="166"/>
      <c r="I96" s="180">
        <f t="shared" si="8"/>
        <v>0</v>
      </c>
      <c r="J96" s="167">
        <v>0.18013076643661458</v>
      </c>
      <c r="K96" s="166"/>
      <c r="L96" s="144">
        <v>0.48</v>
      </c>
      <c r="M96" s="169">
        <f t="shared" si="10"/>
        <v>3555.5555555555552</v>
      </c>
      <c r="N96" s="143">
        <v>0.19646203904555312</v>
      </c>
      <c r="O96" s="169">
        <f t="shared" si="11"/>
        <v>2198.531694384189</v>
      </c>
      <c r="P96" s="144">
        <v>0.52</v>
      </c>
      <c r="Q96" s="169">
        <f t="shared" si="12"/>
        <v>3851.8518518518517</v>
      </c>
      <c r="R96" s="143">
        <v>0.21499803278688526</v>
      </c>
      <c r="S96" s="169">
        <f t="shared" si="13"/>
        <v>2328.1405707346694</v>
      </c>
      <c r="T96" s="144">
        <v>0.69</v>
      </c>
      <c r="U96" s="169">
        <f t="shared" si="14"/>
        <v>5111.1111111111104</v>
      </c>
      <c r="V96" s="19">
        <v>0.18051444679351658</v>
      </c>
      <c r="W96" s="170">
        <f t="shared" si="15"/>
        <v>2422.6293947224181</v>
      </c>
      <c r="X96" s="18">
        <v>1.52</v>
      </c>
      <c r="Y96" s="169">
        <f t="shared" si="16"/>
        <v>11259.259259259259</v>
      </c>
      <c r="Z96" s="171">
        <v>0.16713213475301097</v>
      </c>
      <c r="AA96" s="169">
        <f t="shared" si="17"/>
        <v>3381.7840357376053</v>
      </c>
      <c r="AB96" s="144"/>
      <c r="AC96" s="144"/>
      <c r="AD96" s="144"/>
      <c r="AE96" s="144"/>
    </row>
    <row r="97" spans="1:31" ht="18.75" hidden="1" x14ac:dyDescent="0.3">
      <c r="A97" s="172">
        <v>95</v>
      </c>
      <c r="B97" s="173">
        <v>2</v>
      </c>
      <c r="C97" s="172">
        <v>95</v>
      </c>
      <c r="D97" s="173">
        <v>2</v>
      </c>
      <c r="E97" s="174" t="s">
        <v>10</v>
      </c>
      <c r="F97" s="175"/>
      <c r="G97" s="175">
        <v>200</v>
      </c>
      <c r="H97" s="166"/>
      <c r="I97" s="180">
        <f t="shared" si="8"/>
        <v>0</v>
      </c>
      <c r="J97" s="167">
        <v>0.1718320808499611</v>
      </c>
      <c r="K97" s="166"/>
      <c r="L97" s="144">
        <v>0.74</v>
      </c>
      <c r="M97" s="169">
        <f t="shared" si="10"/>
        <v>5481.4814814814808</v>
      </c>
      <c r="N97" s="143">
        <v>0.20994277108433732</v>
      </c>
      <c r="O97" s="169">
        <f t="shared" si="11"/>
        <v>2650.7974118697007</v>
      </c>
      <c r="P97" s="144">
        <v>0.78</v>
      </c>
      <c r="Q97" s="169">
        <f t="shared" si="12"/>
        <v>5777.7777777777774</v>
      </c>
      <c r="R97" s="143">
        <v>0.21163067373593689</v>
      </c>
      <c r="S97" s="169">
        <f t="shared" si="13"/>
        <v>2722.7550038076351</v>
      </c>
      <c r="T97" s="144">
        <v>0.87</v>
      </c>
      <c r="U97" s="169">
        <f t="shared" si="14"/>
        <v>6444.4444444444443</v>
      </c>
      <c r="V97" s="19">
        <v>0.19436181163149768</v>
      </c>
      <c r="W97" s="170">
        <f t="shared" si="15"/>
        <v>2752.5538971807628</v>
      </c>
      <c r="X97" s="18">
        <v>1.27</v>
      </c>
      <c r="Y97" s="169">
        <f t="shared" si="16"/>
        <v>9407.4074074074069</v>
      </c>
      <c r="Z97" s="171">
        <v>0.19742854106896185</v>
      </c>
      <c r="AA97" s="169">
        <f t="shared" si="17"/>
        <v>3357.2907196857891</v>
      </c>
      <c r="AB97" s="144"/>
      <c r="AC97" s="144"/>
      <c r="AD97" s="144"/>
      <c r="AE97" s="144"/>
    </row>
    <row r="98" spans="1:31" ht="18.75" hidden="1" x14ac:dyDescent="0.3">
      <c r="A98" s="176">
        <v>96</v>
      </c>
      <c r="B98" s="177">
        <v>2</v>
      </c>
      <c r="C98" s="176">
        <v>96</v>
      </c>
      <c r="D98" s="177">
        <v>2</v>
      </c>
      <c r="E98" s="178" t="s">
        <v>10</v>
      </c>
      <c r="F98" s="179"/>
      <c r="G98" s="179">
        <v>0</v>
      </c>
      <c r="H98" s="166"/>
      <c r="I98" s="180">
        <f t="shared" si="8"/>
        <v>0</v>
      </c>
      <c r="J98" s="167">
        <v>0.17189522805961158</v>
      </c>
      <c r="K98" s="166"/>
      <c r="L98" s="144">
        <v>0.35</v>
      </c>
      <c r="M98" s="169">
        <f t="shared" si="10"/>
        <v>2592.5925925925922</v>
      </c>
      <c r="N98" s="143">
        <v>0.20084153005464481</v>
      </c>
      <c r="O98" s="169">
        <f t="shared" si="11"/>
        <v>2020.7002631046346</v>
      </c>
      <c r="P98" s="144">
        <v>0.44</v>
      </c>
      <c r="Q98" s="169">
        <f t="shared" si="12"/>
        <v>3259.2592592592591</v>
      </c>
      <c r="R98" s="143">
        <v>0.2471697590695098</v>
      </c>
      <c r="S98" s="169">
        <f t="shared" si="13"/>
        <v>2305.5903258561802</v>
      </c>
      <c r="T98" s="144">
        <v>0.56999999999999995</v>
      </c>
      <c r="U98" s="169">
        <f t="shared" si="14"/>
        <v>4222.2222222222217</v>
      </c>
      <c r="V98" s="19">
        <v>0.20127760878190717</v>
      </c>
      <c r="W98" s="170">
        <f t="shared" si="15"/>
        <v>2349.8387926347191</v>
      </c>
      <c r="X98" s="18">
        <v>1.02</v>
      </c>
      <c r="Y98" s="169">
        <f t="shared" si="16"/>
        <v>7555.5555555555557</v>
      </c>
      <c r="Z98" s="171">
        <v>0.19954476479514416</v>
      </c>
      <c r="AA98" s="169">
        <f t="shared" si="17"/>
        <v>3007.6715562299778</v>
      </c>
      <c r="AB98" s="144"/>
      <c r="AC98" s="144"/>
      <c r="AD98" s="144"/>
      <c r="AE98" s="144"/>
    </row>
    <row r="99" spans="1:31" ht="18.75" hidden="1" x14ac:dyDescent="0.3">
      <c r="A99" s="162">
        <v>97</v>
      </c>
      <c r="B99" s="163">
        <v>2</v>
      </c>
      <c r="C99" s="162">
        <v>97</v>
      </c>
      <c r="D99" s="163">
        <v>2</v>
      </c>
      <c r="E99" s="164" t="s">
        <v>14</v>
      </c>
      <c r="F99" s="165"/>
      <c r="G99" s="165">
        <v>350</v>
      </c>
      <c r="H99" s="166"/>
      <c r="I99" s="180">
        <f t="shared" si="8"/>
        <v>0</v>
      </c>
      <c r="J99" s="167">
        <v>0.27873485868102288</v>
      </c>
      <c r="K99" s="166"/>
      <c r="L99" s="144">
        <v>0.84</v>
      </c>
      <c r="M99" s="169">
        <f t="shared" si="10"/>
        <v>6222.2222222222217</v>
      </c>
      <c r="N99" s="143">
        <v>0.22831243781094526</v>
      </c>
      <c r="O99" s="169">
        <f t="shared" si="11"/>
        <v>2920.6107241569925</v>
      </c>
      <c r="P99" s="144">
        <v>0.77</v>
      </c>
      <c r="Q99" s="169">
        <f t="shared" si="12"/>
        <v>5703.7037037037035</v>
      </c>
      <c r="R99" s="143">
        <v>0.26392834826077899</v>
      </c>
      <c r="S99" s="169">
        <f t="shared" si="13"/>
        <v>3005.3690974874062</v>
      </c>
      <c r="T99" s="144">
        <v>0.69</v>
      </c>
      <c r="U99" s="169">
        <f t="shared" si="14"/>
        <v>5111.1111111111104</v>
      </c>
      <c r="V99" s="19">
        <v>0.2570212765957447</v>
      </c>
      <c r="W99" s="170">
        <f t="shared" si="15"/>
        <v>2813.6643026004726</v>
      </c>
      <c r="X99" s="18">
        <v>0.81</v>
      </c>
      <c r="Y99" s="169">
        <f t="shared" si="16"/>
        <v>6000</v>
      </c>
      <c r="Z99" s="171">
        <v>0.26341020989893749</v>
      </c>
      <c r="AA99" s="169">
        <f t="shared" si="17"/>
        <v>3080.4612593936249</v>
      </c>
      <c r="AB99" s="144"/>
      <c r="AC99" s="144"/>
      <c r="AD99" s="144"/>
      <c r="AE99" s="144"/>
    </row>
    <row r="100" spans="1:31" ht="18.75" hidden="1" x14ac:dyDescent="0.3">
      <c r="A100" s="172">
        <v>98</v>
      </c>
      <c r="B100" s="173">
        <v>2</v>
      </c>
      <c r="C100" s="172">
        <v>98</v>
      </c>
      <c r="D100" s="173">
        <v>2</v>
      </c>
      <c r="E100" s="174" t="s">
        <v>14</v>
      </c>
      <c r="F100" s="175"/>
      <c r="G100" s="175">
        <v>0</v>
      </c>
      <c r="H100" s="166"/>
      <c r="I100" s="180">
        <f t="shared" si="8"/>
        <v>0</v>
      </c>
      <c r="J100" s="167">
        <v>0.24386803450687805</v>
      </c>
      <c r="K100" s="166"/>
      <c r="L100" s="144">
        <v>0.2</v>
      </c>
      <c r="M100" s="169">
        <f t="shared" si="10"/>
        <v>1481.4814814814815</v>
      </c>
      <c r="N100" s="143">
        <v>0.28841543026706229</v>
      </c>
      <c r="O100" s="169">
        <f t="shared" si="11"/>
        <v>1927.2821189141664</v>
      </c>
      <c r="P100" s="144">
        <v>0.22</v>
      </c>
      <c r="Q100" s="169">
        <f t="shared" si="12"/>
        <v>1629.6296296296296</v>
      </c>
      <c r="R100" s="143">
        <v>0.28872142477405632</v>
      </c>
      <c r="S100" s="169">
        <f t="shared" si="13"/>
        <v>1970.5089885206844</v>
      </c>
      <c r="T100" s="144">
        <v>0.24</v>
      </c>
      <c r="U100" s="169">
        <f t="shared" si="14"/>
        <v>1777.7777777777776</v>
      </c>
      <c r="V100" s="19">
        <v>0.29478070175438592</v>
      </c>
      <c r="W100" s="170">
        <f t="shared" si="15"/>
        <v>2024.054580896686</v>
      </c>
      <c r="X100" s="18">
        <v>0.53</v>
      </c>
      <c r="Y100" s="169">
        <f t="shared" si="16"/>
        <v>3925.9259259259261</v>
      </c>
      <c r="Z100" s="171">
        <v>0.26330402591392876</v>
      </c>
      <c r="AA100" s="169">
        <f t="shared" si="17"/>
        <v>2533.7121017361651</v>
      </c>
      <c r="AB100" s="144"/>
      <c r="AC100" s="144"/>
      <c r="AD100" s="144"/>
      <c r="AE100" s="144"/>
    </row>
    <row r="101" spans="1:31" ht="18.75" hidden="1" x14ac:dyDescent="0.3">
      <c r="A101" s="172">
        <v>99</v>
      </c>
      <c r="B101" s="173">
        <v>2</v>
      </c>
      <c r="C101" s="172">
        <v>99</v>
      </c>
      <c r="D101" s="173">
        <v>2</v>
      </c>
      <c r="E101" s="174" t="s">
        <v>14</v>
      </c>
      <c r="F101" s="175"/>
      <c r="G101" s="175">
        <v>500</v>
      </c>
      <c r="H101" s="166"/>
      <c r="I101" s="180">
        <f t="shared" si="8"/>
        <v>0</v>
      </c>
      <c r="J101" s="167">
        <v>0.25498466257668712</v>
      </c>
      <c r="K101" s="166"/>
      <c r="L101" s="144">
        <v>1.1000000000000001</v>
      </c>
      <c r="M101" s="169">
        <f t="shared" si="10"/>
        <v>8148.1481481481487</v>
      </c>
      <c r="N101" s="143">
        <v>0.21803722854188209</v>
      </c>
      <c r="O101" s="169">
        <f t="shared" si="11"/>
        <v>3276.5996399708911</v>
      </c>
      <c r="P101" s="144">
        <v>0.92</v>
      </c>
      <c r="Q101" s="169">
        <f t="shared" si="12"/>
        <v>6814.8148148148148</v>
      </c>
      <c r="R101" s="143">
        <v>0.25360327570518648</v>
      </c>
      <c r="S101" s="169">
        <f t="shared" si="13"/>
        <v>3228.2593603612709</v>
      </c>
      <c r="T101" s="144">
        <v>0.81</v>
      </c>
      <c r="U101" s="169">
        <f t="shared" si="14"/>
        <v>6000</v>
      </c>
      <c r="V101" s="19">
        <v>0.22745036698351581</v>
      </c>
      <c r="W101" s="170">
        <f t="shared" si="15"/>
        <v>2864.7022019010947</v>
      </c>
      <c r="X101" s="18">
        <v>1.4900000000000002</v>
      </c>
      <c r="Y101" s="169">
        <f t="shared" si="16"/>
        <v>11037.037037037038</v>
      </c>
      <c r="Z101" s="171">
        <v>0.23923487544483985</v>
      </c>
      <c r="AA101" s="169">
        <f t="shared" si="17"/>
        <v>4140.4441808356405</v>
      </c>
      <c r="AB101" s="144"/>
      <c r="AC101" s="144"/>
      <c r="AD101" s="144"/>
      <c r="AE101" s="144"/>
    </row>
    <row r="102" spans="1:31" ht="18.75" hidden="1" x14ac:dyDescent="0.3">
      <c r="A102" s="172">
        <v>100</v>
      </c>
      <c r="B102" s="173">
        <v>2</v>
      </c>
      <c r="C102" s="172">
        <v>100</v>
      </c>
      <c r="D102" s="173">
        <v>2</v>
      </c>
      <c r="E102" s="174" t="s">
        <v>14</v>
      </c>
      <c r="F102" s="175"/>
      <c r="G102" s="175">
        <v>100</v>
      </c>
      <c r="H102" s="166"/>
      <c r="I102" s="180">
        <f t="shared" si="8"/>
        <v>0</v>
      </c>
      <c r="J102" s="167">
        <v>0.20290672913117544</v>
      </c>
      <c r="K102" s="166"/>
      <c r="L102" s="144">
        <v>0.41</v>
      </c>
      <c r="M102" s="169">
        <f t="shared" si="10"/>
        <v>3037.0370370370365</v>
      </c>
      <c r="N102" s="143">
        <v>0.2782857142857143</v>
      </c>
      <c r="O102" s="169">
        <f t="shared" si="11"/>
        <v>2345.1640211640211</v>
      </c>
      <c r="P102" s="144">
        <v>0.34</v>
      </c>
      <c r="Q102" s="169">
        <f t="shared" si="12"/>
        <v>2518.5185185185187</v>
      </c>
      <c r="R102" s="143">
        <v>0.27971252048921952</v>
      </c>
      <c r="S102" s="169">
        <f t="shared" si="13"/>
        <v>2204.4611627135901</v>
      </c>
      <c r="T102" s="144">
        <v>0.39</v>
      </c>
      <c r="U102" s="169">
        <f t="shared" si="14"/>
        <v>2888.8888888888887</v>
      </c>
      <c r="V102" s="19">
        <v>0.25659264931087289</v>
      </c>
      <c r="W102" s="170">
        <f t="shared" si="15"/>
        <v>2241.2676535647438</v>
      </c>
      <c r="X102" s="18">
        <v>0.66999999999999993</v>
      </c>
      <c r="Y102" s="169">
        <f t="shared" si="16"/>
        <v>4962.9629629629617</v>
      </c>
      <c r="Z102" s="171">
        <v>0.24088586030664394</v>
      </c>
      <c r="AA102" s="169">
        <f t="shared" si="17"/>
        <v>2695.5076030033438</v>
      </c>
      <c r="AB102" s="144"/>
      <c r="AC102" s="144"/>
      <c r="AD102" s="144"/>
      <c r="AE102" s="144"/>
    </row>
    <row r="103" spans="1:31" ht="18.75" hidden="1" x14ac:dyDescent="0.3">
      <c r="A103" s="172">
        <v>101</v>
      </c>
      <c r="B103" s="173">
        <v>2</v>
      </c>
      <c r="C103" s="172">
        <v>101</v>
      </c>
      <c r="D103" s="173">
        <v>2</v>
      </c>
      <c r="E103" s="174" t="s">
        <v>14</v>
      </c>
      <c r="F103" s="175"/>
      <c r="G103" s="175">
        <v>200</v>
      </c>
      <c r="H103" s="166"/>
      <c r="I103" s="180">
        <f t="shared" si="8"/>
        <v>0</v>
      </c>
      <c r="J103" s="167">
        <v>0.23797801517262734</v>
      </c>
      <c r="K103" s="166"/>
      <c r="L103" s="144">
        <v>0.46</v>
      </c>
      <c r="M103" s="169">
        <f t="shared" si="10"/>
        <v>3407.4074074074074</v>
      </c>
      <c r="N103" s="143">
        <v>0.28897656249999998</v>
      </c>
      <c r="O103" s="169">
        <f t="shared" si="11"/>
        <v>2484.6608796296296</v>
      </c>
      <c r="P103" s="144">
        <v>0.46</v>
      </c>
      <c r="Q103" s="169">
        <f t="shared" si="12"/>
        <v>3407.4074074074074</v>
      </c>
      <c r="R103" s="143">
        <v>0.25294982422499201</v>
      </c>
      <c r="S103" s="169">
        <f t="shared" si="13"/>
        <v>2361.9031047666394</v>
      </c>
      <c r="T103" s="144">
        <v>0.62</v>
      </c>
      <c r="U103" s="169">
        <f t="shared" si="14"/>
        <v>4592.5925925925922</v>
      </c>
      <c r="V103" s="19">
        <v>0.24662025924147862</v>
      </c>
      <c r="W103" s="170">
        <f t="shared" si="15"/>
        <v>2632.6263757756797</v>
      </c>
      <c r="X103" s="18">
        <v>0.64999999999999991</v>
      </c>
      <c r="Y103" s="169">
        <f t="shared" si="16"/>
        <v>4814.8148148148139</v>
      </c>
      <c r="Z103" s="171">
        <v>0.25897517843826567</v>
      </c>
      <c r="AA103" s="169">
        <f t="shared" si="17"/>
        <v>2746.9175258138712</v>
      </c>
      <c r="AB103" s="144"/>
      <c r="AC103" s="144"/>
      <c r="AD103" s="144"/>
      <c r="AE103" s="144"/>
    </row>
    <row r="104" spans="1:31" ht="18.75" hidden="1" x14ac:dyDescent="0.3">
      <c r="A104" s="176">
        <v>102</v>
      </c>
      <c r="B104" s="177">
        <v>2</v>
      </c>
      <c r="C104" s="176">
        <v>102</v>
      </c>
      <c r="D104" s="177">
        <v>2</v>
      </c>
      <c r="E104" s="178" t="s">
        <v>14</v>
      </c>
      <c r="F104" s="179"/>
      <c r="G104" s="179">
        <v>50</v>
      </c>
      <c r="H104" s="166"/>
      <c r="I104" s="180">
        <f t="shared" ref="I104:I167" si="18">H104*(10000/0.9)</f>
        <v>0</v>
      </c>
      <c r="J104" s="167">
        <v>0.26471004243281465</v>
      </c>
      <c r="K104" s="166"/>
      <c r="L104" s="144">
        <v>0.27</v>
      </c>
      <c r="M104" s="169">
        <f t="shared" si="10"/>
        <v>2000</v>
      </c>
      <c r="N104" s="143">
        <v>0.28889633173843698</v>
      </c>
      <c r="O104" s="169">
        <f t="shared" si="11"/>
        <v>2077.7926634768737</v>
      </c>
      <c r="P104" s="144">
        <v>0.32</v>
      </c>
      <c r="Q104" s="169">
        <f t="shared" si="12"/>
        <v>2370.3703703703704</v>
      </c>
      <c r="R104" s="143">
        <v>0.28768403441682594</v>
      </c>
      <c r="S104" s="169">
        <f t="shared" si="13"/>
        <v>2181.9177112102543</v>
      </c>
      <c r="T104" s="144">
        <v>0.31</v>
      </c>
      <c r="U104" s="169">
        <f t="shared" si="14"/>
        <v>2296.2962962962961</v>
      </c>
      <c r="V104" s="19">
        <v>0.27369322849430816</v>
      </c>
      <c r="W104" s="170">
        <f t="shared" si="15"/>
        <v>2128.4807469128555</v>
      </c>
      <c r="X104" s="18">
        <v>0.41999999999999993</v>
      </c>
      <c r="Y104" s="169">
        <f t="shared" si="16"/>
        <v>3111.1111111111104</v>
      </c>
      <c r="Z104" s="171">
        <v>0.29933548127265408</v>
      </c>
      <c r="AA104" s="169">
        <f t="shared" si="17"/>
        <v>2431.265941737146</v>
      </c>
      <c r="AB104" s="144"/>
      <c r="AC104" s="144"/>
      <c r="AD104" s="144"/>
      <c r="AE104" s="144"/>
    </row>
    <row r="105" spans="1:31" ht="18.75" hidden="1" x14ac:dyDescent="0.3">
      <c r="A105" s="162">
        <v>103</v>
      </c>
      <c r="B105" s="163">
        <v>2</v>
      </c>
      <c r="C105" s="162">
        <v>103</v>
      </c>
      <c r="D105" s="163">
        <v>2</v>
      </c>
      <c r="E105" s="164" t="s">
        <v>11</v>
      </c>
      <c r="F105" s="165"/>
      <c r="G105" s="165">
        <v>50</v>
      </c>
      <c r="H105" s="166"/>
      <c r="I105" s="180">
        <f t="shared" si="18"/>
        <v>0</v>
      </c>
      <c r="J105" s="167">
        <v>0.24930150309460655</v>
      </c>
      <c r="K105" s="166"/>
      <c r="L105" s="144">
        <v>0.26</v>
      </c>
      <c r="M105" s="169">
        <f t="shared" si="10"/>
        <v>1925.9259259259259</v>
      </c>
      <c r="N105" s="143">
        <v>0.2614857997010463</v>
      </c>
      <c r="O105" s="169">
        <f t="shared" si="11"/>
        <v>2003.6022809057188</v>
      </c>
      <c r="P105" s="144">
        <v>0.35</v>
      </c>
      <c r="Q105" s="169">
        <f t="shared" si="12"/>
        <v>2592.5925925925922</v>
      </c>
      <c r="R105" s="143">
        <v>0.2865931455717679</v>
      </c>
      <c r="S105" s="169">
        <f t="shared" si="13"/>
        <v>2243.0192662971758</v>
      </c>
      <c r="T105" s="144">
        <v>0.31</v>
      </c>
      <c r="U105" s="169">
        <f t="shared" si="14"/>
        <v>2296.2962962962961</v>
      </c>
      <c r="V105" s="19">
        <v>0.26436696745966637</v>
      </c>
      <c r="W105" s="170">
        <f t="shared" si="15"/>
        <v>2107.0648882407154</v>
      </c>
      <c r="X105" s="18">
        <v>0.73</v>
      </c>
      <c r="Y105" s="169">
        <f t="shared" si="16"/>
        <v>5407.4074074074069</v>
      </c>
      <c r="Z105" s="171">
        <v>0.29063984970715001</v>
      </c>
      <c r="AA105" s="169">
        <f t="shared" si="17"/>
        <v>3071.6080761942185</v>
      </c>
      <c r="AB105" s="144"/>
      <c r="AC105" s="144"/>
      <c r="AD105" s="144"/>
      <c r="AE105" s="144"/>
    </row>
    <row r="106" spans="1:31" ht="18.75" hidden="1" x14ac:dyDescent="0.3">
      <c r="A106" s="172">
        <v>104</v>
      </c>
      <c r="B106" s="173">
        <v>2</v>
      </c>
      <c r="C106" s="172">
        <v>104</v>
      </c>
      <c r="D106" s="173">
        <v>2</v>
      </c>
      <c r="E106" s="174" t="s">
        <v>11</v>
      </c>
      <c r="F106" s="175"/>
      <c r="G106" s="175">
        <v>0</v>
      </c>
      <c r="H106" s="166"/>
      <c r="I106" s="180">
        <f t="shared" si="18"/>
        <v>0</v>
      </c>
      <c r="J106" s="167">
        <v>0.26799311462130415</v>
      </c>
      <c r="K106" s="166"/>
      <c r="L106" s="144">
        <v>0.2</v>
      </c>
      <c r="M106" s="169">
        <f t="shared" si="10"/>
        <v>1481.4814814814815</v>
      </c>
      <c r="N106" s="143">
        <v>0.33414721723518848</v>
      </c>
      <c r="O106" s="169">
        <f t="shared" si="11"/>
        <v>1995.0329144225016</v>
      </c>
      <c r="P106" s="144">
        <v>0.19</v>
      </c>
      <c r="Q106" s="169">
        <f t="shared" si="12"/>
        <v>1407.4074074074074</v>
      </c>
      <c r="R106" s="143">
        <v>0.28849737039819684</v>
      </c>
      <c r="S106" s="169">
        <f t="shared" si="13"/>
        <v>1906.0333361159808</v>
      </c>
      <c r="T106" s="144">
        <v>0.24</v>
      </c>
      <c r="U106" s="169">
        <f t="shared" si="14"/>
        <v>1777.7777777777776</v>
      </c>
      <c r="V106" s="19">
        <v>0.28279241306638564</v>
      </c>
      <c r="W106" s="170">
        <f t="shared" si="15"/>
        <v>2002.7420676735744</v>
      </c>
      <c r="X106" s="18">
        <v>0.65999999999999992</v>
      </c>
      <c r="Y106" s="169">
        <f t="shared" si="16"/>
        <v>4888.8888888888878</v>
      </c>
      <c r="Z106" s="171">
        <v>0.25799426934097425</v>
      </c>
      <c r="AA106" s="169">
        <f t="shared" si="17"/>
        <v>2761.3053167780963</v>
      </c>
      <c r="AB106" s="144"/>
      <c r="AC106" s="144"/>
      <c r="AD106" s="144"/>
      <c r="AE106" s="144"/>
    </row>
    <row r="107" spans="1:31" ht="18.75" hidden="1" x14ac:dyDescent="0.3">
      <c r="A107" s="172">
        <v>105</v>
      </c>
      <c r="B107" s="173">
        <v>2</v>
      </c>
      <c r="C107" s="172">
        <v>105</v>
      </c>
      <c r="D107" s="173">
        <v>2</v>
      </c>
      <c r="E107" s="174" t="s">
        <v>11</v>
      </c>
      <c r="F107" s="175"/>
      <c r="G107" s="175">
        <v>200</v>
      </c>
      <c r="H107" s="166"/>
      <c r="I107" s="180">
        <f t="shared" si="18"/>
        <v>0</v>
      </c>
      <c r="J107" s="167">
        <v>0.29425495629929649</v>
      </c>
      <c r="K107" s="166"/>
      <c r="L107" s="144">
        <v>0.55000000000000004</v>
      </c>
      <c r="M107" s="169">
        <f t="shared" si="10"/>
        <v>4074.0740740740744</v>
      </c>
      <c r="N107" s="143">
        <v>0.23107919746568106</v>
      </c>
      <c r="O107" s="169">
        <f t="shared" si="11"/>
        <v>2441.4337674527746</v>
      </c>
      <c r="P107" s="144">
        <v>0.47</v>
      </c>
      <c r="Q107" s="169">
        <f t="shared" si="12"/>
        <v>3481.4814814814808</v>
      </c>
      <c r="R107" s="143">
        <v>0.26185163482948554</v>
      </c>
      <c r="S107" s="169">
        <f t="shared" si="13"/>
        <v>2411.6316175545053</v>
      </c>
      <c r="T107" s="144">
        <v>0.28000000000000003</v>
      </c>
      <c r="U107" s="169">
        <f t="shared" si="14"/>
        <v>2074.0740740740744</v>
      </c>
      <c r="V107" s="19">
        <v>0.25601626016260165</v>
      </c>
      <c r="W107" s="170">
        <f t="shared" si="15"/>
        <v>2030.9966877446554</v>
      </c>
      <c r="X107" s="18">
        <v>1.0900000000000001</v>
      </c>
      <c r="Y107" s="169">
        <f t="shared" si="16"/>
        <v>8074.0740740740739</v>
      </c>
      <c r="Z107" s="171">
        <v>0.25467594606350591</v>
      </c>
      <c r="AA107" s="169">
        <f t="shared" si="17"/>
        <v>3556.2724534016402</v>
      </c>
      <c r="AB107" s="144"/>
      <c r="AC107" s="144"/>
      <c r="AD107" s="144"/>
      <c r="AE107" s="144"/>
    </row>
    <row r="108" spans="1:31" ht="18.75" hidden="1" x14ac:dyDescent="0.3">
      <c r="A108" s="172">
        <v>106</v>
      </c>
      <c r="B108" s="173">
        <v>2</v>
      </c>
      <c r="C108" s="172">
        <v>106</v>
      </c>
      <c r="D108" s="173">
        <v>2</v>
      </c>
      <c r="E108" s="174" t="s">
        <v>11</v>
      </c>
      <c r="F108" s="175"/>
      <c r="G108" s="175">
        <v>350</v>
      </c>
      <c r="H108" s="166"/>
      <c r="I108" s="180">
        <f t="shared" si="18"/>
        <v>0</v>
      </c>
      <c r="J108" s="167">
        <v>0.23271724137931035</v>
      </c>
      <c r="K108" s="166"/>
      <c r="L108" s="144">
        <v>0.73</v>
      </c>
      <c r="M108" s="169">
        <f t="shared" si="10"/>
        <v>5407.4074074074069</v>
      </c>
      <c r="N108" s="143">
        <v>0.17369565217391303</v>
      </c>
      <c r="O108" s="169">
        <f t="shared" si="11"/>
        <v>2439.2431561996777</v>
      </c>
      <c r="P108" s="144">
        <v>0.8</v>
      </c>
      <c r="Q108" s="169">
        <f t="shared" si="12"/>
        <v>5925.9259259259261</v>
      </c>
      <c r="R108" s="143">
        <v>0.21196178482249484</v>
      </c>
      <c r="S108" s="169">
        <f t="shared" si="13"/>
        <v>2756.0698359851549</v>
      </c>
      <c r="T108" s="144">
        <v>0.79</v>
      </c>
      <c r="U108" s="169">
        <f t="shared" si="14"/>
        <v>5851.8518518518522</v>
      </c>
      <c r="V108" s="19">
        <v>0.23206982543640894</v>
      </c>
      <c r="W108" s="170">
        <f t="shared" si="15"/>
        <v>2858.038237738986</v>
      </c>
      <c r="X108" s="18">
        <v>1.37</v>
      </c>
      <c r="Y108" s="169">
        <f t="shared" si="16"/>
        <v>10148.148148148148</v>
      </c>
      <c r="Z108" s="171">
        <v>0.23373373373373374</v>
      </c>
      <c r="AA108" s="169">
        <f t="shared" si="17"/>
        <v>3871.9645571497422</v>
      </c>
      <c r="AB108" s="144"/>
      <c r="AC108" s="144"/>
      <c r="AD108" s="144"/>
      <c r="AE108" s="144"/>
    </row>
    <row r="109" spans="1:31" ht="18.75" hidden="1" x14ac:dyDescent="0.3">
      <c r="A109" s="172">
        <v>107</v>
      </c>
      <c r="B109" s="173">
        <v>2</v>
      </c>
      <c r="C109" s="172">
        <v>107</v>
      </c>
      <c r="D109" s="173">
        <v>2</v>
      </c>
      <c r="E109" s="174" t="s">
        <v>11</v>
      </c>
      <c r="F109" s="175"/>
      <c r="G109" s="175">
        <v>100</v>
      </c>
      <c r="H109" s="166"/>
      <c r="I109" s="180">
        <f t="shared" si="18"/>
        <v>0</v>
      </c>
      <c r="J109" s="167">
        <v>0.22118027485852867</v>
      </c>
      <c r="K109" s="166"/>
      <c r="L109" s="144">
        <v>0.34</v>
      </c>
      <c r="M109" s="169">
        <f t="shared" si="10"/>
        <v>2518.5185185185187</v>
      </c>
      <c r="N109" s="143">
        <v>0.22075616979269497</v>
      </c>
      <c r="O109" s="169">
        <f t="shared" si="11"/>
        <v>2055.9785017001204</v>
      </c>
      <c r="P109" s="144">
        <v>0.48</v>
      </c>
      <c r="Q109" s="169">
        <f t="shared" si="12"/>
        <v>3555.5555555555552</v>
      </c>
      <c r="R109" s="143">
        <v>0.26224262455624925</v>
      </c>
      <c r="S109" s="169">
        <f t="shared" si="13"/>
        <v>2432.4182206444416</v>
      </c>
      <c r="T109" s="144">
        <v>0.68</v>
      </c>
      <c r="U109" s="169">
        <f t="shared" si="14"/>
        <v>5037.0370370370374</v>
      </c>
      <c r="V109" s="19">
        <v>0.25308876514903372</v>
      </c>
      <c r="W109" s="170">
        <f t="shared" si="15"/>
        <v>2774.8174837136512</v>
      </c>
      <c r="X109" s="18">
        <v>1.04</v>
      </c>
      <c r="Y109" s="169">
        <f t="shared" si="16"/>
        <v>7703.7037037037035</v>
      </c>
      <c r="Z109" s="171">
        <v>0.27243282149712095</v>
      </c>
      <c r="AA109" s="169">
        <f t="shared" si="17"/>
        <v>3598.7417359778206</v>
      </c>
      <c r="AB109" s="144"/>
      <c r="AC109" s="144"/>
      <c r="AD109" s="144"/>
      <c r="AE109" s="144"/>
    </row>
    <row r="110" spans="1:31" ht="18.75" hidden="1" x14ac:dyDescent="0.3">
      <c r="A110" s="176">
        <v>108</v>
      </c>
      <c r="B110" s="177">
        <v>2</v>
      </c>
      <c r="C110" s="176">
        <v>108</v>
      </c>
      <c r="D110" s="177">
        <v>2</v>
      </c>
      <c r="E110" s="178" t="s">
        <v>11</v>
      </c>
      <c r="F110" s="179"/>
      <c r="G110" s="179">
        <v>500</v>
      </c>
      <c r="H110" s="166"/>
      <c r="I110" s="180">
        <f t="shared" si="18"/>
        <v>0</v>
      </c>
      <c r="J110" s="167">
        <v>0.21487098804279417</v>
      </c>
      <c r="K110" s="166"/>
      <c r="L110" s="144">
        <v>1.1499999999999999</v>
      </c>
      <c r="M110" s="169">
        <f t="shared" si="10"/>
        <v>8518.5185185185164</v>
      </c>
      <c r="N110" s="143">
        <v>0.1854571686203787</v>
      </c>
      <c r="O110" s="169">
        <f t="shared" si="11"/>
        <v>3079.820325284707</v>
      </c>
      <c r="P110" s="144">
        <v>0.94</v>
      </c>
      <c r="Q110" s="169">
        <f t="shared" si="12"/>
        <v>6962.9629629629617</v>
      </c>
      <c r="R110" s="143">
        <v>0.25950400180362976</v>
      </c>
      <c r="S110" s="169">
        <f t="shared" si="13"/>
        <v>3306.9167532993479</v>
      </c>
      <c r="T110" s="144">
        <v>0.79</v>
      </c>
      <c r="U110" s="169">
        <f t="shared" si="14"/>
        <v>5851.8518518518522</v>
      </c>
      <c r="V110" s="19">
        <v>0.24099290780141841</v>
      </c>
      <c r="W110" s="170">
        <f t="shared" si="15"/>
        <v>2910.2547938008929</v>
      </c>
      <c r="X110" s="18">
        <v>1.1200000000000001</v>
      </c>
      <c r="Y110" s="169">
        <f t="shared" si="16"/>
        <v>8296.2962962962974</v>
      </c>
      <c r="Z110" s="171">
        <v>0.29449552840408111</v>
      </c>
      <c r="AA110" s="169">
        <f t="shared" si="17"/>
        <v>3943.2221615745993</v>
      </c>
      <c r="AB110" s="144"/>
      <c r="AC110" s="144"/>
      <c r="AD110" s="144"/>
      <c r="AE110" s="144"/>
    </row>
    <row r="111" spans="1:31" ht="18.75" hidden="1" x14ac:dyDescent="0.3">
      <c r="A111" s="162">
        <v>109</v>
      </c>
      <c r="B111" s="163">
        <v>2</v>
      </c>
      <c r="C111" s="162">
        <v>109</v>
      </c>
      <c r="D111" s="163">
        <v>2</v>
      </c>
      <c r="E111" s="164" t="s">
        <v>16</v>
      </c>
      <c r="F111" s="165"/>
      <c r="G111" s="165">
        <v>50</v>
      </c>
      <c r="H111" s="166">
        <v>2.5</v>
      </c>
      <c r="I111" s="180">
        <f t="shared" si="18"/>
        <v>27777.777777777777</v>
      </c>
      <c r="J111" s="167">
        <v>0.10688178183894916</v>
      </c>
      <c r="K111" s="180">
        <f t="shared" ref="K111:K170" si="19">(I111*J111)+1500</f>
        <v>4468.9383844152544</v>
      </c>
      <c r="L111" s="144">
        <v>1.28</v>
      </c>
      <c r="M111" s="169">
        <f t="shared" si="10"/>
        <v>9481.4814814814818</v>
      </c>
      <c r="N111" s="143">
        <v>0.18416436266564973</v>
      </c>
      <c r="O111" s="169">
        <f t="shared" si="11"/>
        <v>3246.1509941631975</v>
      </c>
      <c r="P111" s="144">
        <v>2.5099999999999998</v>
      </c>
      <c r="Q111" s="169">
        <f t="shared" si="12"/>
        <v>18592.592592592591</v>
      </c>
      <c r="R111" s="143">
        <v>0.14762465645857872</v>
      </c>
      <c r="S111" s="169">
        <f t="shared" si="13"/>
        <v>4244.7250941557968</v>
      </c>
      <c r="T111" s="181">
        <v>1.69</v>
      </c>
      <c r="U111" s="169">
        <f t="shared" si="14"/>
        <v>12518.518518518516</v>
      </c>
      <c r="V111" s="19">
        <v>0.15399526168425587</v>
      </c>
      <c r="W111" s="170">
        <f t="shared" si="15"/>
        <v>3427.7925351584618</v>
      </c>
      <c r="X111" s="18"/>
      <c r="Y111" s="169"/>
      <c r="Z111" s="171"/>
      <c r="AA111" s="169"/>
      <c r="AB111" s="144"/>
      <c r="AC111" s="144"/>
      <c r="AD111" s="144"/>
      <c r="AE111" s="144"/>
    </row>
    <row r="112" spans="1:31" ht="18.75" hidden="1" x14ac:dyDescent="0.3">
      <c r="A112" s="172">
        <v>110</v>
      </c>
      <c r="B112" s="173">
        <v>2</v>
      </c>
      <c r="C112" s="172">
        <v>110</v>
      </c>
      <c r="D112" s="173">
        <v>2</v>
      </c>
      <c r="E112" s="174" t="s">
        <v>16</v>
      </c>
      <c r="F112" s="175"/>
      <c r="G112" s="175">
        <v>350</v>
      </c>
      <c r="H112" s="166">
        <v>1.76</v>
      </c>
      <c r="I112" s="180">
        <f t="shared" si="18"/>
        <v>19555.555555555555</v>
      </c>
      <c r="J112" s="167">
        <v>0.18852756523445163</v>
      </c>
      <c r="K112" s="180">
        <f t="shared" si="19"/>
        <v>5186.7612756959425</v>
      </c>
      <c r="L112" s="144">
        <v>1.1599999999999999</v>
      </c>
      <c r="M112" s="169">
        <f t="shared" si="10"/>
        <v>8592.5925925925912</v>
      </c>
      <c r="N112" s="143">
        <v>0.18030891254435399</v>
      </c>
      <c r="O112" s="169">
        <f t="shared" si="11"/>
        <v>3049.3210263070414</v>
      </c>
      <c r="P112" s="144">
        <v>2.73</v>
      </c>
      <c r="Q112" s="169">
        <f t="shared" si="12"/>
        <v>20222.222222222219</v>
      </c>
      <c r="R112" s="143">
        <v>0.12914890869172155</v>
      </c>
      <c r="S112" s="169">
        <f t="shared" si="13"/>
        <v>4111.6779313214793</v>
      </c>
      <c r="T112" s="181">
        <v>2.2599999999999998</v>
      </c>
      <c r="U112" s="169">
        <f t="shared" si="14"/>
        <v>16740.740740740737</v>
      </c>
      <c r="V112" s="19">
        <v>0.14246424642464245</v>
      </c>
      <c r="W112" s="170">
        <f t="shared" si="15"/>
        <v>3884.9570142199395</v>
      </c>
      <c r="X112" s="18"/>
      <c r="Y112" s="169"/>
      <c r="Z112" s="171"/>
      <c r="AA112" s="169"/>
      <c r="AB112" s="144"/>
      <c r="AC112" s="144"/>
      <c r="AD112" s="144"/>
      <c r="AE112" s="144"/>
    </row>
    <row r="113" spans="1:31" ht="18.75" hidden="1" x14ac:dyDescent="0.3">
      <c r="A113" s="172">
        <v>111</v>
      </c>
      <c r="B113" s="173">
        <v>2</v>
      </c>
      <c r="C113" s="172">
        <v>111</v>
      </c>
      <c r="D113" s="173">
        <v>2</v>
      </c>
      <c r="E113" s="174" t="s">
        <v>16</v>
      </c>
      <c r="F113" s="175"/>
      <c r="G113" s="175">
        <v>200</v>
      </c>
      <c r="H113" s="166">
        <v>1.5</v>
      </c>
      <c r="I113" s="180">
        <f t="shared" si="18"/>
        <v>16666.666666666668</v>
      </c>
      <c r="J113" s="167">
        <v>0.21308860759493667</v>
      </c>
      <c r="K113" s="180">
        <f t="shared" si="19"/>
        <v>5051.4767932489449</v>
      </c>
      <c r="L113" s="144">
        <v>0.95</v>
      </c>
      <c r="M113" s="169">
        <f t="shared" si="10"/>
        <v>7037.0370370370365</v>
      </c>
      <c r="N113" s="143">
        <v>0.19359719789842381</v>
      </c>
      <c r="O113" s="169">
        <f t="shared" si="11"/>
        <v>2862.3506518777967</v>
      </c>
      <c r="P113" s="144">
        <v>2.82</v>
      </c>
      <c r="Q113" s="169">
        <f t="shared" si="12"/>
        <v>20888.888888888887</v>
      </c>
      <c r="R113" s="143">
        <v>0.13797814207650272</v>
      </c>
      <c r="S113" s="169">
        <f t="shared" si="13"/>
        <v>4382.2100789313899</v>
      </c>
      <c r="T113" s="181">
        <v>2.12</v>
      </c>
      <c r="U113" s="169">
        <f t="shared" si="14"/>
        <v>15703.703703703704</v>
      </c>
      <c r="V113" s="19">
        <v>0.13729691126584539</v>
      </c>
      <c r="W113" s="170">
        <f t="shared" si="15"/>
        <v>3656.0700139525352</v>
      </c>
      <c r="X113" s="18"/>
      <c r="Y113" s="169"/>
      <c r="Z113" s="171"/>
      <c r="AA113" s="169"/>
      <c r="AB113" s="144"/>
      <c r="AC113" s="144"/>
      <c r="AD113" s="144"/>
      <c r="AE113" s="144"/>
    </row>
    <row r="114" spans="1:31" ht="18.75" hidden="1" x14ac:dyDescent="0.3">
      <c r="A114" s="172">
        <v>112</v>
      </c>
      <c r="B114" s="173">
        <v>2</v>
      </c>
      <c r="C114" s="172">
        <v>112</v>
      </c>
      <c r="D114" s="173">
        <v>2</v>
      </c>
      <c r="E114" s="174" t="s">
        <v>16</v>
      </c>
      <c r="F114" s="175"/>
      <c r="G114" s="175">
        <v>500</v>
      </c>
      <c r="H114" s="166">
        <v>2.02</v>
      </c>
      <c r="I114" s="180">
        <f t="shared" si="18"/>
        <v>22444.444444444445</v>
      </c>
      <c r="J114" s="167">
        <v>0.18622246104245027</v>
      </c>
      <c r="K114" s="180">
        <f t="shared" si="19"/>
        <v>5679.6596811749951</v>
      </c>
      <c r="L114" s="144">
        <v>1.1599999999999999</v>
      </c>
      <c r="M114" s="169">
        <f t="shared" si="10"/>
        <v>8592.5925925925912</v>
      </c>
      <c r="N114" s="143">
        <v>0.19182720953326712</v>
      </c>
      <c r="O114" s="169">
        <f t="shared" si="11"/>
        <v>3148.2930596932579</v>
      </c>
      <c r="P114" s="144">
        <v>2.93</v>
      </c>
      <c r="Q114" s="169">
        <f t="shared" si="12"/>
        <v>21703.703703703704</v>
      </c>
      <c r="R114" s="143">
        <v>0.12723604572965705</v>
      </c>
      <c r="S114" s="169">
        <f t="shared" si="13"/>
        <v>4261.4934369473722</v>
      </c>
      <c r="T114" s="181">
        <v>2.35</v>
      </c>
      <c r="U114" s="169">
        <f t="shared" si="14"/>
        <v>17407.407407407409</v>
      </c>
      <c r="V114" s="19">
        <v>0.14302393461762988</v>
      </c>
      <c r="W114" s="170">
        <f t="shared" si="15"/>
        <v>3989.6758988994834</v>
      </c>
      <c r="X114" s="18"/>
      <c r="Y114" s="169"/>
      <c r="Z114" s="171"/>
      <c r="AA114" s="169"/>
      <c r="AB114" s="144"/>
      <c r="AC114" s="144"/>
      <c r="AD114" s="144"/>
      <c r="AE114" s="144"/>
    </row>
    <row r="115" spans="1:31" ht="18.75" hidden="1" x14ac:dyDescent="0.3">
      <c r="A115" s="172">
        <v>113</v>
      </c>
      <c r="B115" s="173">
        <v>2</v>
      </c>
      <c r="C115" s="172">
        <v>113</v>
      </c>
      <c r="D115" s="173">
        <v>2</v>
      </c>
      <c r="E115" s="174" t="s">
        <v>16</v>
      </c>
      <c r="F115" s="175"/>
      <c r="G115" s="175">
        <v>0</v>
      </c>
      <c r="H115" s="166">
        <v>1.71</v>
      </c>
      <c r="I115" s="180">
        <f t="shared" si="18"/>
        <v>19000</v>
      </c>
      <c r="J115" s="167">
        <v>0.2159453781512605</v>
      </c>
      <c r="K115" s="180">
        <f t="shared" si="19"/>
        <v>5602.9621848739498</v>
      </c>
      <c r="L115" s="144">
        <v>1.05</v>
      </c>
      <c r="M115" s="169">
        <f t="shared" si="10"/>
        <v>7777.7777777777774</v>
      </c>
      <c r="N115" s="143">
        <v>0.18957030162412991</v>
      </c>
      <c r="O115" s="169">
        <f t="shared" si="11"/>
        <v>2974.4356792987883</v>
      </c>
      <c r="P115" s="144">
        <v>2.23</v>
      </c>
      <c r="Q115" s="169">
        <f t="shared" si="12"/>
        <v>16518.518518518518</v>
      </c>
      <c r="R115" s="143">
        <v>0.14876816171825646</v>
      </c>
      <c r="S115" s="169">
        <f t="shared" si="13"/>
        <v>3957.4296343089773</v>
      </c>
      <c r="T115" s="181">
        <v>1.27</v>
      </c>
      <c r="U115" s="169">
        <f t="shared" si="14"/>
        <v>9407.4074074074069</v>
      </c>
      <c r="V115" s="19">
        <v>0.18272153378536357</v>
      </c>
      <c r="W115" s="170">
        <f t="shared" si="15"/>
        <v>3218.9359104252721</v>
      </c>
      <c r="X115" s="18"/>
      <c r="Y115" s="169"/>
      <c r="Z115" s="171"/>
      <c r="AA115" s="169"/>
      <c r="AB115" s="144"/>
      <c r="AC115" s="144"/>
      <c r="AD115" s="144"/>
      <c r="AE115" s="144"/>
    </row>
    <row r="116" spans="1:31" ht="18.75" hidden="1" x14ac:dyDescent="0.3">
      <c r="A116" s="176">
        <v>114</v>
      </c>
      <c r="B116" s="177">
        <v>2</v>
      </c>
      <c r="C116" s="176">
        <v>114</v>
      </c>
      <c r="D116" s="177">
        <v>2</v>
      </c>
      <c r="E116" s="178" t="s">
        <v>16</v>
      </c>
      <c r="F116" s="179"/>
      <c r="G116" s="179">
        <v>100</v>
      </c>
      <c r="H116" s="166">
        <v>1.96</v>
      </c>
      <c r="I116" s="180">
        <f t="shared" si="18"/>
        <v>21777.777777777777</v>
      </c>
      <c r="J116" s="167">
        <v>0.18467222432739672</v>
      </c>
      <c r="K116" s="180">
        <f t="shared" si="19"/>
        <v>5521.750663129973</v>
      </c>
      <c r="L116" s="144">
        <v>1.33</v>
      </c>
      <c r="M116" s="169">
        <f t="shared" si="10"/>
        <v>9851.8518518518522</v>
      </c>
      <c r="N116" s="143">
        <v>0.19980721454834541</v>
      </c>
      <c r="O116" s="169">
        <f t="shared" si="11"/>
        <v>3468.4710766614771</v>
      </c>
      <c r="P116" s="144">
        <v>2.0099999999999998</v>
      </c>
      <c r="Q116" s="169">
        <f t="shared" si="12"/>
        <v>14888.888888888887</v>
      </c>
      <c r="R116" s="143">
        <v>0.16016427104722791</v>
      </c>
      <c r="S116" s="169">
        <f t="shared" si="13"/>
        <v>3884.6680355920598</v>
      </c>
      <c r="T116" s="181">
        <v>1.2599999999999998</v>
      </c>
      <c r="U116" s="169">
        <f t="shared" si="14"/>
        <v>9333.3333333333303</v>
      </c>
      <c r="V116" s="19">
        <v>0.21340388007054675</v>
      </c>
      <c r="W116" s="170">
        <f t="shared" si="15"/>
        <v>3491.7695473251024</v>
      </c>
      <c r="X116" s="18"/>
      <c r="Y116" s="169"/>
      <c r="Z116" s="171"/>
      <c r="AA116" s="169"/>
      <c r="AB116" s="144"/>
      <c r="AC116" s="144"/>
      <c r="AD116" s="144"/>
      <c r="AE116" s="144"/>
    </row>
    <row r="117" spans="1:31" ht="18.75" x14ac:dyDescent="0.3">
      <c r="A117" s="162">
        <v>115</v>
      </c>
      <c r="B117" s="163">
        <v>2</v>
      </c>
      <c r="C117" s="162">
        <v>115</v>
      </c>
      <c r="D117" s="163">
        <v>2</v>
      </c>
      <c r="E117" s="164" t="s">
        <v>13</v>
      </c>
      <c r="F117" s="165"/>
      <c r="G117" s="165">
        <v>500</v>
      </c>
      <c r="H117" s="166"/>
      <c r="I117" s="180">
        <f t="shared" si="18"/>
        <v>0</v>
      </c>
      <c r="J117" s="167">
        <v>0.2560559535994541</v>
      </c>
      <c r="K117" s="166"/>
      <c r="L117" s="144">
        <v>1.1499999999999999</v>
      </c>
      <c r="M117" s="169">
        <f t="shared" si="10"/>
        <v>8518.5185185185164</v>
      </c>
      <c r="N117" s="143">
        <v>0.13996440677966102</v>
      </c>
      <c r="O117" s="169">
        <f t="shared" si="11"/>
        <v>2692.2893910860012</v>
      </c>
      <c r="P117" s="144">
        <v>1.45</v>
      </c>
      <c r="Q117" s="169">
        <f t="shared" si="12"/>
        <v>10740.740740740739</v>
      </c>
      <c r="R117" s="143">
        <v>0.17047237569060772</v>
      </c>
      <c r="S117" s="169">
        <f t="shared" si="13"/>
        <v>3330.9995907509715</v>
      </c>
      <c r="T117" s="144">
        <v>1.37</v>
      </c>
      <c r="U117" s="169">
        <f t="shared" si="14"/>
        <v>10148.148148148148</v>
      </c>
      <c r="V117" s="19">
        <v>0.13078427378284782</v>
      </c>
      <c r="W117" s="170">
        <f t="shared" si="15"/>
        <v>2827.2181857963078</v>
      </c>
      <c r="X117" s="18">
        <v>2.2200000000000002</v>
      </c>
      <c r="Y117" s="169">
        <f t="shared" si="16"/>
        <v>16444.444444444445</v>
      </c>
      <c r="Z117" s="171">
        <v>0.12733841830590123</v>
      </c>
      <c r="AA117" s="169">
        <f t="shared" si="17"/>
        <v>3594.0095454748202</v>
      </c>
      <c r="AB117" s="144"/>
      <c r="AC117" s="144"/>
      <c r="AD117" s="144"/>
      <c r="AE117" s="144"/>
    </row>
    <row r="118" spans="1:31" ht="18.75" x14ac:dyDescent="0.3">
      <c r="A118" s="172">
        <v>116</v>
      </c>
      <c r="B118" s="173">
        <v>2</v>
      </c>
      <c r="C118" s="172">
        <v>116</v>
      </c>
      <c r="D118" s="173">
        <v>2</v>
      </c>
      <c r="E118" s="174" t="s">
        <v>13</v>
      </c>
      <c r="F118" s="175"/>
      <c r="G118" s="175">
        <v>0</v>
      </c>
      <c r="H118" s="166"/>
      <c r="I118" s="180">
        <f t="shared" si="18"/>
        <v>0</v>
      </c>
      <c r="J118" s="167">
        <v>0.14647106109324759</v>
      </c>
      <c r="K118" s="166"/>
      <c r="L118" s="144">
        <v>0.57999999999999996</v>
      </c>
      <c r="M118" s="169">
        <f t="shared" si="10"/>
        <v>4296.2962962962956</v>
      </c>
      <c r="N118" s="143">
        <v>0.18426870229007633</v>
      </c>
      <c r="O118" s="169">
        <f t="shared" si="11"/>
        <v>2291.6729431721797</v>
      </c>
      <c r="P118" s="144">
        <v>0.65</v>
      </c>
      <c r="Q118" s="169">
        <f t="shared" si="12"/>
        <v>4814.8148148148148</v>
      </c>
      <c r="R118" s="143">
        <v>0.16968974996727318</v>
      </c>
      <c r="S118" s="169">
        <f t="shared" si="13"/>
        <v>2317.0247220646488</v>
      </c>
      <c r="T118" s="144">
        <v>1.1100000000000001</v>
      </c>
      <c r="U118" s="169">
        <f t="shared" si="14"/>
        <v>8222.2222222222226</v>
      </c>
      <c r="V118" s="19">
        <v>0.15217282179992828</v>
      </c>
      <c r="W118" s="170">
        <f t="shared" si="15"/>
        <v>2751.1987570216324</v>
      </c>
      <c r="X118" s="18">
        <v>1.5299999999999998</v>
      </c>
      <c r="Y118" s="169">
        <f t="shared" si="16"/>
        <v>11333.33333333333</v>
      </c>
      <c r="Z118" s="171">
        <v>0.12692809454378021</v>
      </c>
      <c r="AA118" s="169">
        <f t="shared" si="17"/>
        <v>2938.5184048295087</v>
      </c>
      <c r="AB118" s="144"/>
      <c r="AC118" s="144"/>
      <c r="AD118" s="144"/>
      <c r="AE118" s="144"/>
    </row>
    <row r="119" spans="1:31" ht="18.75" x14ac:dyDescent="0.3">
      <c r="A119" s="172">
        <v>117</v>
      </c>
      <c r="B119" s="173">
        <v>2</v>
      </c>
      <c r="C119" s="172">
        <v>117</v>
      </c>
      <c r="D119" s="173">
        <v>2</v>
      </c>
      <c r="E119" s="174" t="s">
        <v>13</v>
      </c>
      <c r="F119" s="175"/>
      <c r="G119" s="175">
        <v>350</v>
      </c>
      <c r="H119" s="166"/>
      <c r="I119" s="180">
        <f t="shared" si="18"/>
        <v>0</v>
      </c>
      <c r="J119" s="167">
        <v>0.14501179477098486</v>
      </c>
      <c r="K119" s="166"/>
      <c r="L119" s="144">
        <v>1.48</v>
      </c>
      <c r="M119" s="169">
        <f t="shared" si="10"/>
        <v>10962.962962962962</v>
      </c>
      <c r="N119" s="143">
        <v>0.14782171428571428</v>
      </c>
      <c r="O119" s="169">
        <f t="shared" si="11"/>
        <v>3120.5639788359786</v>
      </c>
      <c r="P119" s="144">
        <v>1.39</v>
      </c>
      <c r="Q119" s="169">
        <f t="shared" si="12"/>
        <v>10296.296296296296</v>
      </c>
      <c r="R119" s="143">
        <v>0.15948866937826844</v>
      </c>
      <c r="S119" s="169">
        <f t="shared" si="13"/>
        <v>3142.1425958206901</v>
      </c>
      <c r="T119" s="144">
        <v>1.55</v>
      </c>
      <c r="U119" s="169">
        <f t="shared" si="14"/>
        <v>11481.481481481482</v>
      </c>
      <c r="V119" s="19">
        <v>0.13669186949766959</v>
      </c>
      <c r="W119" s="170">
        <f t="shared" si="15"/>
        <v>3069.4251683065768</v>
      </c>
      <c r="X119" s="18">
        <v>2.67</v>
      </c>
      <c r="Y119" s="169">
        <f t="shared" si="16"/>
        <v>19777.777777777777</v>
      </c>
      <c r="Z119" s="171">
        <v>0.11775144178972051</v>
      </c>
      <c r="AA119" s="169">
        <f t="shared" si="17"/>
        <v>3828.8618487300278</v>
      </c>
      <c r="AB119" s="144"/>
      <c r="AC119" s="144"/>
      <c r="AD119" s="144"/>
      <c r="AE119" s="144"/>
    </row>
    <row r="120" spans="1:31" ht="18.75" x14ac:dyDescent="0.3">
      <c r="A120" s="172">
        <v>118</v>
      </c>
      <c r="B120" s="173">
        <v>2</v>
      </c>
      <c r="C120" s="172">
        <v>118</v>
      </c>
      <c r="D120" s="173">
        <v>2</v>
      </c>
      <c r="E120" s="174" t="s">
        <v>13</v>
      </c>
      <c r="F120" s="175"/>
      <c r="G120" s="175">
        <v>100</v>
      </c>
      <c r="H120" s="166"/>
      <c r="I120" s="180">
        <f t="shared" si="18"/>
        <v>0</v>
      </c>
      <c r="J120" s="167">
        <v>0.12753026919007876</v>
      </c>
      <c r="K120" s="166"/>
      <c r="L120" s="144">
        <v>0.84</v>
      </c>
      <c r="M120" s="169">
        <f t="shared" si="10"/>
        <v>6222.2222222222217</v>
      </c>
      <c r="N120" s="143">
        <v>0.15288823529411766</v>
      </c>
      <c r="O120" s="169">
        <f t="shared" si="11"/>
        <v>2451.3045751633986</v>
      </c>
      <c r="P120" s="144">
        <v>0.9</v>
      </c>
      <c r="Q120" s="169">
        <f t="shared" si="12"/>
        <v>6666.6666666666661</v>
      </c>
      <c r="R120" s="143">
        <v>0.16864476952801546</v>
      </c>
      <c r="S120" s="169">
        <f t="shared" si="13"/>
        <v>2624.2984635201028</v>
      </c>
      <c r="T120" s="144">
        <v>0.96</v>
      </c>
      <c r="U120" s="169">
        <f t="shared" si="14"/>
        <v>7111.1111111111104</v>
      </c>
      <c r="V120" s="19">
        <v>0.15498010765270304</v>
      </c>
      <c r="W120" s="170">
        <f t="shared" si="15"/>
        <v>2602.0807655303324</v>
      </c>
      <c r="X120" s="18">
        <v>1.75</v>
      </c>
      <c r="Y120" s="169">
        <f t="shared" si="16"/>
        <v>12962.962962962962</v>
      </c>
      <c r="Z120" s="171">
        <v>0.12843236960627633</v>
      </c>
      <c r="AA120" s="169">
        <f t="shared" si="17"/>
        <v>3164.8640504517298</v>
      </c>
      <c r="AB120" s="144"/>
      <c r="AC120" s="144"/>
      <c r="AD120" s="144"/>
      <c r="AE120" s="144"/>
    </row>
    <row r="121" spans="1:31" ht="18.75" x14ac:dyDescent="0.3">
      <c r="A121" s="172">
        <v>119</v>
      </c>
      <c r="B121" s="173">
        <v>2</v>
      </c>
      <c r="C121" s="172">
        <v>119</v>
      </c>
      <c r="D121" s="173">
        <v>2</v>
      </c>
      <c r="E121" s="174" t="s">
        <v>13</v>
      </c>
      <c r="F121" s="175"/>
      <c r="G121" s="175">
        <v>50</v>
      </c>
      <c r="H121" s="166"/>
      <c r="I121" s="180">
        <f t="shared" si="18"/>
        <v>0</v>
      </c>
      <c r="J121" s="167">
        <v>0.12929439746300209</v>
      </c>
      <c r="K121" s="166"/>
      <c r="L121" s="144">
        <v>0.89</v>
      </c>
      <c r="M121" s="169">
        <f t="shared" si="10"/>
        <v>6592.5925925925922</v>
      </c>
      <c r="N121" s="143">
        <v>0.17907521578298397</v>
      </c>
      <c r="O121" s="169">
        <f t="shared" si="11"/>
        <v>2680.5699410878201</v>
      </c>
      <c r="P121" s="144">
        <v>0.76</v>
      </c>
      <c r="Q121" s="169">
        <f t="shared" si="12"/>
        <v>5629.6296296296296</v>
      </c>
      <c r="R121" s="143">
        <v>0.1933781460059403</v>
      </c>
      <c r="S121" s="169">
        <f t="shared" si="13"/>
        <v>2588.6473404778862</v>
      </c>
      <c r="T121" s="144">
        <v>0.71</v>
      </c>
      <c r="U121" s="169">
        <f t="shared" si="14"/>
        <v>5259.2592592592582</v>
      </c>
      <c r="V121" s="19">
        <v>0.16491228070175437</v>
      </c>
      <c r="W121" s="170">
        <f t="shared" si="15"/>
        <v>2367.3164392462636</v>
      </c>
      <c r="X121" s="18">
        <v>1.65</v>
      </c>
      <c r="Y121" s="169">
        <f t="shared" si="16"/>
        <v>12222.222222222221</v>
      </c>
      <c r="Z121" s="171">
        <v>0.12777539034522276</v>
      </c>
      <c r="AA121" s="169">
        <f t="shared" si="17"/>
        <v>3061.6992153305</v>
      </c>
      <c r="AB121" s="144"/>
      <c r="AC121" s="144"/>
      <c r="AD121" s="144"/>
      <c r="AE121" s="144"/>
    </row>
    <row r="122" spans="1:31" ht="18.75" x14ac:dyDescent="0.3">
      <c r="A122" s="176">
        <v>120</v>
      </c>
      <c r="B122" s="177">
        <v>2</v>
      </c>
      <c r="C122" s="176">
        <v>120</v>
      </c>
      <c r="D122" s="177">
        <v>2</v>
      </c>
      <c r="E122" s="178" t="s">
        <v>13</v>
      </c>
      <c r="F122" s="179"/>
      <c r="G122" s="179">
        <v>200</v>
      </c>
      <c r="H122" s="166"/>
      <c r="I122" s="180">
        <f t="shared" si="18"/>
        <v>0</v>
      </c>
      <c r="J122" s="167">
        <v>0.14347327697377843</v>
      </c>
      <c r="K122" s="166"/>
      <c r="L122" s="144">
        <v>1.75</v>
      </c>
      <c r="M122" s="169">
        <f t="shared" si="10"/>
        <v>12962.962962962962</v>
      </c>
      <c r="N122" s="143">
        <v>0.18116363636363636</v>
      </c>
      <c r="O122" s="169">
        <f t="shared" si="11"/>
        <v>3848.4175084175081</v>
      </c>
      <c r="P122" s="144">
        <v>1.43</v>
      </c>
      <c r="Q122" s="169">
        <f t="shared" si="12"/>
        <v>10592.592592592591</v>
      </c>
      <c r="R122" s="143">
        <v>0.15597749360613811</v>
      </c>
      <c r="S122" s="169">
        <f t="shared" si="13"/>
        <v>3152.2060433835368</v>
      </c>
      <c r="T122" s="144">
        <v>1.51</v>
      </c>
      <c r="U122" s="169">
        <f t="shared" si="14"/>
        <v>11185.185185185184</v>
      </c>
      <c r="V122" s="19">
        <v>0.14187360594795537</v>
      </c>
      <c r="W122" s="170">
        <f t="shared" si="15"/>
        <v>3086.8825554178711</v>
      </c>
      <c r="X122" s="18">
        <v>2.15</v>
      </c>
      <c r="Y122" s="169">
        <f t="shared" si="16"/>
        <v>15925.925925925923</v>
      </c>
      <c r="Z122" s="171">
        <v>0.14492148346140998</v>
      </c>
      <c r="AA122" s="169">
        <f t="shared" si="17"/>
        <v>3808.0088106817143</v>
      </c>
      <c r="AB122" s="144"/>
      <c r="AC122" s="144"/>
      <c r="AD122" s="144"/>
      <c r="AE122" s="144"/>
    </row>
    <row r="123" spans="1:31" ht="18.75" hidden="1" x14ac:dyDescent="0.3">
      <c r="A123" s="162">
        <v>121</v>
      </c>
      <c r="B123" s="163">
        <v>2</v>
      </c>
      <c r="C123" s="162">
        <v>121</v>
      </c>
      <c r="D123" s="163">
        <v>2</v>
      </c>
      <c r="E123" s="164" t="s">
        <v>20</v>
      </c>
      <c r="F123" s="165"/>
      <c r="G123" s="165">
        <v>0</v>
      </c>
      <c r="H123" s="166"/>
      <c r="I123" s="180">
        <f t="shared" si="18"/>
        <v>0</v>
      </c>
      <c r="J123" s="167">
        <v>0.27270218051338668</v>
      </c>
      <c r="K123" s="166"/>
      <c r="L123" s="144">
        <v>0.34</v>
      </c>
      <c r="M123" s="169">
        <f t="shared" si="10"/>
        <v>2518.5185185185187</v>
      </c>
      <c r="N123" s="143">
        <v>0.30158333333333331</v>
      </c>
      <c r="O123" s="169">
        <f t="shared" si="11"/>
        <v>2259.5432098765432</v>
      </c>
      <c r="P123" s="144">
        <v>0.28000000000000003</v>
      </c>
      <c r="Q123" s="169">
        <f t="shared" si="12"/>
        <v>2074.0740740740744</v>
      </c>
      <c r="R123" s="143">
        <v>0.26241614325805157</v>
      </c>
      <c r="S123" s="169">
        <f t="shared" si="13"/>
        <v>2044.2705193500328</v>
      </c>
      <c r="T123" s="144">
        <v>0.22</v>
      </c>
      <c r="U123" s="169">
        <f t="shared" si="14"/>
        <v>1629.6296296296296</v>
      </c>
      <c r="V123" s="19">
        <v>0.30494535086329794</v>
      </c>
      <c r="W123" s="170">
        <f t="shared" si="15"/>
        <v>1996.9479791846336</v>
      </c>
      <c r="X123" s="18">
        <v>0.56000000000000005</v>
      </c>
      <c r="Y123" s="169">
        <f t="shared" si="16"/>
        <v>4148.1481481481487</v>
      </c>
      <c r="Z123" s="171">
        <v>0.26165640316702277</v>
      </c>
      <c r="AA123" s="169">
        <f t="shared" si="17"/>
        <v>2585.3895242483909</v>
      </c>
      <c r="AB123" s="144"/>
      <c r="AC123" s="144"/>
      <c r="AD123" s="144"/>
      <c r="AE123" s="144"/>
    </row>
    <row r="124" spans="1:31" ht="18.75" hidden="1" x14ac:dyDescent="0.3">
      <c r="A124" s="172">
        <v>122</v>
      </c>
      <c r="B124" s="173">
        <v>2</v>
      </c>
      <c r="C124" s="172">
        <v>122</v>
      </c>
      <c r="D124" s="173">
        <v>2</v>
      </c>
      <c r="E124" s="174" t="s">
        <v>20</v>
      </c>
      <c r="F124" s="175"/>
      <c r="G124" s="175">
        <v>350</v>
      </c>
      <c r="H124" s="166"/>
      <c r="I124" s="180">
        <f t="shared" si="18"/>
        <v>0</v>
      </c>
      <c r="J124" s="167">
        <v>0.28874296435272045</v>
      </c>
      <c r="K124" s="166"/>
      <c r="L124" s="144">
        <v>0.48</v>
      </c>
      <c r="M124" s="169">
        <f t="shared" si="10"/>
        <v>3555.5555555555552</v>
      </c>
      <c r="N124" s="143">
        <v>0.26537804878048782</v>
      </c>
      <c r="O124" s="169">
        <f t="shared" si="11"/>
        <v>2443.5663956639564</v>
      </c>
      <c r="P124" s="144">
        <v>0.52</v>
      </c>
      <c r="Q124" s="169">
        <f t="shared" si="12"/>
        <v>3851.8518518518517</v>
      </c>
      <c r="R124" s="143">
        <v>0.29411042944785271</v>
      </c>
      <c r="S124" s="169">
        <f t="shared" si="13"/>
        <v>2632.8698023176548</v>
      </c>
      <c r="T124" s="144">
        <v>0.55000000000000004</v>
      </c>
      <c r="U124" s="169">
        <f t="shared" si="14"/>
        <v>4074.0740740740744</v>
      </c>
      <c r="V124" s="19">
        <v>0.27182255639097747</v>
      </c>
      <c r="W124" s="170">
        <f t="shared" si="15"/>
        <v>2607.4252297410194</v>
      </c>
      <c r="X124" s="18">
        <v>1.1299999999999999</v>
      </c>
      <c r="Y124" s="169">
        <f t="shared" si="16"/>
        <v>8370.3703703703686</v>
      </c>
      <c r="Z124" s="171">
        <v>0.23213572854291417</v>
      </c>
      <c r="AA124" s="169">
        <f t="shared" si="17"/>
        <v>3443.0620240999478</v>
      </c>
      <c r="AB124" s="144"/>
      <c r="AC124" s="144"/>
      <c r="AD124" s="144"/>
      <c r="AE124" s="144"/>
    </row>
    <row r="125" spans="1:31" ht="18.75" hidden="1" x14ac:dyDescent="0.3">
      <c r="A125" s="172">
        <v>123</v>
      </c>
      <c r="B125" s="173">
        <v>2</v>
      </c>
      <c r="C125" s="172">
        <v>123</v>
      </c>
      <c r="D125" s="173">
        <v>2</v>
      </c>
      <c r="E125" s="174" t="s">
        <v>20</v>
      </c>
      <c r="F125" s="175"/>
      <c r="G125" s="175">
        <v>200</v>
      </c>
      <c r="H125" s="166"/>
      <c r="I125" s="180">
        <f t="shared" si="18"/>
        <v>0</v>
      </c>
      <c r="J125" s="167">
        <v>0.2736093943139678</v>
      </c>
      <c r="K125" s="166"/>
      <c r="L125" s="144">
        <v>0.36</v>
      </c>
      <c r="M125" s="169">
        <f t="shared" si="10"/>
        <v>2666.6666666666665</v>
      </c>
      <c r="N125" s="143">
        <v>0.31473430782459155</v>
      </c>
      <c r="O125" s="169">
        <f t="shared" si="11"/>
        <v>2339.291487532244</v>
      </c>
      <c r="P125" s="144">
        <v>0.42</v>
      </c>
      <c r="Q125" s="169">
        <f t="shared" si="12"/>
        <v>3111.1111111111109</v>
      </c>
      <c r="R125" s="143">
        <v>0.3006961325966851</v>
      </c>
      <c r="S125" s="169">
        <f t="shared" si="13"/>
        <v>2435.4990791896871</v>
      </c>
      <c r="T125" s="144">
        <v>0.33</v>
      </c>
      <c r="U125" s="169">
        <f t="shared" si="14"/>
        <v>2444.4444444444443</v>
      </c>
      <c r="V125" s="19">
        <v>0.29256210283073369</v>
      </c>
      <c r="W125" s="170">
        <f t="shared" si="15"/>
        <v>2215.1518069195713</v>
      </c>
      <c r="X125" s="18">
        <v>0.72</v>
      </c>
      <c r="Y125" s="169">
        <f t="shared" si="16"/>
        <v>5333.333333333333</v>
      </c>
      <c r="Z125" s="171">
        <v>0.22062174479166666</v>
      </c>
      <c r="AA125" s="169">
        <f t="shared" si="17"/>
        <v>2676.6493055555557</v>
      </c>
      <c r="AB125" s="144"/>
      <c r="AC125" s="144"/>
      <c r="AD125" s="144"/>
      <c r="AE125" s="144"/>
    </row>
    <row r="126" spans="1:31" ht="18.75" hidden="1" x14ac:dyDescent="0.3">
      <c r="A126" s="172">
        <v>124</v>
      </c>
      <c r="B126" s="173">
        <v>2</v>
      </c>
      <c r="C126" s="172">
        <v>124</v>
      </c>
      <c r="D126" s="173">
        <v>2</v>
      </c>
      <c r="E126" s="174" t="s">
        <v>20</v>
      </c>
      <c r="F126" s="175"/>
      <c r="G126" s="175">
        <v>50</v>
      </c>
      <c r="H126" s="166"/>
      <c r="I126" s="180">
        <f t="shared" si="18"/>
        <v>0</v>
      </c>
      <c r="J126" s="167">
        <v>0.30428425705542334</v>
      </c>
      <c r="K126" s="166"/>
      <c r="L126" s="144">
        <v>0.39</v>
      </c>
      <c r="M126" s="169">
        <f t="shared" si="10"/>
        <v>2888.8888888888887</v>
      </c>
      <c r="N126" s="143">
        <v>0.27264253393665161</v>
      </c>
      <c r="O126" s="169">
        <f t="shared" si="11"/>
        <v>2287.6339869281046</v>
      </c>
      <c r="P126" s="144">
        <v>0.31</v>
      </c>
      <c r="Q126" s="169">
        <f t="shared" si="12"/>
        <v>2296.2962962962961</v>
      </c>
      <c r="R126" s="143">
        <v>0.30626981331454739</v>
      </c>
      <c r="S126" s="169">
        <f t="shared" si="13"/>
        <v>2203.2862379815533</v>
      </c>
      <c r="T126" s="144">
        <v>0.34</v>
      </c>
      <c r="U126" s="169">
        <f t="shared" si="14"/>
        <v>2518.5185185185187</v>
      </c>
      <c r="V126" s="19">
        <v>0.27890399439383323</v>
      </c>
      <c r="W126" s="170">
        <f t="shared" si="15"/>
        <v>2202.4248747696543</v>
      </c>
      <c r="X126" s="18">
        <v>0.78</v>
      </c>
      <c r="Y126" s="169">
        <f t="shared" si="16"/>
        <v>5777.7777777777774</v>
      </c>
      <c r="Z126" s="171">
        <v>0.22595696057893735</v>
      </c>
      <c r="AA126" s="169">
        <f t="shared" si="17"/>
        <v>2805.5291055671933</v>
      </c>
      <c r="AB126" s="144"/>
      <c r="AC126" s="144"/>
      <c r="AD126" s="144"/>
      <c r="AE126" s="144"/>
    </row>
    <row r="127" spans="1:31" ht="18.75" hidden="1" x14ac:dyDescent="0.3">
      <c r="A127" s="172">
        <v>125</v>
      </c>
      <c r="B127" s="173">
        <v>2</v>
      </c>
      <c r="C127" s="172">
        <v>125</v>
      </c>
      <c r="D127" s="173">
        <v>2</v>
      </c>
      <c r="E127" s="174" t="s">
        <v>20</v>
      </c>
      <c r="F127" s="175"/>
      <c r="G127" s="175">
        <v>100</v>
      </c>
      <c r="H127" s="166"/>
      <c r="I127" s="180">
        <f t="shared" si="18"/>
        <v>0</v>
      </c>
      <c r="J127" s="167">
        <v>0.27132806714391511</v>
      </c>
      <c r="K127" s="166"/>
      <c r="L127" s="144">
        <v>0.36</v>
      </c>
      <c r="M127" s="169">
        <f t="shared" si="10"/>
        <v>2666.6666666666665</v>
      </c>
      <c r="N127" s="143">
        <v>0.27248266296809981</v>
      </c>
      <c r="O127" s="169">
        <f t="shared" si="11"/>
        <v>2226.6204345815995</v>
      </c>
      <c r="P127" s="144">
        <v>0.31</v>
      </c>
      <c r="Q127" s="169">
        <f t="shared" si="12"/>
        <v>2296.2962962962961</v>
      </c>
      <c r="R127" s="143">
        <v>0.29844613775586432</v>
      </c>
      <c r="S127" s="169">
        <f t="shared" si="13"/>
        <v>2185.3207607727254</v>
      </c>
      <c r="T127" s="144">
        <v>0.35</v>
      </c>
      <c r="U127" s="169">
        <f t="shared" si="14"/>
        <v>2592.5925925925922</v>
      </c>
      <c r="V127" s="19">
        <v>0.31372208436724569</v>
      </c>
      <c r="W127" s="170">
        <f t="shared" si="15"/>
        <v>2313.3535520632295</v>
      </c>
      <c r="X127" s="18">
        <v>0.62999999999999989</v>
      </c>
      <c r="Y127" s="169">
        <f t="shared" si="16"/>
        <v>4666.6666666666652</v>
      </c>
      <c r="Z127" s="171">
        <v>0.25221982241420687</v>
      </c>
      <c r="AA127" s="169">
        <f t="shared" si="17"/>
        <v>2677.0258379329653</v>
      </c>
      <c r="AB127" s="144"/>
      <c r="AC127" s="144"/>
      <c r="AD127" s="144"/>
      <c r="AE127" s="144"/>
    </row>
    <row r="128" spans="1:31" ht="18.75" hidden="1" x14ac:dyDescent="0.3">
      <c r="A128" s="172">
        <v>126</v>
      </c>
      <c r="B128" s="173">
        <v>2</v>
      </c>
      <c r="C128" s="172">
        <v>126</v>
      </c>
      <c r="D128" s="173">
        <v>2</v>
      </c>
      <c r="E128" s="174" t="s">
        <v>20</v>
      </c>
      <c r="F128" s="175"/>
      <c r="G128" s="175">
        <v>500</v>
      </c>
      <c r="H128" s="166"/>
      <c r="I128" s="180">
        <f t="shared" si="18"/>
        <v>0</v>
      </c>
      <c r="J128" s="167">
        <v>0.26715581643543224</v>
      </c>
      <c r="K128" s="166"/>
      <c r="L128" s="144">
        <v>0.78</v>
      </c>
      <c r="M128" s="169">
        <f t="shared" si="10"/>
        <v>5777.7777777777774</v>
      </c>
      <c r="N128" s="143">
        <v>0.26036773428232507</v>
      </c>
      <c r="O128" s="169">
        <f t="shared" si="11"/>
        <v>3004.3469091867669</v>
      </c>
      <c r="P128" s="144">
        <v>1.68</v>
      </c>
      <c r="Q128" s="169">
        <f t="shared" si="12"/>
        <v>12444.444444444443</v>
      </c>
      <c r="R128" s="143">
        <v>0.29668698832955936</v>
      </c>
      <c r="S128" s="169">
        <f t="shared" si="13"/>
        <v>5192.1047436567387</v>
      </c>
      <c r="T128" s="144">
        <v>0.66</v>
      </c>
      <c r="U128" s="169">
        <f t="shared" si="14"/>
        <v>4888.8888888888887</v>
      </c>
      <c r="V128" s="19">
        <v>0.29601146601146594</v>
      </c>
      <c r="W128" s="170">
        <f t="shared" si="15"/>
        <v>2947.1671671671666</v>
      </c>
      <c r="X128" s="18">
        <v>0.79</v>
      </c>
      <c r="Y128" s="169">
        <f t="shared" si="16"/>
        <v>5851.8518518518522</v>
      </c>
      <c r="Z128" s="171">
        <v>0.27827630411202053</v>
      </c>
      <c r="AA128" s="169">
        <f t="shared" si="17"/>
        <v>3128.4317055444162</v>
      </c>
      <c r="AB128" s="144"/>
      <c r="AC128" s="144"/>
      <c r="AD128" s="144"/>
      <c r="AE128" s="144"/>
    </row>
    <row r="129" spans="1:31" ht="18.75" hidden="1" x14ac:dyDescent="0.3">
      <c r="A129" s="162">
        <v>127</v>
      </c>
      <c r="B129" s="163">
        <v>2</v>
      </c>
      <c r="C129" s="162">
        <v>127</v>
      </c>
      <c r="D129" s="163">
        <v>2</v>
      </c>
      <c r="E129" s="164" t="s">
        <v>19</v>
      </c>
      <c r="F129" s="165"/>
      <c r="G129" s="165">
        <v>200</v>
      </c>
      <c r="H129" s="166"/>
      <c r="I129" s="180">
        <f t="shared" si="18"/>
        <v>0</v>
      </c>
      <c r="J129" s="167">
        <v>0.28194860813704492</v>
      </c>
      <c r="K129" s="166"/>
      <c r="L129" s="144">
        <v>0.6</v>
      </c>
      <c r="M129" s="169">
        <f t="shared" si="10"/>
        <v>4444.4444444444443</v>
      </c>
      <c r="N129" s="143">
        <v>0.25992944038929439</v>
      </c>
      <c r="O129" s="169">
        <f t="shared" si="11"/>
        <v>2655.2419572857525</v>
      </c>
      <c r="P129" s="144">
        <v>0.62</v>
      </c>
      <c r="Q129" s="169">
        <f t="shared" si="12"/>
        <v>4592.5925925925922</v>
      </c>
      <c r="R129" s="143">
        <v>0.22024794319846722</v>
      </c>
      <c r="S129" s="169">
        <f t="shared" si="13"/>
        <v>2511.5090724670345</v>
      </c>
      <c r="T129" s="144">
        <v>0.44</v>
      </c>
      <c r="U129" s="169">
        <f t="shared" si="14"/>
        <v>3259.2592592592591</v>
      </c>
      <c r="V129" s="19">
        <v>0.26907864562255496</v>
      </c>
      <c r="W129" s="170">
        <f t="shared" si="15"/>
        <v>2376.9970672142531</v>
      </c>
      <c r="X129" s="18">
        <v>0.64999999999999991</v>
      </c>
      <c r="Y129" s="169">
        <f t="shared" si="16"/>
        <v>4814.8148148148139</v>
      </c>
      <c r="Z129" s="171">
        <v>0.26472905541451458</v>
      </c>
      <c r="AA129" s="169">
        <f t="shared" si="17"/>
        <v>2774.6213779217369</v>
      </c>
      <c r="AB129" s="144"/>
      <c r="AC129" s="144"/>
      <c r="AD129" s="144"/>
      <c r="AE129" s="144"/>
    </row>
    <row r="130" spans="1:31" ht="18.75" hidden="1" x14ac:dyDescent="0.3">
      <c r="A130" s="172">
        <v>128</v>
      </c>
      <c r="B130" s="173">
        <v>2</v>
      </c>
      <c r="C130" s="172">
        <v>128</v>
      </c>
      <c r="D130" s="173">
        <v>2</v>
      </c>
      <c r="E130" s="174" t="s">
        <v>19</v>
      </c>
      <c r="F130" s="175"/>
      <c r="G130" s="175">
        <v>500</v>
      </c>
      <c r="H130" s="166"/>
      <c r="I130" s="180">
        <f t="shared" si="18"/>
        <v>0</v>
      </c>
      <c r="J130" s="167">
        <v>0.26323815704088249</v>
      </c>
      <c r="K130" s="166"/>
      <c r="L130" s="144">
        <v>1.22</v>
      </c>
      <c r="M130" s="169">
        <f t="shared" si="10"/>
        <v>9037.0370370370365</v>
      </c>
      <c r="N130" s="143">
        <v>0.21846640316205532</v>
      </c>
      <c r="O130" s="169">
        <f t="shared" si="11"/>
        <v>3474.2889767237593</v>
      </c>
      <c r="P130" s="144">
        <v>1.17</v>
      </c>
      <c r="Q130" s="169">
        <f t="shared" si="12"/>
        <v>8666.6666666666661</v>
      </c>
      <c r="R130" s="143">
        <v>0.25038032522510417</v>
      </c>
      <c r="S130" s="169">
        <f t="shared" si="13"/>
        <v>3669.9628186175692</v>
      </c>
      <c r="T130" s="144">
        <v>0.99</v>
      </c>
      <c r="U130" s="169">
        <f t="shared" si="14"/>
        <v>7333.333333333333</v>
      </c>
      <c r="V130" s="19">
        <v>0.22425447316103378</v>
      </c>
      <c r="W130" s="170">
        <f t="shared" si="15"/>
        <v>3144.532803180914</v>
      </c>
      <c r="X130" s="18">
        <v>1.4500000000000002</v>
      </c>
      <c r="Y130" s="169">
        <f t="shared" si="16"/>
        <v>10740.740740740741</v>
      </c>
      <c r="Z130" s="171">
        <v>0.22276323797930614</v>
      </c>
      <c r="AA130" s="169">
        <f t="shared" si="17"/>
        <v>3892.6421857036585</v>
      </c>
      <c r="AB130" s="144"/>
      <c r="AC130" s="144"/>
      <c r="AD130" s="144"/>
      <c r="AE130" s="144"/>
    </row>
    <row r="131" spans="1:31" ht="18.75" hidden="1" x14ac:dyDescent="0.3">
      <c r="A131" s="172">
        <v>129</v>
      </c>
      <c r="B131" s="173">
        <v>2</v>
      </c>
      <c r="C131" s="172">
        <v>129</v>
      </c>
      <c r="D131" s="173">
        <v>2</v>
      </c>
      <c r="E131" s="174" t="s">
        <v>19</v>
      </c>
      <c r="F131" s="175"/>
      <c r="G131" s="175">
        <v>50</v>
      </c>
      <c r="H131" s="166"/>
      <c r="I131" s="180">
        <f t="shared" si="18"/>
        <v>0</v>
      </c>
      <c r="J131" s="167">
        <v>0.28245010323468689</v>
      </c>
      <c r="K131" s="166"/>
      <c r="L131" s="144">
        <v>0.26</v>
      </c>
      <c r="M131" s="169">
        <f t="shared" si="10"/>
        <v>1925.9259259259259</v>
      </c>
      <c r="N131" s="143">
        <v>0.28658217270194986</v>
      </c>
      <c r="O131" s="169">
        <f t="shared" si="11"/>
        <v>2051.9360363148662</v>
      </c>
      <c r="P131" s="144">
        <v>0.25</v>
      </c>
      <c r="Q131" s="169">
        <f t="shared" si="12"/>
        <v>1851.8518518518517</v>
      </c>
      <c r="R131" s="143">
        <v>0.31849448196343272</v>
      </c>
      <c r="S131" s="169">
        <f t="shared" si="13"/>
        <v>2089.8045962285792</v>
      </c>
      <c r="T131" s="144">
        <v>0.21</v>
      </c>
      <c r="U131" s="169">
        <f t="shared" si="14"/>
        <v>1555.5555555555554</v>
      </c>
      <c r="V131" s="19">
        <v>0.30140339836375074</v>
      </c>
      <c r="W131" s="170">
        <f t="shared" si="15"/>
        <v>1968.8497307880566</v>
      </c>
      <c r="X131" s="18">
        <v>0.47</v>
      </c>
      <c r="Y131" s="169">
        <f t="shared" si="16"/>
        <v>3481.4814814814808</v>
      </c>
      <c r="Z131" s="171">
        <v>0.22937625754527161</v>
      </c>
      <c r="AA131" s="169">
        <f t="shared" si="17"/>
        <v>2298.5691929353898</v>
      </c>
      <c r="AB131" s="144"/>
      <c r="AC131" s="144"/>
      <c r="AD131" s="144"/>
      <c r="AE131" s="144"/>
    </row>
    <row r="132" spans="1:31" ht="18.75" hidden="1" x14ac:dyDescent="0.3">
      <c r="A132" s="172">
        <v>130</v>
      </c>
      <c r="B132" s="173">
        <v>2</v>
      </c>
      <c r="C132" s="172">
        <v>130</v>
      </c>
      <c r="D132" s="173">
        <v>2</v>
      </c>
      <c r="E132" s="174" t="s">
        <v>19</v>
      </c>
      <c r="F132" s="175"/>
      <c r="G132" s="175">
        <v>0</v>
      </c>
      <c r="H132" s="166"/>
      <c r="I132" s="180">
        <f t="shared" si="18"/>
        <v>0</v>
      </c>
      <c r="J132" s="167">
        <v>0.27074617860016087</v>
      </c>
      <c r="K132" s="166"/>
      <c r="L132" s="144">
        <v>0.31</v>
      </c>
      <c r="M132" s="169">
        <f t="shared" ref="M132:M195" si="20">L132*(10000/1.35)</f>
        <v>2296.2962962962961</v>
      </c>
      <c r="N132" s="143">
        <v>0.27161875945537067</v>
      </c>
      <c r="O132" s="169">
        <f t="shared" ref="O132:O195" si="21">(M132*N132)+1500</f>
        <v>2123.7171513419621</v>
      </c>
      <c r="P132" s="144">
        <v>0.3</v>
      </c>
      <c r="Q132" s="169">
        <f t="shared" ref="Q132:Q195" si="22">P132*(10000/1.35)</f>
        <v>2222.2222222222222</v>
      </c>
      <c r="R132" s="143">
        <v>0.27901840490797541</v>
      </c>
      <c r="S132" s="169">
        <f t="shared" ref="S132:S195" si="23">(Q132*R132)+1500</f>
        <v>2120.040899795501</v>
      </c>
      <c r="T132" s="144">
        <v>0.32</v>
      </c>
      <c r="U132" s="169">
        <f t="shared" ref="U132:U195" si="24">T132*(10000/1.35)</f>
        <v>2370.3703703703704</v>
      </c>
      <c r="V132" s="19">
        <v>0.26138169257340244</v>
      </c>
      <c r="W132" s="170">
        <f t="shared" ref="W132:W195" si="25">(U132*V132)+1500</f>
        <v>2119.5714194332504</v>
      </c>
      <c r="X132" s="18">
        <v>0.57000000000000006</v>
      </c>
      <c r="Y132" s="169">
        <f t="shared" ref="Y132:Y188" si="26">X132*(10000/1.35)</f>
        <v>4222.2222222222226</v>
      </c>
      <c r="Z132" s="171">
        <v>0.25502525512833724</v>
      </c>
      <c r="AA132" s="169">
        <f t="shared" ref="AA132:AA188" si="27">(Y132*Z132)+1500</f>
        <v>2576.7732994307571</v>
      </c>
      <c r="AB132" s="144"/>
      <c r="AC132" s="144"/>
      <c r="AD132" s="144"/>
      <c r="AE132" s="144"/>
    </row>
    <row r="133" spans="1:31" ht="18.75" hidden="1" x14ac:dyDescent="0.3">
      <c r="A133" s="172">
        <v>131</v>
      </c>
      <c r="B133" s="173">
        <v>2</v>
      </c>
      <c r="C133" s="172">
        <v>131</v>
      </c>
      <c r="D133" s="173">
        <v>2</v>
      </c>
      <c r="E133" s="174" t="s">
        <v>19</v>
      </c>
      <c r="F133" s="175"/>
      <c r="G133" s="175">
        <v>100</v>
      </c>
      <c r="H133" s="166"/>
      <c r="I133" s="180">
        <f t="shared" si="18"/>
        <v>0</v>
      </c>
      <c r="J133" s="167">
        <v>0.24003558718861209</v>
      </c>
      <c r="K133" s="166"/>
      <c r="L133" s="144">
        <v>0.43</v>
      </c>
      <c r="M133" s="169">
        <f t="shared" si="20"/>
        <v>3185.1851851851848</v>
      </c>
      <c r="N133" s="143">
        <v>0.26746094946401222</v>
      </c>
      <c r="O133" s="169">
        <f t="shared" si="21"/>
        <v>2351.9126538483351</v>
      </c>
      <c r="P133" s="144">
        <v>0.33</v>
      </c>
      <c r="Q133" s="169">
        <f t="shared" si="22"/>
        <v>2444.4444444444443</v>
      </c>
      <c r="R133" s="143">
        <v>0.29870101986044018</v>
      </c>
      <c r="S133" s="169">
        <f t="shared" si="23"/>
        <v>2230.1580485477425</v>
      </c>
      <c r="T133" s="144">
        <v>0.39</v>
      </c>
      <c r="U133" s="169">
        <f t="shared" si="24"/>
        <v>2888.8888888888887</v>
      </c>
      <c r="V133" s="19">
        <v>0.27310965232190609</v>
      </c>
      <c r="W133" s="170">
        <f t="shared" si="25"/>
        <v>2288.9834400410618</v>
      </c>
      <c r="X133" s="18">
        <v>0.72</v>
      </c>
      <c r="Y133" s="169">
        <f t="shared" si="26"/>
        <v>5333.333333333333</v>
      </c>
      <c r="Z133" s="171">
        <v>0.2457248665722688</v>
      </c>
      <c r="AA133" s="169">
        <f t="shared" si="27"/>
        <v>2810.5326217187667</v>
      </c>
      <c r="AB133" s="144"/>
      <c r="AC133" s="144"/>
      <c r="AD133" s="144"/>
      <c r="AE133" s="144"/>
    </row>
    <row r="134" spans="1:31" ht="18.75" hidden="1" x14ac:dyDescent="0.3">
      <c r="A134" s="176">
        <v>132</v>
      </c>
      <c r="B134" s="177">
        <v>2</v>
      </c>
      <c r="C134" s="176">
        <v>132</v>
      </c>
      <c r="D134" s="177">
        <v>2</v>
      </c>
      <c r="E134" s="178" t="s">
        <v>19</v>
      </c>
      <c r="F134" s="179"/>
      <c r="G134" s="179">
        <v>350</v>
      </c>
      <c r="H134" s="166"/>
      <c r="I134" s="180">
        <f t="shared" si="18"/>
        <v>0</v>
      </c>
      <c r="J134" s="167">
        <v>0.24661633618337273</v>
      </c>
      <c r="K134" s="166"/>
      <c r="L134" s="144">
        <v>0.83</v>
      </c>
      <c r="M134" s="169">
        <f t="shared" si="20"/>
        <v>6148.1481481481478</v>
      </c>
      <c r="N134" s="143">
        <v>0.23827215189873419</v>
      </c>
      <c r="O134" s="169">
        <f t="shared" si="21"/>
        <v>2964.9324894514766</v>
      </c>
      <c r="P134" s="144">
        <v>0.88</v>
      </c>
      <c r="Q134" s="169">
        <f t="shared" si="22"/>
        <v>6518.5185185185182</v>
      </c>
      <c r="R134" s="143">
        <v>0.27882950870167866</v>
      </c>
      <c r="S134" s="169">
        <f t="shared" si="23"/>
        <v>3317.5553159813126</v>
      </c>
      <c r="T134" s="144">
        <v>0.69</v>
      </c>
      <c r="U134" s="169">
        <f t="shared" si="24"/>
        <v>5111.1111111111104</v>
      </c>
      <c r="V134" s="19">
        <v>0.2533035809159494</v>
      </c>
      <c r="W134" s="170">
        <f t="shared" si="25"/>
        <v>2794.6627469037412</v>
      </c>
      <c r="X134" s="18">
        <v>1.02</v>
      </c>
      <c r="Y134" s="169">
        <f t="shared" si="26"/>
        <v>7555.5555555555557</v>
      </c>
      <c r="Z134" s="171">
        <v>0.26358045780662792</v>
      </c>
      <c r="AA134" s="169">
        <f t="shared" si="27"/>
        <v>3491.4967923167442</v>
      </c>
      <c r="AB134" s="144"/>
      <c r="AC134" s="144"/>
      <c r="AD134" s="144"/>
      <c r="AE134" s="144"/>
    </row>
    <row r="135" spans="1:31" ht="18.75" hidden="1" x14ac:dyDescent="0.3">
      <c r="A135" s="162">
        <v>133</v>
      </c>
      <c r="B135" s="163">
        <v>2</v>
      </c>
      <c r="C135" s="162">
        <v>133</v>
      </c>
      <c r="D135" s="163">
        <v>2</v>
      </c>
      <c r="E135" s="164" t="s">
        <v>9</v>
      </c>
      <c r="F135" s="165"/>
      <c r="G135" s="165">
        <v>100</v>
      </c>
      <c r="H135" s="166"/>
      <c r="I135" s="180">
        <f t="shared" si="18"/>
        <v>0</v>
      </c>
      <c r="J135" s="167">
        <v>0.26954819277108438</v>
      </c>
      <c r="K135" s="166"/>
      <c r="L135" s="144">
        <v>0.54</v>
      </c>
      <c r="M135" s="169">
        <f t="shared" si="20"/>
        <v>4000</v>
      </c>
      <c r="N135" s="143">
        <v>0.29185357737104822</v>
      </c>
      <c r="O135" s="169">
        <f t="shared" si="21"/>
        <v>2667.4143094841929</v>
      </c>
      <c r="P135" s="144">
        <v>0.62</v>
      </c>
      <c r="Q135" s="169">
        <f t="shared" si="22"/>
        <v>4592.5925925925922</v>
      </c>
      <c r="R135" s="143">
        <v>0.27522440256460073</v>
      </c>
      <c r="S135" s="169">
        <f t="shared" si="23"/>
        <v>2763.9935525189067</v>
      </c>
      <c r="T135" s="182">
        <v>0.42</v>
      </c>
      <c r="U135" s="169">
        <f t="shared" si="24"/>
        <v>3111.1111111111109</v>
      </c>
      <c r="V135" s="19">
        <v>0.26053930380781171</v>
      </c>
      <c r="W135" s="170">
        <f t="shared" si="25"/>
        <v>2310.5667229576366</v>
      </c>
      <c r="X135" s="18">
        <v>1.1200000000000001</v>
      </c>
      <c r="Y135" s="169">
        <f t="shared" si="26"/>
        <v>8296.2962962962974</v>
      </c>
      <c r="Z135" s="171">
        <v>0.20144782825761356</v>
      </c>
      <c r="AA135" s="169">
        <f t="shared" si="27"/>
        <v>3171.2708714705723</v>
      </c>
      <c r="AB135" s="144"/>
      <c r="AC135" s="144"/>
      <c r="AD135" s="144"/>
      <c r="AE135" s="144"/>
    </row>
    <row r="136" spans="1:31" ht="18.75" hidden="1" x14ac:dyDescent="0.3">
      <c r="A136" s="172">
        <v>134</v>
      </c>
      <c r="B136" s="173">
        <v>2</v>
      </c>
      <c r="C136" s="172">
        <v>134</v>
      </c>
      <c r="D136" s="173">
        <v>2</v>
      </c>
      <c r="E136" s="174" t="s">
        <v>9</v>
      </c>
      <c r="F136" s="175"/>
      <c r="G136" s="175">
        <v>50</v>
      </c>
      <c r="H136" s="166"/>
      <c r="I136" s="180">
        <f t="shared" si="18"/>
        <v>0</v>
      </c>
      <c r="J136" s="167">
        <v>0.29294545454545456</v>
      </c>
      <c r="K136" s="166"/>
      <c r="L136" s="144">
        <v>0.48</v>
      </c>
      <c r="M136" s="169">
        <f t="shared" si="20"/>
        <v>3555.5555555555552</v>
      </c>
      <c r="N136" s="143">
        <v>0.27411301369863011</v>
      </c>
      <c r="O136" s="169">
        <f t="shared" si="21"/>
        <v>2474.6240487062405</v>
      </c>
      <c r="P136" s="144">
        <v>0.4</v>
      </c>
      <c r="Q136" s="169">
        <f t="shared" si="22"/>
        <v>2962.962962962963</v>
      </c>
      <c r="R136" s="143">
        <v>0.2687218045112782</v>
      </c>
      <c r="S136" s="169">
        <f t="shared" si="23"/>
        <v>2296.212754107491</v>
      </c>
      <c r="T136" s="144">
        <v>0.46</v>
      </c>
      <c r="U136" s="169">
        <f t="shared" si="24"/>
        <v>3407.4074074074074</v>
      </c>
      <c r="V136" s="19">
        <v>0.26917371053993444</v>
      </c>
      <c r="W136" s="170">
        <f t="shared" si="25"/>
        <v>2417.18449517311</v>
      </c>
      <c r="X136" s="18">
        <v>1.04</v>
      </c>
      <c r="Y136" s="169">
        <f t="shared" si="26"/>
        <v>7703.7037037037035</v>
      </c>
      <c r="Z136" s="171">
        <v>0.20538812785388127</v>
      </c>
      <c r="AA136" s="169">
        <f t="shared" si="27"/>
        <v>3082.2492812447149</v>
      </c>
      <c r="AB136" s="144"/>
      <c r="AC136" s="144"/>
      <c r="AD136" s="144"/>
      <c r="AE136" s="144"/>
    </row>
    <row r="137" spans="1:31" ht="18.75" hidden="1" x14ac:dyDescent="0.3">
      <c r="A137" s="172">
        <v>135</v>
      </c>
      <c r="B137" s="173">
        <v>2</v>
      </c>
      <c r="C137" s="172">
        <v>135</v>
      </c>
      <c r="D137" s="173">
        <v>2</v>
      </c>
      <c r="E137" s="174" t="s">
        <v>9</v>
      </c>
      <c r="F137" s="175"/>
      <c r="G137" s="175">
        <v>200</v>
      </c>
      <c r="H137" s="166"/>
      <c r="I137" s="180">
        <f t="shared" si="18"/>
        <v>0</v>
      </c>
      <c r="J137" s="167">
        <v>0.26727360618756041</v>
      </c>
      <c r="K137" s="166"/>
      <c r="L137" s="144">
        <v>0.56000000000000005</v>
      </c>
      <c r="M137" s="169">
        <f t="shared" si="20"/>
        <v>4148.1481481481487</v>
      </c>
      <c r="N137" s="143">
        <v>0.25664124293785306</v>
      </c>
      <c r="O137" s="169">
        <f t="shared" si="21"/>
        <v>2564.5858966310943</v>
      </c>
      <c r="P137" s="144">
        <v>0.79</v>
      </c>
      <c r="Q137" s="169">
        <f t="shared" si="22"/>
        <v>5851.8518518518522</v>
      </c>
      <c r="R137" s="143">
        <v>0.26985818321195859</v>
      </c>
      <c r="S137" s="169">
        <f t="shared" si="23"/>
        <v>3079.1701091662762</v>
      </c>
      <c r="T137" s="144">
        <v>0.64</v>
      </c>
      <c r="U137" s="169">
        <f t="shared" si="24"/>
        <v>4740.7407407407409</v>
      </c>
      <c r="V137" s="19">
        <v>0.23154452417362661</v>
      </c>
      <c r="W137" s="170">
        <f t="shared" si="25"/>
        <v>2597.6925590453411</v>
      </c>
      <c r="X137" s="18">
        <v>1.98</v>
      </c>
      <c r="Y137" s="169">
        <f t="shared" si="26"/>
        <v>14666.666666666666</v>
      </c>
      <c r="Z137" s="171">
        <v>0.20464793617759278</v>
      </c>
      <c r="AA137" s="169">
        <f t="shared" si="27"/>
        <v>4501.5030639380275</v>
      </c>
      <c r="AB137" s="144"/>
      <c r="AC137" s="144"/>
      <c r="AD137" s="144"/>
      <c r="AE137" s="144"/>
    </row>
    <row r="138" spans="1:31" ht="18.75" hidden="1" x14ac:dyDescent="0.3">
      <c r="A138" s="172">
        <v>136</v>
      </c>
      <c r="B138" s="173">
        <v>2</v>
      </c>
      <c r="C138" s="172">
        <v>136</v>
      </c>
      <c r="D138" s="173">
        <v>2</v>
      </c>
      <c r="E138" s="174" t="s">
        <v>9</v>
      </c>
      <c r="F138" s="175"/>
      <c r="G138" s="175">
        <v>0</v>
      </c>
      <c r="H138" s="166"/>
      <c r="I138" s="180">
        <f t="shared" si="18"/>
        <v>0</v>
      </c>
      <c r="J138" s="167">
        <v>0.2484510086455331</v>
      </c>
      <c r="K138" s="166"/>
      <c r="L138" s="144">
        <v>0.39</v>
      </c>
      <c r="M138" s="169">
        <f t="shared" si="20"/>
        <v>2888.8888888888887</v>
      </c>
      <c r="N138" s="143">
        <v>0.28183063063063063</v>
      </c>
      <c r="O138" s="169">
        <f t="shared" si="21"/>
        <v>2314.1773773773775</v>
      </c>
      <c r="P138" s="144">
        <v>0.41</v>
      </c>
      <c r="Q138" s="169">
        <f t="shared" si="22"/>
        <v>3037.0370370370365</v>
      </c>
      <c r="R138" s="143">
        <v>0.26566710507087532</v>
      </c>
      <c r="S138" s="169">
        <f t="shared" si="23"/>
        <v>2306.840837622658</v>
      </c>
      <c r="T138" s="144">
        <v>0.43</v>
      </c>
      <c r="U138" s="169">
        <f t="shared" si="24"/>
        <v>3185.1851851851848</v>
      </c>
      <c r="V138" s="19">
        <v>0.26822906452245537</v>
      </c>
      <c r="W138" s="170">
        <f t="shared" si="25"/>
        <v>2354.359242553006</v>
      </c>
      <c r="X138" s="18">
        <v>1.3199999999999998</v>
      </c>
      <c r="Y138" s="169">
        <f t="shared" si="26"/>
        <v>9777.7777777777756</v>
      </c>
      <c r="Z138" s="171">
        <v>0.17769102869948672</v>
      </c>
      <c r="AA138" s="169">
        <f t="shared" si="27"/>
        <v>3237.4233917283145</v>
      </c>
      <c r="AB138" s="144"/>
      <c r="AC138" s="144"/>
      <c r="AD138" s="144"/>
      <c r="AE138" s="144"/>
    </row>
    <row r="139" spans="1:31" ht="18.75" hidden="1" x14ac:dyDescent="0.3">
      <c r="A139" s="172">
        <v>137</v>
      </c>
      <c r="B139" s="173">
        <v>2</v>
      </c>
      <c r="C139" s="172">
        <v>137</v>
      </c>
      <c r="D139" s="173">
        <v>2</v>
      </c>
      <c r="E139" s="174" t="s">
        <v>9</v>
      </c>
      <c r="F139" s="175"/>
      <c r="G139" s="175">
        <v>500</v>
      </c>
      <c r="H139" s="166"/>
      <c r="I139" s="180">
        <f t="shared" si="18"/>
        <v>0</v>
      </c>
      <c r="J139" s="167">
        <v>0.25721192586623687</v>
      </c>
      <c r="K139" s="166"/>
      <c r="L139" s="144">
        <v>1.23</v>
      </c>
      <c r="M139" s="169">
        <f t="shared" si="20"/>
        <v>9111.1111111111095</v>
      </c>
      <c r="N139" s="143">
        <v>0.21308095781071834</v>
      </c>
      <c r="O139" s="169">
        <f t="shared" si="21"/>
        <v>3441.4042822754336</v>
      </c>
      <c r="P139" s="144">
        <v>1.19</v>
      </c>
      <c r="Q139" s="169">
        <f t="shared" si="22"/>
        <v>8814.8148148148139</v>
      </c>
      <c r="R139" s="143">
        <v>0.23650213068181816</v>
      </c>
      <c r="S139" s="169">
        <f t="shared" si="23"/>
        <v>3584.7224852693598</v>
      </c>
      <c r="T139" s="144">
        <v>0.84</v>
      </c>
      <c r="U139" s="169">
        <f t="shared" si="24"/>
        <v>6222.2222222222217</v>
      </c>
      <c r="V139" s="19">
        <v>0.24773324783584486</v>
      </c>
      <c r="W139" s="170">
        <f t="shared" si="25"/>
        <v>3041.451319867479</v>
      </c>
      <c r="X139" s="18">
        <v>1.96</v>
      </c>
      <c r="Y139" s="169">
        <f t="shared" si="26"/>
        <v>14518.518518518516</v>
      </c>
      <c r="Z139" s="171">
        <v>0.19740112994350281</v>
      </c>
      <c r="AA139" s="169">
        <f t="shared" si="27"/>
        <v>4365.9719606612252</v>
      </c>
      <c r="AB139" s="144"/>
      <c r="AC139" s="144"/>
      <c r="AD139" s="144"/>
      <c r="AE139" s="144"/>
    </row>
    <row r="140" spans="1:31" ht="18.75" hidden="1" x14ac:dyDescent="0.3">
      <c r="A140" s="176">
        <v>138</v>
      </c>
      <c r="B140" s="177">
        <v>2</v>
      </c>
      <c r="C140" s="176">
        <v>138</v>
      </c>
      <c r="D140" s="177">
        <v>2</v>
      </c>
      <c r="E140" s="178" t="s">
        <v>9</v>
      </c>
      <c r="F140" s="179"/>
      <c r="G140" s="179">
        <v>350</v>
      </c>
      <c r="H140" s="166"/>
      <c r="I140" s="180">
        <f t="shared" si="18"/>
        <v>0</v>
      </c>
      <c r="J140" s="167">
        <v>0.23638785725819472</v>
      </c>
      <c r="K140" s="166"/>
      <c r="L140" s="144">
        <v>0.97</v>
      </c>
      <c r="M140" s="169">
        <f t="shared" si="20"/>
        <v>7185.1851851851843</v>
      </c>
      <c r="N140" s="143">
        <v>0.2423083109919571</v>
      </c>
      <c r="O140" s="169">
        <f t="shared" si="21"/>
        <v>3241.0300863866546</v>
      </c>
      <c r="P140" s="144">
        <v>1.1000000000000001</v>
      </c>
      <c r="Q140" s="169">
        <f t="shared" si="22"/>
        <v>8148.1481481481487</v>
      </c>
      <c r="R140" s="143">
        <v>0.23969235320218898</v>
      </c>
      <c r="S140" s="169">
        <f t="shared" si="23"/>
        <v>3453.0488038696881</v>
      </c>
      <c r="T140" s="144">
        <v>0.96</v>
      </c>
      <c r="U140" s="169">
        <f t="shared" si="24"/>
        <v>7111.1111111111104</v>
      </c>
      <c r="V140" s="19">
        <v>0.23700810120963262</v>
      </c>
      <c r="W140" s="170">
        <f t="shared" si="25"/>
        <v>3185.3909419351648</v>
      </c>
      <c r="X140" s="18">
        <v>1.6600000000000001</v>
      </c>
      <c r="Y140" s="169">
        <f t="shared" si="26"/>
        <v>12296.296296296297</v>
      </c>
      <c r="Z140" s="171">
        <v>0.20941072023082899</v>
      </c>
      <c r="AA140" s="169">
        <f t="shared" si="27"/>
        <v>4074.9762635790826</v>
      </c>
      <c r="AB140" s="144"/>
      <c r="AC140" s="144"/>
      <c r="AD140" s="144"/>
      <c r="AE140" s="144"/>
    </row>
    <row r="141" spans="1:31" ht="18.75" hidden="1" x14ac:dyDescent="0.3">
      <c r="A141" s="162">
        <v>139</v>
      </c>
      <c r="B141" s="163">
        <v>2</v>
      </c>
      <c r="C141" s="162">
        <v>139</v>
      </c>
      <c r="D141" s="163">
        <v>2</v>
      </c>
      <c r="E141" s="164" t="s">
        <v>18</v>
      </c>
      <c r="F141" s="165"/>
      <c r="G141" s="165">
        <v>350</v>
      </c>
      <c r="H141" s="166"/>
      <c r="I141" s="180">
        <f t="shared" si="18"/>
        <v>0</v>
      </c>
      <c r="J141" s="167">
        <v>0.27983229413029459</v>
      </c>
      <c r="K141" s="166"/>
      <c r="L141" s="144">
        <v>0.72</v>
      </c>
      <c r="M141" s="169">
        <f t="shared" si="20"/>
        <v>5333.333333333333</v>
      </c>
      <c r="N141" s="143">
        <v>0.26322844175491683</v>
      </c>
      <c r="O141" s="169">
        <f t="shared" si="21"/>
        <v>2903.8850226928898</v>
      </c>
      <c r="P141" s="144">
        <v>1.1100000000000001</v>
      </c>
      <c r="Q141" s="169">
        <f t="shared" si="22"/>
        <v>8222.2222222222226</v>
      </c>
      <c r="R141" s="143">
        <v>0.27910490856592879</v>
      </c>
      <c r="S141" s="169">
        <f t="shared" si="23"/>
        <v>3794.8625815420814</v>
      </c>
      <c r="T141" s="144">
        <v>0.75</v>
      </c>
      <c r="U141" s="169">
        <f t="shared" si="24"/>
        <v>5555.5555555555547</v>
      </c>
      <c r="V141" s="19">
        <v>0.23864558472553693</v>
      </c>
      <c r="W141" s="170">
        <f t="shared" si="25"/>
        <v>2825.8088040307603</v>
      </c>
      <c r="X141" s="18">
        <v>1.88</v>
      </c>
      <c r="Y141" s="169">
        <f t="shared" si="26"/>
        <v>13925.925925925923</v>
      </c>
      <c r="Z141" s="171">
        <v>0.2583333333333333</v>
      </c>
      <c r="AA141" s="169">
        <f t="shared" si="27"/>
        <v>5097.5308641975298</v>
      </c>
      <c r="AB141" s="144"/>
      <c r="AC141" s="144"/>
      <c r="AD141" s="144"/>
      <c r="AE141" s="144"/>
    </row>
    <row r="142" spans="1:31" ht="18.75" hidden="1" x14ac:dyDescent="0.3">
      <c r="A142" s="172">
        <v>140</v>
      </c>
      <c r="B142" s="173">
        <v>2</v>
      </c>
      <c r="C142" s="172">
        <v>140</v>
      </c>
      <c r="D142" s="173">
        <v>2</v>
      </c>
      <c r="E142" s="174" t="s">
        <v>18</v>
      </c>
      <c r="F142" s="175"/>
      <c r="G142" s="175">
        <v>100</v>
      </c>
      <c r="H142" s="166"/>
      <c r="I142" s="180">
        <f t="shared" si="18"/>
        <v>0</v>
      </c>
      <c r="J142" s="167">
        <v>0.30545722713864309</v>
      </c>
      <c r="K142" s="166"/>
      <c r="L142" s="144">
        <v>0.44</v>
      </c>
      <c r="M142" s="169">
        <f t="shared" si="20"/>
        <v>3259.2592592592591</v>
      </c>
      <c r="N142" s="143">
        <v>0.3011514018691589</v>
      </c>
      <c r="O142" s="169">
        <f t="shared" si="21"/>
        <v>2481.5304949809624</v>
      </c>
      <c r="P142" s="144">
        <v>0.62</v>
      </c>
      <c r="Q142" s="169">
        <f t="shared" si="22"/>
        <v>4592.5925925925922</v>
      </c>
      <c r="R142" s="143">
        <v>0.27932032017975006</v>
      </c>
      <c r="S142" s="169">
        <f t="shared" si="23"/>
        <v>2782.8044334181113</v>
      </c>
      <c r="T142" s="144">
        <v>0.48</v>
      </c>
      <c r="U142" s="169">
        <f t="shared" si="24"/>
        <v>3555.5555555555552</v>
      </c>
      <c r="V142" s="19">
        <v>0.26579738886134524</v>
      </c>
      <c r="W142" s="170">
        <f t="shared" si="25"/>
        <v>2445.0573826181162</v>
      </c>
      <c r="X142" s="18">
        <v>1</v>
      </c>
      <c r="Y142" s="169">
        <f t="shared" si="26"/>
        <v>7407.4074074074069</v>
      </c>
      <c r="Z142" s="171">
        <v>0.26711140760507002</v>
      </c>
      <c r="AA142" s="169">
        <f t="shared" si="27"/>
        <v>3478.6030192968146</v>
      </c>
      <c r="AB142" s="144"/>
      <c r="AC142" s="144"/>
      <c r="AD142" s="144"/>
      <c r="AE142" s="144"/>
    </row>
    <row r="143" spans="1:31" ht="18.75" hidden="1" x14ac:dyDescent="0.3">
      <c r="A143" s="172">
        <v>141</v>
      </c>
      <c r="B143" s="173">
        <v>2</v>
      </c>
      <c r="C143" s="172">
        <v>141</v>
      </c>
      <c r="D143" s="173">
        <v>2</v>
      </c>
      <c r="E143" s="174" t="s">
        <v>18</v>
      </c>
      <c r="F143" s="175"/>
      <c r="G143" s="175">
        <v>200</v>
      </c>
      <c r="H143" s="166"/>
      <c r="I143" s="180">
        <f t="shared" si="18"/>
        <v>0</v>
      </c>
      <c r="J143" s="167">
        <v>0.28304093567251459</v>
      </c>
      <c r="K143" s="166"/>
      <c r="L143" s="144">
        <v>0.64</v>
      </c>
      <c r="M143" s="169">
        <f t="shared" si="20"/>
        <v>4740.7407407407409</v>
      </c>
      <c r="N143" s="143">
        <v>0.27762413793103446</v>
      </c>
      <c r="O143" s="169">
        <f t="shared" si="21"/>
        <v>2816.1440613026816</v>
      </c>
      <c r="P143" s="144">
        <v>0.75</v>
      </c>
      <c r="Q143" s="169">
        <f t="shared" si="22"/>
        <v>5555.5555555555547</v>
      </c>
      <c r="R143" s="143">
        <v>0.29391681977618173</v>
      </c>
      <c r="S143" s="169">
        <f t="shared" si="23"/>
        <v>3132.8712209787873</v>
      </c>
      <c r="T143" s="144">
        <v>0.83</v>
      </c>
      <c r="U143" s="169">
        <f t="shared" si="24"/>
        <v>6148.1481481481478</v>
      </c>
      <c r="V143" s="19">
        <v>0.23898502289887358</v>
      </c>
      <c r="W143" s="170">
        <f t="shared" si="25"/>
        <v>2969.3153259708524</v>
      </c>
      <c r="X143" s="18">
        <v>1.7000000000000002</v>
      </c>
      <c r="Y143" s="169">
        <f t="shared" si="26"/>
        <v>12592.592592592593</v>
      </c>
      <c r="Z143" s="171">
        <v>0.23074581430745814</v>
      </c>
      <c r="AA143" s="169">
        <f t="shared" si="27"/>
        <v>4405.6880320198434</v>
      </c>
      <c r="AB143" s="144"/>
      <c r="AC143" s="144"/>
      <c r="AD143" s="144"/>
      <c r="AE143" s="144"/>
    </row>
    <row r="144" spans="1:31" ht="18.75" hidden="1" x14ac:dyDescent="0.3">
      <c r="A144" s="172">
        <v>142</v>
      </c>
      <c r="B144" s="173">
        <v>2</v>
      </c>
      <c r="C144" s="172">
        <v>142</v>
      </c>
      <c r="D144" s="173">
        <v>2</v>
      </c>
      <c r="E144" s="174" t="s">
        <v>18</v>
      </c>
      <c r="F144" s="175"/>
      <c r="G144" s="175">
        <v>0</v>
      </c>
      <c r="H144" s="166"/>
      <c r="I144" s="180">
        <f t="shared" si="18"/>
        <v>0</v>
      </c>
      <c r="J144" s="167">
        <v>0.28528643216080396</v>
      </c>
      <c r="K144" s="166"/>
      <c r="L144" s="144">
        <v>0.42</v>
      </c>
      <c r="M144" s="169">
        <f t="shared" si="20"/>
        <v>3111.1111111111109</v>
      </c>
      <c r="N144" s="143">
        <v>0.26989952904238612</v>
      </c>
      <c r="O144" s="169">
        <f t="shared" si="21"/>
        <v>2339.6874236874237</v>
      </c>
      <c r="P144" s="144">
        <v>0.51</v>
      </c>
      <c r="Q144" s="169">
        <f t="shared" si="22"/>
        <v>3777.7777777777778</v>
      </c>
      <c r="R144" s="143">
        <v>0.30129190515126736</v>
      </c>
      <c r="S144" s="169">
        <f t="shared" si="23"/>
        <v>2638.213863904788</v>
      </c>
      <c r="T144" s="144">
        <v>0.45</v>
      </c>
      <c r="U144" s="169">
        <f t="shared" si="24"/>
        <v>3333.333333333333</v>
      </c>
      <c r="V144" s="19">
        <v>0.23898305084745761</v>
      </c>
      <c r="W144" s="170">
        <f t="shared" si="25"/>
        <v>2296.6101694915251</v>
      </c>
      <c r="X144" s="18">
        <v>1.0699999999999998</v>
      </c>
      <c r="Y144" s="169">
        <f t="shared" si="26"/>
        <v>7925.9259259259243</v>
      </c>
      <c r="Z144" s="171">
        <v>0.24024767801857583</v>
      </c>
      <c r="AA144" s="169">
        <f t="shared" si="27"/>
        <v>3404.1852998509339</v>
      </c>
      <c r="AB144" s="144"/>
      <c r="AC144" s="144"/>
      <c r="AD144" s="144"/>
      <c r="AE144" s="144"/>
    </row>
    <row r="145" spans="1:31" ht="18.75" hidden="1" x14ac:dyDescent="0.3">
      <c r="A145" s="172">
        <v>143</v>
      </c>
      <c r="B145" s="173">
        <v>2</v>
      </c>
      <c r="C145" s="172">
        <v>143</v>
      </c>
      <c r="D145" s="173">
        <v>2</v>
      </c>
      <c r="E145" s="174" t="s">
        <v>18</v>
      </c>
      <c r="F145" s="175"/>
      <c r="G145" s="175">
        <v>50</v>
      </c>
      <c r="H145" s="166"/>
      <c r="I145" s="180">
        <f t="shared" si="18"/>
        <v>0</v>
      </c>
      <c r="J145" s="167">
        <v>0.27162859248341931</v>
      </c>
      <c r="K145" s="166"/>
      <c r="L145" s="144">
        <v>0.43</v>
      </c>
      <c r="M145" s="169">
        <f t="shared" si="20"/>
        <v>3185.1851851851848</v>
      </c>
      <c r="N145" s="143">
        <v>0.30576286353467558</v>
      </c>
      <c r="O145" s="169">
        <f t="shared" si="21"/>
        <v>2473.9113431104479</v>
      </c>
      <c r="P145" s="144">
        <v>0.65</v>
      </c>
      <c r="Q145" s="169">
        <f t="shared" si="22"/>
        <v>4814.8148148148148</v>
      </c>
      <c r="R145" s="143">
        <v>0.30748242530755709</v>
      </c>
      <c r="S145" s="169">
        <f t="shared" si="23"/>
        <v>2980.4709366660154</v>
      </c>
      <c r="T145" s="144">
        <v>0.59</v>
      </c>
      <c r="U145" s="169">
        <f t="shared" si="24"/>
        <v>4370.3703703703695</v>
      </c>
      <c r="V145" s="19">
        <v>0.25489217895075633</v>
      </c>
      <c r="W145" s="170">
        <f t="shared" si="25"/>
        <v>2613.9732265255275</v>
      </c>
      <c r="X145" s="18">
        <v>2.25</v>
      </c>
      <c r="Y145" s="169">
        <f t="shared" si="26"/>
        <v>16666.666666666664</v>
      </c>
      <c r="Z145" s="171">
        <v>0.21870062273445487</v>
      </c>
      <c r="AA145" s="169">
        <f t="shared" si="27"/>
        <v>5145.0103789075802</v>
      </c>
      <c r="AB145" s="144"/>
      <c r="AC145" s="144"/>
      <c r="AD145" s="144"/>
      <c r="AE145" s="144"/>
    </row>
    <row r="146" spans="1:31" ht="18.75" hidden="1" x14ac:dyDescent="0.3">
      <c r="A146" s="176">
        <v>144</v>
      </c>
      <c r="B146" s="177">
        <v>2</v>
      </c>
      <c r="C146" s="176">
        <v>144</v>
      </c>
      <c r="D146" s="177">
        <v>2</v>
      </c>
      <c r="E146" s="178" t="s">
        <v>18</v>
      </c>
      <c r="F146" s="179"/>
      <c r="G146" s="179">
        <v>500</v>
      </c>
      <c r="H146" s="166"/>
      <c r="I146" s="180">
        <f t="shared" si="18"/>
        <v>0</v>
      </c>
      <c r="J146" s="167">
        <v>0.24825870646766168</v>
      </c>
      <c r="K146" s="166"/>
      <c r="L146" s="144">
        <v>0.89</v>
      </c>
      <c r="M146" s="169">
        <f t="shared" si="20"/>
        <v>6592.5925925925922</v>
      </c>
      <c r="N146" s="143">
        <v>0.23373315363881397</v>
      </c>
      <c r="O146" s="169">
        <f t="shared" si="21"/>
        <v>3040.9074573225512</v>
      </c>
      <c r="P146" s="144">
        <v>1.25</v>
      </c>
      <c r="Q146" s="169">
        <f t="shared" si="22"/>
        <v>9259.2592592592591</v>
      </c>
      <c r="R146" s="143">
        <v>0.278385926731955</v>
      </c>
      <c r="S146" s="169">
        <f t="shared" si="23"/>
        <v>4077.6474697403241</v>
      </c>
      <c r="T146" s="144">
        <v>0.9</v>
      </c>
      <c r="U146" s="169">
        <f t="shared" si="24"/>
        <v>6666.6666666666661</v>
      </c>
      <c r="V146" s="19">
        <v>0.2672389352653961</v>
      </c>
      <c r="W146" s="170">
        <f t="shared" si="25"/>
        <v>3281.592901769307</v>
      </c>
      <c r="X146" s="18">
        <v>1.8199999999999998</v>
      </c>
      <c r="Y146" s="169">
        <f t="shared" si="26"/>
        <v>13481.48148148148</v>
      </c>
      <c r="Z146" s="171">
        <v>0.25744754839457518</v>
      </c>
      <c r="AA146" s="169">
        <f t="shared" si="27"/>
        <v>4970.7743561342722</v>
      </c>
      <c r="AB146" s="144"/>
      <c r="AC146" s="144"/>
      <c r="AD146" s="144"/>
      <c r="AE146" s="144"/>
    </row>
    <row r="147" spans="1:31" ht="18.75" x14ac:dyDescent="0.3">
      <c r="A147" s="162">
        <v>145</v>
      </c>
      <c r="B147" s="163">
        <v>3</v>
      </c>
      <c r="C147" s="162">
        <v>145</v>
      </c>
      <c r="D147" s="163">
        <v>3</v>
      </c>
      <c r="E147" s="164" t="s">
        <v>13</v>
      </c>
      <c r="F147" s="165"/>
      <c r="G147" s="165">
        <v>50</v>
      </c>
      <c r="H147" s="166"/>
      <c r="I147" s="180">
        <f t="shared" si="18"/>
        <v>0</v>
      </c>
      <c r="J147" s="167">
        <v>0.18772455089820358</v>
      </c>
      <c r="K147" s="166"/>
      <c r="L147" s="144">
        <v>0.47</v>
      </c>
      <c r="M147" s="169">
        <f t="shared" si="20"/>
        <v>3481.4814814814808</v>
      </c>
      <c r="N147" s="143">
        <v>0.22656205824144757</v>
      </c>
      <c r="O147" s="169">
        <f t="shared" si="21"/>
        <v>2288.7716101739284</v>
      </c>
      <c r="P147" s="144">
        <v>0.86</v>
      </c>
      <c r="Q147" s="169">
        <f t="shared" si="22"/>
        <v>6370.3703703703695</v>
      </c>
      <c r="R147" s="143">
        <v>0.18599343185550082</v>
      </c>
      <c r="S147" s="169">
        <f t="shared" si="23"/>
        <v>2684.8470473757829</v>
      </c>
      <c r="T147" s="144">
        <v>0.77</v>
      </c>
      <c r="U147" s="169">
        <f t="shared" si="24"/>
        <v>5703.7037037037035</v>
      </c>
      <c r="V147" s="19">
        <v>0.18509852556152681</v>
      </c>
      <c r="W147" s="170">
        <f t="shared" si="25"/>
        <v>2555.7471457953752</v>
      </c>
      <c r="X147" s="18">
        <v>2.08</v>
      </c>
      <c r="Y147" s="169">
        <f t="shared" si="26"/>
        <v>15407.407407407407</v>
      </c>
      <c r="Z147" s="171">
        <v>0.1267031327697663</v>
      </c>
      <c r="AA147" s="169">
        <f t="shared" si="27"/>
        <v>3452.1667863786215</v>
      </c>
      <c r="AB147" s="144"/>
      <c r="AC147" s="144"/>
      <c r="AD147" s="144"/>
      <c r="AE147" s="144"/>
    </row>
    <row r="148" spans="1:31" ht="18.75" x14ac:dyDescent="0.3">
      <c r="A148" s="172">
        <v>146</v>
      </c>
      <c r="B148" s="173">
        <v>3</v>
      </c>
      <c r="C148" s="172">
        <v>146</v>
      </c>
      <c r="D148" s="173">
        <v>3</v>
      </c>
      <c r="E148" s="174" t="s">
        <v>13</v>
      </c>
      <c r="F148" s="175"/>
      <c r="G148" s="175">
        <v>500</v>
      </c>
      <c r="H148" s="166"/>
      <c r="I148" s="180">
        <f t="shared" si="18"/>
        <v>0</v>
      </c>
      <c r="J148" s="167">
        <v>0.25391304347826082</v>
      </c>
      <c r="K148" s="166"/>
      <c r="L148" s="144">
        <v>0.81</v>
      </c>
      <c r="M148" s="169">
        <f t="shared" si="20"/>
        <v>6000</v>
      </c>
      <c r="N148" s="143">
        <v>0.21416666666666664</v>
      </c>
      <c r="O148" s="169">
        <f t="shared" si="21"/>
        <v>2785</v>
      </c>
      <c r="P148" s="144">
        <v>1.73</v>
      </c>
      <c r="Q148" s="169">
        <f t="shared" si="22"/>
        <v>12814.814814814814</v>
      </c>
      <c r="R148" s="143">
        <v>0.13857682491066869</v>
      </c>
      <c r="S148" s="169">
        <f t="shared" si="23"/>
        <v>3275.8363488552359</v>
      </c>
      <c r="T148" s="144">
        <v>1.02</v>
      </c>
      <c r="U148" s="169">
        <f t="shared" si="24"/>
        <v>7555.5555555555557</v>
      </c>
      <c r="V148" s="19">
        <v>0.14338713766584976</v>
      </c>
      <c r="W148" s="170">
        <f t="shared" si="25"/>
        <v>2583.3694845864202</v>
      </c>
      <c r="X148" s="18">
        <v>2.48</v>
      </c>
      <c r="Y148" s="169">
        <f t="shared" si="26"/>
        <v>18370.370370370369</v>
      </c>
      <c r="Z148" s="171">
        <v>0.11343788985920514</v>
      </c>
      <c r="AA148" s="169">
        <f t="shared" si="27"/>
        <v>3583.8960507468792</v>
      </c>
      <c r="AB148" s="144"/>
      <c r="AC148" s="144"/>
      <c r="AD148" s="144"/>
      <c r="AE148" s="144"/>
    </row>
    <row r="149" spans="1:31" ht="18.75" x14ac:dyDescent="0.3">
      <c r="A149" s="172">
        <v>147</v>
      </c>
      <c r="B149" s="173">
        <v>3</v>
      </c>
      <c r="C149" s="172">
        <v>147</v>
      </c>
      <c r="D149" s="173">
        <v>3</v>
      </c>
      <c r="E149" s="174" t="s">
        <v>13</v>
      </c>
      <c r="F149" s="175"/>
      <c r="G149" s="175">
        <v>0</v>
      </c>
      <c r="H149" s="166"/>
      <c r="I149" s="180">
        <f t="shared" si="18"/>
        <v>0</v>
      </c>
      <c r="J149" s="167">
        <v>0.15273643410852711</v>
      </c>
      <c r="K149" s="166"/>
      <c r="L149" s="144">
        <v>0.57999999999999996</v>
      </c>
      <c r="M149" s="169">
        <f t="shared" si="20"/>
        <v>4296.2962962962956</v>
      </c>
      <c r="N149" s="143">
        <v>0.19385980041887393</v>
      </c>
      <c r="O149" s="169">
        <f t="shared" si="21"/>
        <v>2332.8791425403469</v>
      </c>
      <c r="P149" s="144">
        <v>0.94</v>
      </c>
      <c r="Q149" s="169">
        <f t="shared" si="22"/>
        <v>6962.9629629629617</v>
      </c>
      <c r="R149" s="143">
        <v>0.16082103628092756</v>
      </c>
      <c r="S149" s="169">
        <f t="shared" si="23"/>
        <v>2619.7909192894213</v>
      </c>
      <c r="T149" s="144">
        <v>0.89</v>
      </c>
      <c r="U149" s="169">
        <f t="shared" si="24"/>
        <v>6592.5925925925922</v>
      </c>
      <c r="V149" s="19">
        <v>0.15663157894736843</v>
      </c>
      <c r="W149" s="170">
        <f t="shared" si="25"/>
        <v>2532.6081871345032</v>
      </c>
      <c r="X149" s="18">
        <v>2.1</v>
      </c>
      <c r="Y149" s="169">
        <f t="shared" si="26"/>
        <v>15555.555555555555</v>
      </c>
      <c r="Z149" s="171">
        <v>0.10873440285204992</v>
      </c>
      <c r="AA149" s="169">
        <f t="shared" si="27"/>
        <v>3191.4240443652207</v>
      </c>
      <c r="AB149" s="144"/>
      <c r="AC149" s="144"/>
      <c r="AD149" s="144"/>
      <c r="AE149" s="144"/>
    </row>
    <row r="150" spans="1:31" ht="18.75" x14ac:dyDescent="0.3">
      <c r="A150" s="172">
        <v>148</v>
      </c>
      <c r="B150" s="173">
        <v>3</v>
      </c>
      <c r="C150" s="172">
        <v>148</v>
      </c>
      <c r="D150" s="173">
        <v>3</v>
      </c>
      <c r="E150" s="174" t="s">
        <v>13</v>
      </c>
      <c r="F150" s="175"/>
      <c r="G150" s="175">
        <v>200</v>
      </c>
      <c r="H150" s="166"/>
      <c r="I150" s="180">
        <f t="shared" si="18"/>
        <v>0</v>
      </c>
      <c r="J150" s="167">
        <v>0.14991445117136087</v>
      </c>
      <c r="K150" s="166"/>
      <c r="L150" s="144">
        <v>1.28</v>
      </c>
      <c r="M150" s="169">
        <f t="shared" si="20"/>
        <v>9481.4814814814818</v>
      </c>
      <c r="N150" s="143">
        <v>0.1625197969543147</v>
      </c>
      <c r="O150" s="169">
        <f t="shared" si="21"/>
        <v>3040.9284451964654</v>
      </c>
      <c r="P150" s="144">
        <v>1.29</v>
      </c>
      <c r="Q150" s="169">
        <f t="shared" si="22"/>
        <v>9555.5555555555547</v>
      </c>
      <c r="R150" s="143">
        <v>0.15844831943391458</v>
      </c>
      <c r="S150" s="169">
        <f t="shared" si="23"/>
        <v>3014.0617190351836</v>
      </c>
      <c r="T150" s="144">
        <v>1.29</v>
      </c>
      <c r="U150" s="169">
        <f t="shared" si="24"/>
        <v>9555.5555555555547</v>
      </c>
      <c r="V150" s="19">
        <v>0.1650082205640572</v>
      </c>
      <c r="W150" s="170">
        <f t="shared" si="25"/>
        <v>3076.7452187232129</v>
      </c>
      <c r="X150" s="18">
        <v>2.88</v>
      </c>
      <c r="Y150" s="169">
        <f t="shared" si="26"/>
        <v>21333.333333333332</v>
      </c>
      <c r="Z150" s="171">
        <v>0.10499173553719009</v>
      </c>
      <c r="AA150" s="169">
        <f t="shared" si="27"/>
        <v>3739.8236914600552</v>
      </c>
      <c r="AB150" s="144"/>
      <c r="AC150" s="144"/>
      <c r="AD150" s="144"/>
      <c r="AE150" s="144"/>
    </row>
    <row r="151" spans="1:31" ht="18.75" x14ac:dyDescent="0.3">
      <c r="A151" s="172">
        <v>149</v>
      </c>
      <c r="B151" s="173">
        <v>3</v>
      </c>
      <c r="C151" s="172">
        <v>149</v>
      </c>
      <c r="D151" s="173">
        <v>3</v>
      </c>
      <c r="E151" s="174" t="s">
        <v>13</v>
      </c>
      <c r="F151" s="175"/>
      <c r="G151" s="175">
        <v>350</v>
      </c>
      <c r="H151" s="166"/>
      <c r="I151" s="180">
        <f t="shared" si="18"/>
        <v>0</v>
      </c>
      <c r="J151" s="167">
        <v>0.13434212324087991</v>
      </c>
      <c r="K151" s="166"/>
      <c r="L151" s="144">
        <v>1.57</v>
      </c>
      <c r="M151" s="169">
        <f t="shared" si="20"/>
        <v>11629.62962962963</v>
      </c>
      <c r="N151" s="143">
        <v>0.15424382406105641</v>
      </c>
      <c r="O151" s="169">
        <f t="shared" si="21"/>
        <v>3293.7985464878411</v>
      </c>
      <c r="P151" s="144">
        <v>1.86</v>
      </c>
      <c r="Q151" s="169">
        <f t="shared" si="22"/>
        <v>13777.777777777777</v>
      </c>
      <c r="R151" s="143">
        <v>0.1442441528807758</v>
      </c>
      <c r="S151" s="169">
        <f t="shared" si="23"/>
        <v>3487.363884135133</v>
      </c>
      <c r="T151" s="144">
        <v>1.55</v>
      </c>
      <c r="U151" s="169">
        <f t="shared" si="24"/>
        <v>11481.481481481482</v>
      </c>
      <c r="V151" s="19">
        <v>0.16216552260069941</v>
      </c>
      <c r="W151" s="170">
        <f t="shared" si="25"/>
        <v>3361.9004446746967</v>
      </c>
      <c r="X151" s="18">
        <v>2.75</v>
      </c>
      <c r="Y151" s="169">
        <f t="shared" si="26"/>
        <v>20370.370370370369</v>
      </c>
      <c r="Z151" s="171">
        <v>0.11430308557531538</v>
      </c>
      <c r="AA151" s="169">
        <f t="shared" si="27"/>
        <v>3828.3961876453131</v>
      </c>
      <c r="AB151" s="144"/>
      <c r="AC151" s="144"/>
      <c r="AD151" s="144"/>
      <c r="AE151" s="144"/>
    </row>
    <row r="152" spans="1:31" ht="18.75" x14ac:dyDescent="0.3">
      <c r="A152" s="176">
        <v>150</v>
      </c>
      <c r="B152" s="177">
        <v>3</v>
      </c>
      <c r="C152" s="176">
        <v>150</v>
      </c>
      <c r="D152" s="177">
        <v>3</v>
      </c>
      <c r="E152" s="178" t="s">
        <v>13</v>
      </c>
      <c r="F152" s="179"/>
      <c r="G152" s="179">
        <v>100</v>
      </c>
      <c r="H152" s="166"/>
      <c r="I152" s="180">
        <f t="shared" si="18"/>
        <v>0</v>
      </c>
      <c r="J152" s="167">
        <v>0.14168865435356201</v>
      </c>
      <c r="K152" s="166"/>
      <c r="L152" s="144">
        <v>1.04</v>
      </c>
      <c r="M152" s="169">
        <f t="shared" si="20"/>
        <v>7703.7037037037035</v>
      </c>
      <c r="N152" s="143">
        <v>0.16223689557090612</v>
      </c>
      <c r="O152" s="169">
        <f t="shared" si="21"/>
        <v>2749.8249732869804</v>
      </c>
      <c r="P152" s="144">
        <v>1.51</v>
      </c>
      <c r="Q152" s="169">
        <f t="shared" si="22"/>
        <v>11185.185185185184</v>
      </c>
      <c r="R152" s="143">
        <v>0.19376182136602449</v>
      </c>
      <c r="S152" s="169">
        <f t="shared" si="23"/>
        <v>3667.2618537977551</v>
      </c>
      <c r="T152" s="144">
        <v>1.19</v>
      </c>
      <c r="U152" s="169">
        <f t="shared" si="24"/>
        <v>8814.8148148148139</v>
      </c>
      <c r="V152" s="19">
        <v>0.14947212171815566</v>
      </c>
      <c r="W152" s="170">
        <f t="shared" si="25"/>
        <v>2817.5690729230018</v>
      </c>
      <c r="X152" s="18">
        <v>2.17</v>
      </c>
      <c r="Y152" s="169">
        <f t="shared" si="26"/>
        <v>16074.074074074073</v>
      </c>
      <c r="Z152" s="171">
        <v>0.12834908677421647</v>
      </c>
      <c r="AA152" s="169">
        <f t="shared" si="27"/>
        <v>3563.0927281485165</v>
      </c>
      <c r="AB152" s="144"/>
      <c r="AC152" s="144"/>
      <c r="AD152" s="144"/>
      <c r="AE152" s="144"/>
    </row>
    <row r="153" spans="1:31" ht="18.75" hidden="1" x14ac:dyDescent="0.3">
      <c r="A153" s="162">
        <v>151</v>
      </c>
      <c r="B153" s="163">
        <v>3</v>
      </c>
      <c r="C153" s="162">
        <v>151</v>
      </c>
      <c r="D153" s="163">
        <v>3</v>
      </c>
      <c r="E153" s="164" t="s">
        <v>9</v>
      </c>
      <c r="F153" s="165"/>
      <c r="G153" s="165">
        <v>0</v>
      </c>
      <c r="H153" s="166"/>
      <c r="I153" s="180">
        <f t="shared" si="18"/>
        <v>0</v>
      </c>
      <c r="J153" s="167">
        <v>0.29922960343521088</v>
      </c>
      <c r="K153" s="166"/>
      <c r="L153" s="144">
        <v>0.21</v>
      </c>
      <c r="M153" s="169">
        <f t="shared" si="20"/>
        <v>1555.5555555555554</v>
      </c>
      <c r="N153" s="143">
        <v>0.34104849884526561</v>
      </c>
      <c r="O153" s="169">
        <f t="shared" si="21"/>
        <v>2030.5198870926354</v>
      </c>
      <c r="P153" s="144">
        <v>0.31</v>
      </c>
      <c r="Q153" s="169">
        <f t="shared" si="22"/>
        <v>2296.2962962962961</v>
      </c>
      <c r="R153" s="143">
        <v>0.28642779922779921</v>
      </c>
      <c r="S153" s="169">
        <f t="shared" si="23"/>
        <v>2157.7230945230945</v>
      </c>
      <c r="T153" s="144">
        <v>0.28000000000000003</v>
      </c>
      <c r="U153" s="169">
        <f t="shared" si="24"/>
        <v>2074.0740740740744</v>
      </c>
      <c r="V153" s="19">
        <v>0.28756636346760717</v>
      </c>
      <c r="W153" s="170">
        <f t="shared" si="25"/>
        <v>2096.4339390439263</v>
      </c>
      <c r="X153" s="18">
        <v>0.64999999999999991</v>
      </c>
      <c r="Y153" s="169">
        <f t="shared" si="26"/>
        <v>4814.8148148148139</v>
      </c>
      <c r="Z153" s="171">
        <v>0.23308422540900828</v>
      </c>
      <c r="AA153" s="169">
        <f t="shared" si="27"/>
        <v>2622.2573815989285</v>
      </c>
      <c r="AB153" s="144"/>
      <c r="AC153" s="144"/>
      <c r="AD153" s="144"/>
      <c r="AE153" s="144"/>
    </row>
    <row r="154" spans="1:31" ht="18.75" hidden="1" x14ac:dyDescent="0.3">
      <c r="A154" s="172">
        <v>152</v>
      </c>
      <c r="B154" s="173">
        <v>3</v>
      </c>
      <c r="C154" s="172">
        <v>152</v>
      </c>
      <c r="D154" s="173">
        <v>3</v>
      </c>
      <c r="E154" s="174" t="s">
        <v>9</v>
      </c>
      <c r="F154" s="175"/>
      <c r="G154" s="175">
        <v>100</v>
      </c>
      <c r="H154" s="166"/>
      <c r="I154" s="180">
        <f t="shared" si="18"/>
        <v>0</v>
      </c>
      <c r="J154" s="167">
        <v>0.28918769060160798</v>
      </c>
      <c r="K154" s="166"/>
      <c r="L154" s="144">
        <v>0.42</v>
      </c>
      <c r="M154" s="169">
        <f t="shared" si="20"/>
        <v>3111.1111111111109</v>
      </c>
      <c r="N154" s="143">
        <v>0.26804096561814195</v>
      </c>
      <c r="O154" s="169">
        <f t="shared" si="21"/>
        <v>2333.9052263675526</v>
      </c>
      <c r="P154" s="144">
        <v>0.36</v>
      </c>
      <c r="Q154" s="169">
        <f t="shared" si="22"/>
        <v>2666.6666666666665</v>
      </c>
      <c r="R154" s="143">
        <v>0.29301218369259602</v>
      </c>
      <c r="S154" s="169">
        <f t="shared" si="23"/>
        <v>2281.365823180256</v>
      </c>
      <c r="T154" s="144">
        <v>0.36</v>
      </c>
      <c r="U154" s="169">
        <f t="shared" si="24"/>
        <v>2666.6666666666665</v>
      </c>
      <c r="V154" s="19">
        <v>0.26259328626998996</v>
      </c>
      <c r="W154" s="170">
        <f t="shared" si="25"/>
        <v>2200.2487633866399</v>
      </c>
      <c r="X154" s="18">
        <v>0.99</v>
      </c>
      <c r="Y154" s="169">
        <f t="shared" si="26"/>
        <v>7333.333333333333</v>
      </c>
      <c r="Z154" s="171">
        <v>0.22217573221757322</v>
      </c>
      <c r="AA154" s="169">
        <f t="shared" si="27"/>
        <v>3129.2887029288704</v>
      </c>
      <c r="AB154" s="144"/>
      <c r="AC154" s="144"/>
      <c r="AD154" s="144"/>
      <c r="AE154" s="144"/>
    </row>
    <row r="155" spans="1:31" ht="18.75" hidden="1" x14ac:dyDescent="0.3">
      <c r="A155" s="172">
        <v>153</v>
      </c>
      <c r="B155" s="173">
        <v>3</v>
      </c>
      <c r="C155" s="172">
        <v>153</v>
      </c>
      <c r="D155" s="173">
        <v>3</v>
      </c>
      <c r="E155" s="174" t="s">
        <v>9</v>
      </c>
      <c r="F155" s="175"/>
      <c r="G155" s="175">
        <v>350</v>
      </c>
      <c r="H155" s="166"/>
      <c r="I155" s="180">
        <f t="shared" si="18"/>
        <v>0</v>
      </c>
      <c r="J155" s="167">
        <v>0.27558802565930152</v>
      </c>
      <c r="K155" s="166"/>
      <c r="L155" s="144">
        <v>0.96</v>
      </c>
      <c r="M155" s="169">
        <f t="shared" si="20"/>
        <v>7111.1111111111104</v>
      </c>
      <c r="N155" s="143">
        <v>0.25043686224489797</v>
      </c>
      <c r="O155" s="169">
        <f t="shared" si="21"/>
        <v>3280.8843537414969</v>
      </c>
      <c r="P155" s="144">
        <v>0.8</v>
      </c>
      <c r="Q155" s="169">
        <f t="shared" si="22"/>
        <v>5925.9259259259261</v>
      </c>
      <c r="R155" s="143">
        <v>0.25402477672140594</v>
      </c>
      <c r="S155" s="169">
        <f t="shared" si="23"/>
        <v>3005.3320102009238</v>
      </c>
      <c r="T155" s="144">
        <v>0.86</v>
      </c>
      <c r="U155" s="169">
        <f t="shared" si="24"/>
        <v>6370.3703703703695</v>
      </c>
      <c r="V155" s="19">
        <v>0.24299319727891155</v>
      </c>
      <c r="W155" s="170">
        <f t="shared" si="25"/>
        <v>3047.9566641471401</v>
      </c>
      <c r="X155" s="18">
        <v>1.25</v>
      </c>
      <c r="Y155" s="169">
        <f t="shared" si="26"/>
        <v>9259.2592592592591</v>
      </c>
      <c r="Z155" s="171">
        <v>0.20952962736713501</v>
      </c>
      <c r="AA155" s="169">
        <f t="shared" si="27"/>
        <v>3440.0891422882869</v>
      </c>
      <c r="AB155" s="144"/>
      <c r="AC155" s="144"/>
      <c r="AD155" s="144"/>
      <c r="AE155" s="144"/>
    </row>
    <row r="156" spans="1:31" ht="18.75" hidden="1" x14ac:dyDescent="0.3">
      <c r="A156" s="172">
        <v>154</v>
      </c>
      <c r="B156" s="173">
        <v>3</v>
      </c>
      <c r="C156" s="172">
        <v>154</v>
      </c>
      <c r="D156" s="173">
        <v>3</v>
      </c>
      <c r="E156" s="174" t="s">
        <v>9</v>
      </c>
      <c r="F156" s="175"/>
      <c r="G156" s="175">
        <v>200</v>
      </c>
      <c r="H156" s="166"/>
      <c r="I156" s="180">
        <f t="shared" si="18"/>
        <v>0</v>
      </c>
      <c r="J156" s="167">
        <v>0.26264496820052369</v>
      </c>
      <c r="K156" s="166"/>
      <c r="L156" s="144">
        <v>0.67</v>
      </c>
      <c r="M156" s="169">
        <f t="shared" si="20"/>
        <v>4962.9629629629626</v>
      </c>
      <c r="N156" s="143">
        <v>0.27695302013422812</v>
      </c>
      <c r="O156" s="169">
        <f t="shared" si="21"/>
        <v>2874.5075814069096</v>
      </c>
      <c r="P156" s="144">
        <v>0.46</v>
      </c>
      <c r="Q156" s="169">
        <f t="shared" si="22"/>
        <v>3407.4074074074074</v>
      </c>
      <c r="R156" s="143">
        <v>0.29541752365281776</v>
      </c>
      <c r="S156" s="169">
        <f t="shared" si="23"/>
        <v>2506.6078583725644</v>
      </c>
      <c r="T156" s="144">
        <v>0.8</v>
      </c>
      <c r="U156" s="169">
        <f t="shared" si="24"/>
        <v>5925.9259259259261</v>
      </c>
      <c r="V156" s="19">
        <v>0.2440296213497275</v>
      </c>
      <c r="W156" s="170">
        <f t="shared" si="25"/>
        <v>2946.101459850237</v>
      </c>
      <c r="X156" s="18">
        <v>1.37</v>
      </c>
      <c r="Y156" s="169">
        <f t="shared" si="26"/>
        <v>10148.148148148148</v>
      </c>
      <c r="Z156" s="171">
        <v>0.21044285876090155</v>
      </c>
      <c r="AA156" s="169">
        <f t="shared" si="27"/>
        <v>3635.6053074254451</v>
      </c>
      <c r="AB156" s="144"/>
      <c r="AC156" s="144"/>
      <c r="AD156" s="144"/>
      <c r="AE156" s="144"/>
    </row>
    <row r="157" spans="1:31" ht="18.75" hidden="1" x14ac:dyDescent="0.3">
      <c r="A157" s="172">
        <v>155</v>
      </c>
      <c r="B157" s="173">
        <v>3</v>
      </c>
      <c r="C157" s="172">
        <v>155</v>
      </c>
      <c r="D157" s="173">
        <v>3</v>
      </c>
      <c r="E157" s="174" t="s">
        <v>9</v>
      </c>
      <c r="F157" s="175"/>
      <c r="G157" s="175">
        <v>50</v>
      </c>
      <c r="H157" s="166"/>
      <c r="I157" s="180">
        <f t="shared" si="18"/>
        <v>0</v>
      </c>
      <c r="J157" s="167">
        <v>0.29075483666349505</v>
      </c>
      <c r="K157" s="166"/>
      <c r="L157" s="144">
        <v>0.43</v>
      </c>
      <c r="M157" s="169">
        <f t="shared" si="20"/>
        <v>3185.1851851851848</v>
      </c>
      <c r="N157" s="143">
        <v>0.27865861837692824</v>
      </c>
      <c r="O157" s="169">
        <f t="shared" si="21"/>
        <v>2387.579302978364</v>
      </c>
      <c r="P157" s="144">
        <v>0.34</v>
      </c>
      <c r="Q157" s="169">
        <f t="shared" si="22"/>
        <v>2518.5185185185187</v>
      </c>
      <c r="R157" s="143">
        <v>0.3155306217858812</v>
      </c>
      <c r="S157" s="169">
        <f t="shared" si="23"/>
        <v>2294.6697141274044</v>
      </c>
      <c r="T157" s="144">
        <v>0.49</v>
      </c>
      <c r="U157" s="169">
        <f t="shared" si="24"/>
        <v>3629.6296296296291</v>
      </c>
      <c r="V157" s="19">
        <v>0.25892476440599405</v>
      </c>
      <c r="W157" s="170">
        <f t="shared" si="25"/>
        <v>2439.8009967328671</v>
      </c>
      <c r="X157" s="18">
        <v>0.95</v>
      </c>
      <c r="Y157" s="169">
        <f t="shared" si="26"/>
        <v>7037.0370370370365</v>
      </c>
      <c r="Z157" s="171">
        <v>0.21334076033978555</v>
      </c>
      <c r="AA157" s="169">
        <f t="shared" si="27"/>
        <v>3001.2868320207131</v>
      </c>
      <c r="AB157" s="144"/>
      <c r="AC157" s="144"/>
      <c r="AD157" s="144"/>
      <c r="AE157" s="144"/>
    </row>
    <row r="158" spans="1:31" ht="18.75" hidden="1" x14ac:dyDescent="0.3">
      <c r="A158" s="176">
        <v>156</v>
      </c>
      <c r="B158" s="177">
        <v>3</v>
      </c>
      <c r="C158" s="176">
        <v>156</v>
      </c>
      <c r="D158" s="177">
        <v>3</v>
      </c>
      <c r="E158" s="178" t="s">
        <v>9</v>
      </c>
      <c r="F158" s="179"/>
      <c r="G158" s="179">
        <v>500</v>
      </c>
      <c r="H158" s="166"/>
      <c r="I158" s="180">
        <f t="shared" si="18"/>
        <v>0</v>
      </c>
      <c r="J158" s="167">
        <v>0.25158102766798418</v>
      </c>
      <c r="K158" s="166"/>
      <c r="L158" s="144">
        <v>1.19</v>
      </c>
      <c r="M158" s="169">
        <f t="shared" si="20"/>
        <v>8814.8148148148139</v>
      </c>
      <c r="N158" s="143">
        <v>0.24801447451227182</v>
      </c>
      <c r="O158" s="169">
        <f t="shared" si="21"/>
        <v>3686.2016642192848</v>
      </c>
      <c r="P158" s="144">
        <v>1</v>
      </c>
      <c r="Q158" s="169">
        <f t="shared" si="22"/>
        <v>7407.4074074074069</v>
      </c>
      <c r="R158" s="143">
        <v>0.29334386727236811</v>
      </c>
      <c r="S158" s="169">
        <f t="shared" si="23"/>
        <v>3672.9175353508749</v>
      </c>
      <c r="T158" s="144">
        <v>1.17</v>
      </c>
      <c r="U158" s="169">
        <f t="shared" si="24"/>
        <v>8666.6666666666661</v>
      </c>
      <c r="V158" s="19">
        <v>0.25932256327409797</v>
      </c>
      <c r="W158" s="170">
        <f t="shared" si="25"/>
        <v>3747.4622150421824</v>
      </c>
      <c r="X158" s="18">
        <v>1.44</v>
      </c>
      <c r="Y158" s="169">
        <f t="shared" si="26"/>
        <v>10666.666666666666</v>
      </c>
      <c r="Z158" s="171">
        <v>0.24065877509006689</v>
      </c>
      <c r="AA158" s="169">
        <f t="shared" si="27"/>
        <v>4067.0269342940469</v>
      </c>
      <c r="AB158" s="144"/>
      <c r="AC158" s="144"/>
      <c r="AD158" s="144"/>
      <c r="AE158" s="144"/>
    </row>
    <row r="159" spans="1:31" ht="18.75" hidden="1" x14ac:dyDescent="0.3">
      <c r="A159" s="162">
        <v>157</v>
      </c>
      <c r="B159" s="163">
        <v>3</v>
      </c>
      <c r="C159" s="162">
        <v>157</v>
      </c>
      <c r="D159" s="163">
        <v>3</v>
      </c>
      <c r="E159" s="164" t="s">
        <v>20</v>
      </c>
      <c r="F159" s="165"/>
      <c r="G159" s="165">
        <v>50</v>
      </c>
      <c r="H159" s="166"/>
      <c r="I159" s="180">
        <f t="shared" si="18"/>
        <v>0</v>
      </c>
      <c r="J159" s="167">
        <v>0.31305210918114146</v>
      </c>
      <c r="K159" s="166"/>
      <c r="L159" s="144">
        <v>0.22</v>
      </c>
      <c r="M159" s="169">
        <f t="shared" si="20"/>
        <v>1629.6296296296296</v>
      </c>
      <c r="N159" s="143">
        <v>0.36274870344177274</v>
      </c>
      <c r="O159" s="169">
        <f t="shared" si="21"/>
        <v>2091.1460352384447</v>
      </c>
      <c r="P159" s="144">
        <v>0.23</v>
      </c>
      <c r="Q159" s="169">
        <f t="shared" si="22"/>
        <v>1703.7037037037037</v>
      </c>
      <c r="R159" s="143">
        <v>0.35345794392523366</v>
      </c>
      <c r="S159" s="169">
        <f t="shared" si="23"/>
        <v>2102.1876081689165</v>
      </c>
      <c r="T159" s="144">
        <v>0.19</v>
      </c>
      <c r="U159" s="169">
        <f t="shared" si="24"/>
        <v>1407.4074074074074</v>
      </c>
      <c r="V159" s="19">
        <v>0.29564175527931702</v>
      </c>
      <c r="W159" s="170">
        <f t="shared" si="25"/>
        <v>1916.0883963190388</v>
      </c>
      <c r="X159" s="18">
        <v>0.43999999999999995</v>
      </c>
      <c r="Y159" s="169">
        <f t="shared" si="26"/>
        <v>3259.2592592592587</v>
      </c>
      <c r="Z159" s="171">
        <v>0.26146895273401299</v>
      </c>
      <c r="AA159" s="169">
        <f t="shared" si="27"/>
        <v>2352.1951052071536</v>
      </c>
      <c r="AB159" s="144"/>
      <c r="AC159" s="144"/>
      <c r="AD159" s="144"/>
      <c r="AE159" s="144"/>
    </row>
    <row r="160" spans="1:31" ht="18.75" hidden="1" x14ac:dyDescent="0.3">
      <c r="A160" s="172">
        <v>158</v>
      </c>
      <c r="B160" s="173">
        <v>3</v>
      </c>
      <c r="C160" s="172">
        <v>158</v>
      </c>
      <c r="D160" s="173">
        <v>3</v>
      </c>
      <c r="E160" s="174" t="s">
        <v>20</v>
      </c>
      <c r="F160" s="175"/>
      <c r="G160" s="175">
        <v>200</v>
      </c>
      <c r="H160" s="166"/>
      <c r="I160" s="180">
        <f t="shared" si="18"/>
        <v>0</v>
      </c>
      <c r="J160" s="167">
        <v>0.3367289096365455</v>
      </c>
      <c r="K160" s="166"/>
      <c r="L160" s="144">
        <v>0.34</v>
      </c>
      <c r="M160" s="169">
        <f t="shared" si="20"/>
        <v>2518.5185185185187</v>
      </c>
      <c r="N160" s="143">
        <v>0.30968260345520288</v>
      </c>
      <c r="O160" s="169">
        <f t="shared" si="21"/>
        <v>2279.9413716649556</v>
      </c>
      <c r="P160" s="144">
        <v>0.52</v>
      </c>
      <c r="Q160" s="169">
        <f t="shared" si="22"/>
        <v>3851.8518518518517</v>
      </c>
      <c r="R160" s="143">
        <v>0.30980654238480476</v>
      </c>
      <c r="S160" s="169">
        <f t="shared" si="23"/>
        <v>2693.3289040007294</v>
      </c>
      <c r="T160" s="144">
        <v>0.37</v>
      </c>
      <c r="U160" s="169">
        <f t="shared" si="24"/>
        <v>2740.7407407407404</v>
      </c>
      <c r="V160" s="19">
        <v>0.27332376853180296</v>
      </c>
      <c r="W160" s="170">
        <f t="shared" si="25"/>
        <v>2249.1095878279043</v>
      </c>
      <c r="X160" s="18">
        <v>0.75</v>
      </c>
      <c r="Y160" s="169">
        <f t="shared" si="26"/>
        <v>5555.5555555555547</v>
      </c>
      <c r="Z160" s="171">
        <v>0.24989027066569128</v>
      </c>
      <c r="AA160" s="169">
        <f t="shared" si="27"/>
        <v>2888.2792814760624</v>
      </c>
      <c r="AB160" s="144"/>
      <c r="AC160" s="144"/>
      <c r="AD160" s="144"/>
      <c r="AE160" s="144"/>
    </row>
    <row r="161" spans="1:31" ht="18.75" hidden="1" x14ac:dyDescent="0.3">
      <c r="A161" s="172">
        <v>159</v>
      </c>
      <c r="B161" s="173">
        <v>3</v>
      </c>
      <c r="C161" s="172">
        <v>159</v>
      </c>
      <c r="D161" s="173">
        <v>3</v>
      </c>
      <c r="E161" s="174" t="s">
        <v>20</v>
      </c>
      <c r="F161" s="175"/>
      <c r="G161" s="175">
        <v>350</v>
      </c>
      <c r="H161" s="166"/>
      <c r="I161" s="180">
        <f t="shared" si="18"/>
        <v>0</v>
      </c>
      <c r="J161" s="167">
        <v>0.28592034445640468</v>
      </c>
      <c r="K161" s="166"/>
      <c r="L161" s="144">
        <v>0.59</v>
      </c>
      <c r="M161" s="169">
        <f t="shared" si="20"/>
        <v>4370.3703703703695</v>
      </c>
      <c r="N161" s="143">
        <v>0.27222288261515598</v>
      </c>
      <c r="O161" s="169">
        <f t="shared" si="21"/>
        <v>2689.7148203180886</v>
      </c>
      <c r="P161" s="144">
        <v>0.77</v>
      </c>
      <c r="Q161" s="169">
        <f t="shared" si="22"/>
        <v>5703.7037037037035</v>
      </c>
      <c r="R161" s="143">
        <v>0.28756689261505525</v>
      </c>
      <c r="S161" s="169">
        <f t="shared" si="23"/>
        <v>3140.1963504710557</v>
      </c>
      <c r="T161" s="144">
        <v>0.59</v>
      </c>
      <c r="U161" s="169">
        <f t="shared" si="24"/>
        <v>4370.3703703703695</v>
      </c>
      <c r="V161" s="19">
        <v>0.12748311411304655</v>
      </c>
      <c r="W161" s="170">
        <f t="shared" si="25"/>
        <v>2057.1484246422033</v>
      </c>
      <c r="X161" s="18">
        <v>1.2</v>
      </c>
      <c r="Y161" s="169">
        <f t="shared" si="26"/>
        <v>8888.8888888888887</v>
      </c>
      <c r="Z161" s="171">
        <v>0.23598881176836217</v>
      </c>
      <c r="AA161" s="169">
        <f t="shared" si="27"/>
        <v>3597.6783268298859</v>
      </c>
      <c r="AB161" s="144"/>
      <c r="AC161" s="144"/>
      <c r="AD161" s="144"/>
      <c r="AE161" s="144"/>
    </row>
    <row r="162" spans="1:31" ht="18.75" hidden="1" x14ac:dyDescent="0.3">
      <c r="A162" s="172">
        <v>160</v>
      </c>
      <c r="B162" s="173">
        <v>3</v>
      </c>
      <c r="C162" s="172">
        <v>160</v>
      </c>
      <c r="D162" s="173">
        <v>3</v>
      </c>
      <c r="E162" s="174" t="s">
        <v>20</v>
      </c>
      <c r="F162" s="175"/>
      <c r="G162" s="175">
        <v>100</v>
      </c>
      <c r="H162" s="166"/>
      <c r="I162" s="180">
        <f t="shared" si="18"/>
        <v>0</v>
      </c>
      <c r="J162" s="167">
        <v>0.30090858261112663</v>
      </c>
      <c r="K162" s="166"/>
      <c r="L162" s="144">
        <v>0.32</v>
      </c>
      <c r="M162" s="169">
        <f t="shared" si="20"/>
        <v>2370.3703703703704</v>
      </c>
      <c r="N162" s="143">
        <v>0.30554058721934368</v>
      </c>
      <c r="O162" s="169">
        <f t="shared" si="21"/>
        <v>2224.2443548902961</v>
      </c>
      <c r="P162" s="144">
        <v>0.34</v>
      </c>
      <c r="Q162" s="169">
        <f t="shared" si="22"/>
        <v>2518.5185185185187</v>
      </c>
      <c r="R162" s="143">
        <v>0.3329920724801812</v>
      </c>
      <c r="S162" s="169">
        <f t="shared" si="23"/>
        <v>2338.6467010611973</v>
      </c>
      <c r="T162" s="144">
        <v>0.37</v>
      </c>
      <c r="U162" s="169">
        <f t="shared" si="24"/>
        <v>2740.7407407407404</v>
      </c>
      <c r="V162" s="19">
        <v>0.29872017353579178</v>
      </c>
      <c r="W162" s="170">
        <f t="shared" si="25"/>
        <v>2318.7145496906887</v>
      </c>
      <c r="X162" s="18">
        <v>0.56000000000000005</v>
      </c>
      <c r="Y162" s="169">
        <f t="shared" si="26"/>
        <v>4148.1481481481487</v>
      </c>
      <c r="Z162" s="171">
        <v>0.24159499609069585</v>
      </c>
      <c r="AA162" s="169">
        <f t="shared" si="27"/>
        <v>2502.1718356354791</v>
      </c>
      <c r="AB162" s="144"/>
      <c r="AC162" s="144"/>
      <c r="AD162" s="144"/>
      <c r="AE162" s="144"/>
    </row>
    <row r="163" spans="1:31" ht="18.75" hidden="1" x14ac:dyDescent="0.3">
      <c r="A163" s="172">
        <v>161</v>
      </c>
      <c r="B163" s="173">
        <v>3</v>
      </c>
      <c r="C163" s="172">
        <v>161</v>
      </c>
      <c r="D163" s="173">
        <v>3</v>
      </c>
      <c r="E163" s="174" t="s">
        <v>20</v>
      </c>
      <c r="F163" s="175"/>
      <c r="G163" s="175">
        <v>0</v>
      </c>
      <c r="H163" s="166"/>
      <c r="I163" s="180">
        <f t="shared" si="18"/>
        <v>0</v>
      </c>
      <c r="J163" s="167">
        <v>0.29048218435321455</v>
      </c>
      <c r="K163" s="166"/>
      <c r="L163" s="144">
        <v>0.27</v>
      </c>
      <c r="M163" s="169">
        <f t="shared" si="20"/>
        <v>2000</v>
      </c>
      <c r="N163" s="143">
        <v>0.30861696476004957</v>
      </c>
      <c r="O163" s="169">
        <f t="shared" si="21"/>
        <v>2117.2339295200991</v>
      </c>
      <c r="P163" s="144">
        <v>0.28000000000000003</v>
      </c>
      <c r="Q163" s="169">
        <f t="shared" si="22"/>
        <v>2074.0740740740744</v>
      </c>
      <c r="R163" s="143">
        <v>0.32288332086761407</v>
      </c>
      <c r="S163" s="169">
        <f t="shared" si="23"/>
        <v>2169.6839247624589</v>
      </c>
      <c r="T163" s="144">
        <v>0.21</v>
      </c>
      <c r="U163" s="169">
        <f t="shared" si="24"/>
        <v>1555.5555555555554</v>
      </c>
      <c r="V163" s="19">
        <v>0.30200545702592085</v>
      </c>
      <c r="W163" s="170">
        <f t="shared" si="25"/>
        <v>1969.7862664847657</v>
      </c>
      <c r="X163" s="18">
        <v>0.34000000000000008</v>
      </c>
      <c r="Y163" s="169">
        <f t="shared" si="26"/>
        <v>2518.5185185185192</v>
      </c>
      <c r="Z163" s="171">
        <v>0.25097115950559151</v>
      </c>
      <c r="AA163" s="169">
        <f t="shared" si="27"/>
        <v>2132.0755128288974</v>
      </c>
      <c r="AB163" s="144"/>
      <c r="AC163" s="144"/>
      <c r="AD163" s="144"/>
      <c r="AE163" s="144"/>
    </row>
    <row r="164" spans="1:31" ht="18.75" hidden="1" x14ac:dyDescent="0.3">
      <c r="A164" s="176">
        <v>162</v>
      </c>
      <c r="B164" s="177">
        <v>3</v>
      </c>
      <c r="C164" s="176">
        <v>162</v>
      </c>
      <c r="D164" s="177">
        <v>3</v>
      </c>
      <c r="E164" s="178" t="s">
        <v>20</v>
      </c>
      <c r="F164" s="179"/>
      <c r="G164" s="179">
        <v>500</v>
      </c>
      <c r="H164" s="166"/>
      <c r="I164" s="180">
        <f t="shared" si="18"/>
        <v>0</v>
      </c>
      <c r="J164" s="167">
        <v>0.27130253076387278</v>
      </c>
      <c r="K164" s="166"/>
      <c r="L164" s="182">
        <v>0.69</v>
      </c>
      <c r="M164" s="169">
        <f t="shared" si="20"/>
        <v>5111.1111111111104</v>
      </c>
      <c r="N164" s="143">
        <v>0.26328670253651038</v>
      </c>
      <c r="O164" s="169">
        <f t="shared" si="21"/>
        <v>2845.687590742164</v>
      </c>
      <c r="P164" s="144">
        <v>0.66</v>
      </c>
      <c r="Q164" s="169">
        <f t="shared" si="22"/>
        <v>4888.8888888888887</v>
      </c>
      <c r="R164" s="143">
        <v>0.28954154727793696</v>
      </c>
      <c r="S164" s="169">
        <f t="shared" si="23"/>
        <v>2915.5364533588026</v>
      </c>
      <c r="T164" s="144">
        <v>0.73</v>
      </c>
      <c r="U164" s="169">
        <f t="shared" si="24"/>
        <v>5407.4074074074069</v>
      </c>
      <c r="V164" s="19">
        <v>0.23371268865287867</v>
      </c>
      <c r="W164" s="170">
        <f t="shared" si="25"/>
        <v>2763.7797238266771</v>
      </c>
      <c r="X164" s="18">
        <v>0.72</v>
      </c>
      <c r="Y164" s="169">
        <f t="shared" si="26"/>
        <v>5333.333333333333</v>
      </c>
      <c r="Z164" s="171">
        <v>0.28472403871305257</v>
      </c>
      <c r="AA164" s="169">
        <f t="shared" si="27"/>
        <v>3018.5282064696139</v>
      </c>
      <c r="AB164" s="144"/>
      <c r="AC164" s="144"/>
      <c r="AD164" s="144"/>
      <c r="AE164" s="144"/>
    </row>
    <row r="165" spans="1:31" ht="18.75" hidden="1" x14ac:dyDescent="0.3">
      <c r="A165" s="162">
        <v>163</v>
      </c>
      <c r="B165" s="163">
        <v>3</v>
      </c>
      <c r="C165" s="162">
        <v>163</v>
      </c>
      <c r="D165" s="163">
        <v>3</v>
      </c>
      <c r="E165" s="164" t="s">
        <v>15</v>
      </c>
      <c r="F165" s="165"/>
      <c r="G165" s="165">
        <v>350</v>
      </c>
      <c r="H165" s="166">
        <v>0.72</v>
      </c>
      <c r="I165" s="180">
        <f t="shared" si="18"/>
        <v>8000</v>
      </c>
      <c r="J165" s="167">
        <v>0.29247576803022829</v>
      </c>
      <c r="K165" s="180">
        <f t="shared" si="19"/>
        <v>3839.8061442418261</v>
      </c>
      <c r="L165" s="144">
        <v>0.82</v>
      </c>
      <c r="M165" s="169">
        <f t="shared" si="20"/>
        <v>6074.074074074073</v>
      </c>
      <c r="N165" s="143">
        <v>0.22284914712153514</v>
      </c>
      <c r="O165" s="169">
        <f t="shared" si="21"/>
        <v>2853.6022269604355</v>
      </c>
      <c r="P165" s="144">
        <v>0.82</v>
      </c>
      <c r="Q165" s="169">
        <f t="shared" si="22"/>
        <v>6074.074074074073</v>
      </c>
      <c r="R165" s="171">
        <v>0.19712434644237323</v>
      </c>
      <c r="S165" s="169">
        <f t="shared" si="23"/>
        <v>2697.3478820944147</v>
      </c>
      <c r="T165" s="181">
        <v>2.64</v>
      </c>
      <c r="U165" s="169">
        <f t="shared" si="24"/>
        <v>19555.555555555555</v>
      </c>
      <c r="V165" s="19">
        <v>0.19648023143683704</v>
      </c>
      <c r="W165" s="170">
        <f t="shared" si="25"/>
        <v>5342.2800814314796</v>
      </c>
      <c r="X165" s="18"/>
      <c r="Y165" s="169"/>
      <c r="Z165" s="171"/>
      <c r="AA165" s="169"/>
      <c r="AB165" s="144"/>
      <c r="AC165" s="144"/>
      <c r="AD165" s="144"/>
      <c r="AE165" s="144"/>
    </row>
    <row r="166" spans="1:31" ht="18.75" hidden="1" x14ac:dyDescent="0.3">
      <c r="A166" s="172">
        <v>164</v>
      </c>
      <c r="B166" s="173">
        <v>3</v>
      </c>
      <c r="C166" s="172">
        <v>164</v>
      </c>
      <c r="D166" s="173">
        <v>3</v>
      </c>
      <c r="E166" s="174" t="s">
        <v>15</v>
      </c>
      <c r="F166" s="175"/>
      <c r="G166" s="175">
        <v>500</v>
      </c>
      <c r="H166" s="166">
        <v>0.64</v>
      </c>
      <c r="I166" s="180">
        <f t="shared" si="18"/>
        <v>7111.1111111111113</v>
      </c>
      <c r="J166" s="167">
        <v>0.27333774197426958</v>
      </c>
      <c r="K166" s="180">
        <f t="shared" si="19"/>
        <v>3443.7350540392504</v>
      </c>
      <c r="L166" s="144">
        <v>0.86</v>
      </c>
      <c r="M166" s="169">
        <f t="shared" si="20"/>
        <v>6370.3703703703695</v>
      </c>
      <c r="N166" s="143">
        <v>0.23448737924587099</v>
      </c>
      <c r="O166" s="169">
        <f t="shared" si="21"/>
        <v>2993.7714529736963</v>
      </c>
      <c r="P166" s="144">
        <v>0.76</v>
      </c>
      <c r="Q166" s="169">
        <f t="shared" si="22"/>
        <v>5629.6296296296296</v>
      </c>
      <c r="R166" s="171">
        <v>0.21629001367989056</v>
      </c>
      <c r="S166" s="169">
        <f t="shared" si="23"/>
        <v>2717.6326696053097</v>
      </c>
      <c r="T166" s="181">
        <v>2.0499999999999998</v>
      </c>
      <c r="U166" s="169">
        <f t="shared" si="24"/>
        <v>15185.185185185182</v>
      </c>
      <c r="V166" s="19">
        <v>0.17164732032600641</v>
      </c>
      <c r="W166" s="170">
        <f t="shared" si="25"/>
        <v>4106.4963456912083</v>
      </c>
      <c r="X166" s="18"/>
      <c r="Y166" s="169"/>
      <c r="Z166" s="171"/>
      <c r="AA166" s="169"/>
      <c r="AB166" s="144"/>
      <c r="AC166" s="144"/>
      <c r="AD166" s="144"/>
      <c r="AE166" s="144"/>
    </row>
    <row r="167" spans="1:31" ht="18.75" hidden="1" x14ac:dyDescent="0.3">
      <c r="A167" s="172">
        <v>165</v>
      </c>
      <c r="B167" s="173">
        <v>3</v>
      </c>
      <c r="C167" s="172">
        <v>165</v>
      </c>
      <c r="D167" s="173">
        <v>3</v>
      </c>
      <c r="E167" s="174" t="s">
        <v>15</v>
      </c>
      <c r="F167" s="175"/>
      <c r="G167" s="175">
        <v>200</v>
      </c>
      <c r="H167" s="166">
        <v>0.76</v>
      </c>
      <c r="I167" s="180">
        <f t="shared" si="18"/>
        <v>8444.4444444444453</v>
      </c>
      <c r="J167" s="167">
        <v>0.33708003277792953</v>
      </c>
      <c r="K167" s="180">
        <f t="shared" si="19"/>
        <v>4346.4536101247386</v>
      </c>
      <c r="L167" s="144">
        <v>0.89</v>
      </c>
      <c r="M167" s="169">
        <f t="shared" si="20"/>
        <v>6592.5925925925922</v>
      </c>
      <c r="N167" s="143">
        <v>0.21227735368956743</v>
      </c>
      <c r="O167" s="169">
        <f t="shared" si="21"/>
        <v>2899.4581095089998</v>
      </c>
      <c r="P167" s="144">
        <v>0.65</v>
      </c>
      <c r="Q167" s="169">
        <f t="shared" si="22"/>
        <v>4814.8148148148148</v>
      </c>
      <c r="R167" s="171">
        <v>0.19145056246299583</v>
      </c>
      <c r="S167" s="169">
        <f t="shared" si="23"/>
        <v>2421.7990044514613</v>
      </c>
      <c r="T167" s="181">
        <v>2.89</v>
      </c>
      <c r="U167" s="169">
        <f t="shared" si="24"/>
        <v>21407.407407407409</v>
      </c>
      <c r="V167" s="19">
        <v>0.1768132828429945</v>
      </c>
      <c r="W167" s="170">
        <f t="shared" si="25"/>
        <v>5285.1139808611415</v>
      </c>
      <c r="X167" s="18"/>
      <c r="Y167" s="169"/>
      <c r="Z167" s="171"/>
      <c r="AA167" s="169"/>
      <c r="AB167" s="144"/>
      <c r="AC167" s="144"/>
      <c r="AD167" s="144"/>
      <c r="AE167" s="144"/>
    </row>
    <row r="168" spans="1:31" ht="18.75" hidden="1" x14ac:dyDescent="0.3">
      <c r="A168" s="172">
        <v>166</v>
      </c>
      <c r="B168" s="173">
        <v>3</v>
      </c>
      <c r="C168" s="172">
        <v>166</v>
      </c>
      <c r="D168" s="173">
        <v>3</v>
      </c>
      <c r="E168" s="174" t="s">
        <v>15</v>
      </c>
      <c r="F168" s="175"/>
      <c r="G168" s="175">
        <v>0</v>
      </c>
      <c r="H168" s="166">
        <v>0.39</v>
      </c>
      <c r="I168" s="180">
        <f t="shared" ref="I168:I231" si="28">H168*(10000/0.9)</f>
        <v>4333.3333333333339</v>
      </c>
      <c r="J168" s="167">
        <v>0.39986263736263739</v>
      </c>
      <c r="K168" s="180">
        <f t="shared" si="19"/>
        <v>3232.7380952380954</v>
      </c>
      <c r="L168" s="144">
        <v>0.41</v>
      </c>
      <c r="M168" s="169">
        <f t="shared" si="20"/>
        <v>3037.0370370370365</v>
      </c>
      <c r="N168" s="143">
        <v>0.24426808613597872</v>
      </c>
      <c r="O168" s="169">
        <f t="shared" si="21"/>
        <v>2241.8512245611205</v>
      </c>
      <c r="P168" s="144">
        <v>0.5</v>
      </c>
      <c r="Q168" s="169">
        <f t="shared" si="22"/>
        <v>3703.7037037037035</v>
      </c>
      <c r="R168" s="171">
        <v>0.23317415198029182</v>
      </c>
      <c r="S168" s="169">
        <f t="shared" si="23"/>
        <v>2363.6079702973771</v>
      </c>
      <c r="T168" s="181">
        <v>2.46</v>
      </c>
      <c r="U168" s="169">
        <f t="shared" si="24"/>
        <v>18222.222222222219</v>
      </c>
      <c r="V168" s="19">
        <v>0.17107336718613203</v>
      </c>
      <c r="W168" s="170">
        <f t="shared" si="25"/>
        <v>4617.3369131695163</v>
      </c>
      <c r="X168" s="18"/>
      <c r="Y168" s="169"/>
      <c r="Z168" s="171"/>
      <c r="AA168" s="169"/>
      <c r="AB168" s="144"/>
      <c r="AC168" s="144"/>
      <c r="AD168" s="144"/>
      <c r="AE168" s="144"/>
    </row>
    <row r="169" spans="1:31" ht="18.75" hidden="1" x14ac:dyDescent="0.3">
      <c r="A169" s="172">
        <v>167</v>
      </c>
      <c r="B169" s="173">
        <v>3</v>
      </c>
      <c r="C169" s="172">
        <v>167</v>
      </c>
      <c r="D169" s="173">
        <v>3</v>
      </c>
      <c r="E169" s="174" t="s">
        <v>15</v>
      </c>
      <c r="F169" s="175"/>
      <c r="G169" s="175">
        <v>50</v>
      </c>
      <c r="H169" s="166">
        <v>0.38</v>
      </c>
      <c r="I169" s="180">
        <f t="shared" si="28"/>
        <v>4222.2222222222226</v>
      </c>
      <c r="J169" s="167">
        <v>0.35001407855835565</v>
      </c>
      <c r="K169" s="180">
        <f t="shared" si="19"/>
        <v>2977.8372205797241</v>
      </c>
      <c r="L169" s="144">
        <v>0.64</v>
      </c>
      <c r="M169" s="169">
        <f t="shared" si="20"/>
        <v>4740.7407407407409</v>
      </c>
      <c r="N169" s="143">
        <v>0.21517026434260647</v>
      </c>
      <c r="O169" s="169">
        <f t="shared" si="21"/>
        <v>2520.0664383649491</v>
      </c>
      <c r="P169" s="144">
        <v>0.62</v>
      </c>
      <c r="Q169" s="169">
        <f t="shared" si="22"/>
        <v>4592.5925925925922</v>
      </c>
      <c r="R169" s="171">
        <v>0.22689106901217862</v>
      </c>
      <c r="S169" s="169">
        <f t="shared" si="23"/>
        <v>2542.0182428707462</v>
      </c>
      <c r="T169" s="181">
        <v>2.5099999999999998</v>
      </c>
      <c r="U169" s="169">
        <f t="shared" si="24"/>
        <v>18592.592592592591</v>
      </c>
      <c r="V169" s="19">
        <v>0.17994552264215186</v>
      </c>
      <c r="W169" s="170">
        <f t="shared" si="25"/>
        <v>4845.6537913466746</v>
      </c>
      <c r="X169" s="18"/>
      <c r="Y169" s="169"/>
      <c r="Z169" s="171"/>
      <c r="AA169" s="169"/>
      <c r="AB169" s="144"/>
      <c r="AC169" s="144"/>
      <c r="AD169" s="144"/>
      <c r="AE169" s="144"/>
    </row>
    <row r="170" spans="1:31" ht="18.75" hidden="1" x14ac:dyDescent="0.3">
      <c r="A170" s="176">
        <v>168</v>
      </c>
      <c r="B170" s="177">
        <v>3</v>
      </c>
      <c r="C170" s="176">
        <v>168</v>
      </c>
      <c r="D170" s="177">
        <v>3</v>
      </c>
      <c r="E170" s="178" t="s">
        <v>15</v>
      </c>
      <c r="F170" s="179"/>
      <c r="G170" s="179">
        <v>100</v>
      </c>
      <c r="H170" s="166">
        <v>0.46</v>
      </c>
      <c r="I170" s="180">
        <f t="shared" si="28"/>
        <v>5111.1111111111113</v>
      </c>
      <c r="J170" s="167">
        <v>0.35675434991094668</v>
      </c>
      <c r="K170" s="180">
        <f t="shared" si="19"/>
        <v>3323.4111217670606</v>
      </c>
      <c r="L170" s="144">
        <v>0.65</v>
      </c>
      <c r="M170" s="169">
        <f t="shared" si="20"/>
        <v>4814.8148148148148</v>
      </c>
      <c r="N170" s="143">
        <v>0.24432615467966953</v>
      </c>
      <c r="O170" s="169">
        <f t="shared" si="21"/>
        <v>2676.3851891984086</v>
      </c>
      <c r="P170" s="144">
        <v>0.55000000000000004</v>
      </c>
      <c r="Q170" s="169">
        <f t="shared" si="22"/>
        <v>4074.0740740740744</v>
      </c>
      <c r="R170" s="171">
        <v>0.21667324777887459</v>
      </c>
      <c r="S170" s="169">
        <f t="shared" si="23"/>
        <v>2382.742861321341</v>
      </c>
      <c r="T170" s="181">
        <v>1.5299999999999998</v>
      </c>
      <c r="U170" s="169">
        <f t="shared" si="24"/>
        <v>11333.33333333333</v>
      </c>
      <c r="V170" s="19">
        <v>0.24422865518504946</v>
      </c>
      <c r="W170" s="170">
        <f t="shared" si="25"/>
        <v>4267.9247587638929</v>
      </c>
      <c r="X170" s="18"/>
      <c r="Y170" s="169"/>
      <c r="Z170" s="171"/>
      <c r="AA170" s="169"/>
      <c r="AB170" s="144"/>
      <c r="AC170" s="144"/>
      <c r="AD170" s="144"/>
      <c r="AE170" s="144"/>
    </row>
    <row r="171" spans="1:31" ht="18.75" hidden="1" x14ac:dyDescent="0.3">
      <c r="A171" s="162">
        <v>169</v>
      </c>
      <c r="B171" s="163">
        <v>3</v>
      </c>
      <c r="C171" s="162">
        <v>169</v>
      </c>
      <c r="D171" s="163">
        <v>3</v>
      </c>
      <c r="E171" s="164" t="s">
        <v>12</v>
      </c>
      <c r="F171" s="165"/>
      <c r="G171" s="165">
        <v>500</v>
      </c>
      <c r="H171" s="166"/>
      <c r="I171" s="180">
        <f t="shared" si="28"/>
        <v>0</v>
      </c>
      <c r="J171" s="167">
        <v>0.22678058961648839</v>
      </c>
      <c r="K171" s="166"/>
      <c r="L171" s="144">
        <v>1.31</v>
      </c>
      <c r="M171" s="169">
        <f t="shared" si="20"/>
        <v>9703.7037037037044</v>
      </c>
      <c r="N171" s="143">
        <v>0.24762821634867843</v>
      </c>
      <c r="O171" s="169">
        <f t="shared" si="21"/>
        <v>3902.9108401242129</v>
      </c>
      <c r="P171" s="144">
        <v>1.33</v>
      </c>
      <c r="Q171" s="169">
        <f t="shared" si="22"/>
        <v>9851.8518518518522</v>
      </c>
      <c r="R171" s="143">
        <v>0.22343687872763415</v>
      </c>
      <c r="S171" s="169">
        <f t="shared" si="23"/>
        <v>3701.2670274648403</v>
      </c>
      <c r="T171" s="144">
        <v>1.01</v>
      </c>
      <c r="U171" s="169">
        <f t="shared" si="24"/>
        <v>7481.4814814814808</v>
      </c>
      <c r="V171" s="19">
        <v>0.19932364500502697</v>
      </c>
      <c r="W171" s="170">
        <f t="shared" si="25"/>
        <v>2991.2361589264979</v>
      </c>
      <c r="X171" s="18">
        <v>1.9100000000000001</v>
      </c>
      <c r="Y171" s="169">
        <f t="shared" si="26"/>
        <v>14148.148148148148</v>
      </c>
      <c r="Z171" s="171">
        <v>0.18737345849438616</v>
      </c>
      <c r="AA171" s="169">
        <f t="shared" si="27"/>
        <v>4150.9874498094632</v>
      </c>
      <c r="AB171" s="144"/>
      <c r="AC171" s="144"/>
      <c r="AD171" s="144"/>
      <c r="AE171" s="144"/>
    </row>
    <row r="172" spans="1:31" ht="18.75" hidden="1" x14ac:dyDescent="0.3">
      <c r="A172" s="172">
        <v>170</v>
      </c>
      <c r="B172" s="173">
        <v>3</v>
      </c>
      <c r="C172" s="172">
        <v>170</v>
      </c>
      <c r="D172" s="173">
        <v>3</v>
      </c>
      <c r="E172" s="174" t="s">
        <v>12</v>
      </c>
      <c r="F172" s="175"/>
      <c r="G172" s="175">
        <v>50</v>
      </c>
      <c r="H172" s="166"/>
      <c r="I172" s="180">
        <f t="shared" si="28"/>
        <v>0</v>
      </c>
      <c r="J172" s="167">
        <v>0.27219101123595507</v>
      </c>
      <c r="K172" s="166"/>
      <c r="L172" s="144">
        <v>0.28999999999999998</v>
      </c>
      <c r="M172" s="169">
        <f t="shared" si="20"/>
        <v>2148.1481481481478</v>
      </c>
      <c r="N172" s="143">
        <v>0.2805945757997218</v>
      </c>
      <c r="O172" s="169">
        <f t="shared" si="21"/>
        <v>2102.7587183845876</v>
      </c>
      <c r="P172" s="144">
        <v>0.32</v>
      </c>
      <c r="Q172" s="169">
        <f t="shared" si="22"/>
        <v>2370.3703703703704</v>
      </c>
      <c r="R172" s="143">
        <v>0.27489139179404665</v>
      </c>
      <c r="S172" s="169">
        <f t="shared" si="23"/>
        <v>2151.5944101784808</v>
      </c>
      <c r="T172" s="144">
        <v>0.24</v>
      </c>
      <c r="U172" s="169">
        <f t="shared" si="24"/>
        <v>1777.7777777777776</v>
      </c>
      <c r="V172" s="19">
        <v>0.25966472303206994</v>
      </c>
      <c r="W172" s="170">
        <f t="shared" si="25"/>
        <v>1961.6261742792353</v>
      </c>
      <c r="X172" s="18">
        <v>0.54</v>
      </c>
      <c r="Y172" s="169">
        <f t="shared" si="26"/>
        <v>4000</v>
      </c>
      <c r="Z172" s="171">
        <v>0.22432723358449944</v>
      </c>
      <c r="AA172" s="169">
        <f t="shared" si="27"/>
        <v>2397.3089343379979</v>
      </c>
      <c r="AB172" s="144"/>
      <c r="AC172" s="144"/>
      <c r="AD172" s="144"/>
      <c r="AE172" s="144"/>
    </row>
    <row r="173" spans="1:31" ht="18.75" hidden="1" x14ac:dyDescent="0.3">
      <c r="A173" s="172">
        <v>171</v>
      </c>
      <c r="B173" s="173">
        <v>3</v>
      </c>
      <c r="C173" s="172">
        <v>171</v>
      </c>
      <c r="D173" s="173">
        <v>3</v>
      </c>
      <c r="E173" s="174" t="s">
        <v>12</v>
      </c>
      <c r="F173" s="175"/>
      <c r="G173" s="175">
        <v>100</v>
      </c>
      <c r="H173" s="166"/>
      <c r="I173" s="180">
        <f t="shared" si="28"/>
        <v>0</v>
      </c>
      <c r="J173" s="167">
        <v>0.2751148392250849</v>
      </c>
      <c r="K173" s="166"/>
      <c r="L173" s="144">
        <v>0.39</v>
      </c>
      <c r="M173" s="169">
        <f t="shared" si="20"/>
        <v>2888.8888888888887</v>
      </c>
      <c r="N173" s="143">
        <v>0.28257668711656436</v>
      </c>
      <c r="O173" s="169">
        <f t="shared" si="21"/>
        <v>2316.3326516700745</v>
      </c>
      <c r="P173" s="144">
        <v>0.5</v>
      </c>
      <c r="Q173" s="169">
        <f t="shared" si="22"/>
        <v>3703.7037037037035</v>
      </c>
      <c r="R173" s="143">
        <v>0.29014925373134332</v>
      </c>
      <c r="S173" s="169">
        <f t="shared" si="23"/>
        <v>2574.626865671642</v>
      </c>
      <c r="T173" s="144">
        <v>0.26</v>
      </c>
      <c r="U173" s="169">
        <f t="shared" si="24"/>
        <v>1925.9259259259259</v>
      </c>
      <c r="V173" s="19">
        <v>0.27589121732987987</v>
      </c>
      <c r="W173" s="170">
        <f t="shared" si="25"/>
        <v>2031.3460481908796</v>
      </c>
      <c r="X173" s="18">
        <v>0.66999999999999993</v>
      </c>
      <c r="Y173" s="169">
        <f t="shared" si="26"/>
        <v>4962.9629629629617</v>
      </c>
      <c r="Z173" s="171">
        <v>0.2330712357704495</v>
      </c>
      <c r="AA173" s="169">
        <f t="shared" si="27"/>
        <v>2656.7239108607491</v>
      </c>
      <c r="AB173" s="144"/>
      <c r="AC173" s="144"/>
      <c r="AD173" s="144"/>
      <c r="AE173" s="144"/>
    </row>
    <row r="174" spans="1:31" ht="18.75" hidden="1" x14ac:dyDescent="0.3">
      <c r="A174" s="172">
        <v>172</v>
      </c>
      <c r="B174" s="173">
        <v>3</v>
      </c>
      <c r="C174" s="172">
        <v>172</v>
      </c>
      <c r="D174" s="173">
        <v>3</v>
      </c>
      <c r="E174" s="174" t="s">
        <v>12</v>
      </c>
      <c r="F174" s="175"/>
      <c r="G174" s="175">
        <v>200</v>
      </c>
      <c r="H174" s="166"/>
      <c r="I174" s="180">
        <f t="shared" si="28"/>
        <v>0</v>
      </c>
      <c r="J174" s="167">
        <v>0.2626470588235294</v>
      </c>
      <c r="K174" s="166"/>
      <c r="L174" s="144">
        <v>0.73</v>
      </c>
      <c r="M174" s="169">
        <f t="shared" si="20"/>
        <v>5407.4074074074069</v>
      </c>
      <c r="N174" s="143">
        <v>0.26462867012089808</v>
      </c>
      <c r="O174" s="169">
        <f t="shared" si="21"/>
        <v>2930.9550310241157</v>
      </c>
      <c r="P174" s="144">
        <v>0.64</v>
      </c>
      <c r="Q174" s="169">
        <f t="shared" si="22"/>
        <v>4740.7407407407409</v>
      </c>
      <c r="R174" s="143">
        <v>0.26619333874898454</v>
      </c>
      <c r="S174" s="169">
        <f t="shared" si="23"/>
        <v>2761.9536059211118</v>
      </c>
      <c r="T174" s="144">
        <v>0.52</v>
      </c>
      <c r="U174" s="169">
        <f t="shared" si="24"/>
        <v>3851.8518518518517</v>
      </c>
      <c r="V174" s="19">
        <v>0.22872039973930042</v>
      </c>
      <c r="W174" s="170">
        <f t="shared" si="25"/>
        <v>2380.9970952921203</v>
      </c>
      <c r="X174" s="18">
        <v>1.1299999999999999</v>
      </c>
      <c r="Y174" s="169">
        <f t="shared" si="26"/>
        <v>8370.3703703703686</v>
      </c>
      <c r="Z174" s="171">
        <v>0.21532190384845942</v>
      </c>
      <c r="AA174" s="169">
        <f t="shared" si="27"/>
        <v>3302.3240840648823</v>
      </c>
      <c r="AB174" s="144"/>
      <c r="AC174" s="144"/>
      <c r="AD174" s="144"/>
      <c r="AE174" s="144"/>
    </row>
    <row r="175" spans="1:31" ht="18.75" hidden="1" x14ac:dyDescent="0.3">
      <c r="A175" s="172">
        <v>173</v>
      </c>
      <c r="B175" s="173">
        <v>3</v>
      </c>
      <c r="C175" s="172">
        <v>173</v>
      </c>
      <c r="D175" s="173">
        <v>3</v>
      </c>
      <c r="E175" s="174" t="s">
        <v>12</v>
      </c>
      <c r="F175" s="175"/>
      <c r="G175" s="175">
        <v>350</v>
      </c>
      <c r="H175" s="166"/>
      <c r="I175" s="180">
        <f t="shared" si="28"/>
        <v>0</v>
      </c>
      <c r="J175" s="167">
        <v>0.22047387606318347</v>
      </c>
      <c r="K175" s="166"/>
      <c r="L175" s="144">
        <v>1.1599999999999999</v>
      </c>
      <c r="M175" s="169">
        <f t="shared" si="20"/>
        <v>8592.5925925925912</v>
      </c>
      <c r="N175" s="143">
        <v>0.22565899581589954</v>
      </c>
      <c r="O175" s="169">
        <f t="shared" si="21"/>
        <v>3438.995815899581</v>
      </c>
      <c r="P175" s="144">
        <v>1.18</v>
      </c>
      <c r="Q175" s="169">
        <f t="shared" si="22"/>
        <v>8740.7407407407391</v>
      </c>
      <c r="R175" s="143">
        <v>0.22247592140747396</v>
      </c>
      <c r="S175" s="169">
        <f t="shared" si="23"/>
        <v>3444.6043500801425</v>
      </c>
      <c r="T175" s="144">
        <v>1.04</v>
      </c>
      <c r="U175" s="169">
        <f t="shared" si="24"/>
        <v>7703.7037037037035</v>
      </c>
      <c r="V175" s="19">
        <v>0.20980011043622307</v>
      </c>
      <c r="W175" s="170">
        <f t="shared" si="25"/>
        <v>3116.2378878049776</v>
      </c>
      <c r="X175" s="18">
        <v>1.17</v>
      </c>
      <c r="Y175" s="169">
        <f t="shared" si="26"/>
        <v>8666.6666666666661</v>
      </c>
      <c r="Z175" s="171">
        <v>0.21936373965265379</v>
      </c>
      <c r="AA175" s="169">
        <f t="shared" si="27"/>
        <v>3401.1524103229995</v>
      </c>
      <c r="AB175" s="144"/>
      <c r="AC175" s="144"/>
      <c r="AD175" s="144"/>
      <c r="AE175" s="144"/>
    </row>
    <row r="176" spans="1:31" ht="18.75" hidden="1" x14ac:dyDescent="0.3">
      <c r="A176" s="176">
        <v>174</v>
      </c>
      <c r="B176" s="177">
        <v>3</v>
      </c>
      <c r="C176" s="176">
        <v>174</v>
      </c>
      <c r="D176" s="177">
        <v>3</v>
      </c>
      <c r="E176" s="178" t="s">
        <v>12</v>
      </c>
      <c r="F176" s="179"/>
      <c r="G176" s="179">
        <v>0</v>
      </c>
      <c r="H176" s="166"/>
      <c r="I176" s="180">
        <f t="shared" si="28"/>
        <v>0</v>
      </c>
      <c r="J176" s="167">
        <v>0.25775059339054218</v>
      </c>
      <c r="K176" s="166"/>
      <c r="L176" s="144">
        <v>0.27</v>
      </c>
      <c r="M176" s="169">
        <f t="shared" si="20"/>
        <v>2000</v>
      </c>
      <c r="N176" s="143">
        <v>0.28474386236226562</v>
      </c>
      <c r="O176" s="169">
        <f t="shared" si="21"/>
        <v>2069.4877247245313</v>
      </c>
      <c r="P176" s="144">
        <v>0.26</v>
      </c>
      <c r="Q176" s="169">
        <f t="shared" si="22"/>
        <v>1925.9259259259259</v>
      </c>
      <c r="R176" s="143">
        <v>0.292099173553719</v>
      </c>
      <c r="S176" s="169">
        <f t="shared" si="23"/>
        <v>2062.5613712886438</v>
      </c>
      <c r="T176" s="144">
        <v>0.26</v>
      </c>
      <c r="U176" s="169">
        <f t="shared" si="24"/>
        <v>1925.9259259259259</v>
      </c>
      <c r="V176" s="19">
        <v>0.27403724842294985</v>
      </c>
      <c r="W176" s="170">
        <f t="shared" si="25"/>
        <v>2027.7754414071628</v>
      </c>
      <c r="X176" s="18"/>
      <c r="Y176" s="169"/>
      <c r="Z176" s="171">
        <v>0.2339990258158792</v>
      </c>
      <c r="AA176" s="169"/>
      <c r="AB176" s="144"/>
      <c r="AC176" s="144"/>
      <c r="AD176" s="144"/>
      <c r="AE176" s="144"/>
    </row>
    <row r="177" spans="1:31" ht="18.75" hidden="1" x14ac:dyDescent="0.3">
      <c r="A177" s="162">
        <v>175</v>
      </c>
      <c r="B177" s="163">
        <v>3</v>
      </c>
      <c r="C177" s="162">
        <v>175</v>
      </c>
      <c r="D177" s="163">
        <v>3</v>
      </c>
      <c r="E177" s="164" t="s">
        <v>14</v>
      </c>
      <c r="F177" s="165"/>
      <c r="G177" s="165">
        <v>500</v>
      </c>
      <c r="H177" s="166"/>
      <c r="I177" s="180">
        <f t="shared" si="28"/>
        <v>0</v>
      </c>
      <c r="J177" s="167">
        <v>0.28290441176470588</v>
      </c>
      <c r="K177" s="166"/>
      <c r="L177" s="144">
        <v>1.22</v>
      </c>
      <c r="M177" s="169">
        <f t="shared" si="20"/>
        <v>9037.0370370370365</v>
      </c>
      <c r="N177" s="143">
        <v>0.24205556247664137</v>
      </c>
      <c r="O177" s="169">
        <f t="shared" si="21"/>
        <v>3687.4650831222402</v>
      </c>
      <c r="P177" s="144">
        <v>1.08</v>
      </c>
      <c r="Q177" s="169">
        <f t="shared" si="22"/>
        <v>8000</v>
      </c>
      <c r="R177" s="143">
        <v>0.26311512415349886</v>
      </c>
      <c r="S177" s="169">
        <f t="shared" si="23"/>
        <v>3604.9209932279909</v>
      </c>
      <c r="T177" s="144">
        <v>0.97</v>
      </c>
      <c r="U177" s="169">
        <f t="shared" si="24"/>
        <v>7185.1851851851843</v>
      </c>
      <c r="V177" s="19">
        <v>0.22166936790923825</v>
      </c>
      <c r="W177" s="170">
        <f t="shared" si="25"/>
        <v>3092.7354583108227</v>
      </c>
      <c r="X177" s="18">
        <v>1.1299999999999999</v>
      </c>
      <c r="Y177" s="169">
        <f t="shared" si="26"/>
        <v>8370.3703703703686</v>
      </c>
      <c r="Z177" s="171">
        <v>0.24589877835951135</v>
      </c>
      <c r="AA177" s="169">
        <f t="shared" si="27"/>
        <v>3558.2638484907243</v>
      </c>
      <c r="AB177" s="144"/>
      <c r="AC177" s="144"/>
      <c r="AD177" s="144"/>
      <c r="AE177" s="144"/>
    </row>
    <row r="178" spans="1:31" ht="18.75" hidden="1" x14ac:dyDescent="0.3">
      <c r="A178" s="172">
        <v>176</v>
      </c>
      <c r="B178" s="173">
        <v>3</v>
      </c>
      <c r="C178" s="172">
        <v>176</v>
      </c>
      <c r="D178" s="173">
        <v>3</v>
      </c>
      <c r="E178" s="174" t="s">
        <v>14</v>
      </c>
      <c r="F178" s="175"/>
      <c r="G178" s="175">
        <v>50</v>
      </c>
      <c r="H178" s="166"/>
      <c r="I178" s="180">
        <f t="shared" si="28"/>
        <v>0</v>
      </c>
      <c r="J178" s="167">
        <v>0.29570504926108376</v>
      </c>
      <c r="K178" s="166"/>
      <c r="L178" s="144">
        <v>0.28000000000000003</v>
      </c>
      <c r="M178" s="169">
        <f t="shared" si="20"/>
        <v>2074.0740740740744</v>
      </c>
      <c r="N178" s="143">
        <v>0.28967040000000005</v>
      </c>
      <c r="O178" s="169">
        <f t="shared" si="21"/>
        <v>2100.7978666666668</v>
      </c>
      <c r="P178" s="144">
        <v>0.28999999999999998</v>
      </c>
      <c r="Q178" s="169">
        <f t="shared" si="22"/>
        <v>2148.1481481481478</v>
      </c>
      <c r="R178" s="143">
        <v>0.29636278744017741</v>
      </c>
      <c r="S178" s="169">
        <f t="shared" si="23"/>
        <v>2136.6311730196403</v>
      </c>
      <c r="T178" s="144">
        <v>0.28000000000000003</v>
      </c>
      <c r="U178" s="169">
        <f t="shared" si="24"/>
        <v>2074.0740740740744</v>
      </c>
      <c r="V178" s="19">
        <v>0.29065635138507606</v>
      </c>
      <c r="W178" s="170">
        <f t="shared" si="25"/>
        <v>2102.8428028727503</v>
      </c>
      <c r="X178" s="18">
        <v>0.42999999999999994</v>
      </c>
      <c r="Y178" s="169">
        <f t="shared" si="26"/>
        <v>3185.1851851851843</v>
      </c>
      <c r="Z178" s="171">
        <v>0.2497758943851357</v>
      </c>
      <c r="AA178" s="169">
        <f t="shared" si="27"/>
        <v>2295.5824784119136</v>
      </c>
      <c r="AB178" s="144"/>
      <c r="AC178" s="144"/>
      <c r="AD178" s="144"/>
      <c r="AE178" s="144"/>
    </row>
    <row r="179" spans="1:31" ht="18.75" hidden="1" x14ac:dyDescent="0.3">
      <c r="A179" s="172">
        <v>177</v>
      </c>
      <c r="B179" s="173">
        <v>3</v>
      </c>
      <c r="C179" s="172">
        <v>177</v>
      </c>
      <c r="D179" s="173">
        <v>3</v>
      </c>
      <c r="E179" s="174" t="s">
        <v>14</v>
      </c>
      <c r="F179" s="175"/>
      <c r="G179" s="175">
        <v>0</v>
      </c>
      <c r="H179" s="166"/>
      <c r="I179" s="180">
        <f t="shared" si="28"/>
        <v>0</v>
      </c>
      <c r="J179" s="167">
        <v>0.30363924050632907</v>
      </c>
      <c r="K179" s="166"/>
      <c r="L179" s="144">
        <v>0.22</v>
      </c>
      <c r="M179" s="169">
        <f t="shared" si="20"/>
        <v>1629.6296296296296</v>
      </c>
      <c r="N179" s="143">
        <v>0.29831404958677682</v>
      </c>
      <c r="O179" s="169">
        <f t="shared" si="21"/>
        <v>1986.1414141414141</v>
      </c>
      <c r="P179" s="144">
        <v>0.19</v>
      </c>
      <c r="Q179" s="169">
        <f t="shared" si="22"/>
        <v>1407.4074074074074</v>
      </c>
      <c r="R179" s="143">
        <v>0.31936684073107047</v>
      </c>
      <c r="S179" s="169">
        <f t="shared" si="23"/>
        <v>1949.4792573252103</v>
      </c>
      <c r="T179" s="144">
        <v>0.24</v>
      </c>
      <c r="U179" s="169">
        <f t="shared" si="24"/>
        <v>1777.7777777777776</v>
      </c>
      <c r="V179" s="19">
        <v>0.31932893141086105</v>
      </c>
      <c r="W179" s="170">
        <f t="shared" si="25"/>
        <v>2067.6958780637528</v>
      </c>
      <c r="X179" s="18">
        <v>0.42999999999999994</v>
      </c>
      <c r="Y179" s="169">
        <f t="shared" si="26"/>
        <v>3185.1851851851843</v>
      </c>
      <c r="Z179" s="171">
        <v>0.24798495432563139</v>
      </c>
      <c r="AA179" s="169">
        <f t="shared" si="27"/>
        <v>2289.8780026668255</v>
      </c>
      <c r="AB179" s="144"/>
      <c r="AC179" s="144"/>
      <c r="AD179" s="144"/>
      <c r="AE179" s="144"/>
    </row>
    <row r="180" spans="1:31" ht="18.75" hidden="1" x14ac:dyDescent="0.3">
      <c r="A180" s="172">
        <v>178</v>
      </c>
      <c r="B180" s="173">
        <v>3</v>
      </c>
      <c r="C180" s="172">
        <v>178</v>
      </c>
      <c r="D180" s="173">
        <v>3</v>
      </c>
      <c r="E180" s="174" t="s">
        <v>14</v>
      </c>
      <c r="F180" s="175"/>
      <c r="G180" s="175">
        <v>100</v>
      </c>
      <c r="H180" s="166"/>
      <c r="I180" s="180">
        <f t="shared" si="28"/>
        <v>0</v>
      </c>
      <c r="J180" s="167">
        <v>0.28752170677251299</v>
      </c>
      <c r="K180" s="166"/>
      <c r="L180" s="144">
        <v>0.38</v>
      </c>
      <c r="M180" s="169">
        <f t="shared" si="20"/>
        <v>2814.8148148148148</v>
      </c>
      <c r="N180" s="143">
        <v>0.27440993788819873</v>
      </c>
      <c r="O180" s="169">
        <f t="shared" si="21"/>
        <v>2272.4131585001151</v>
      </c>
      <c r="P180" s="144">
        <v>0.32</v>
      </c>
      <c r="Q180" s="169">
        <f t="shared" si="22"/>
        <v>2370.3703703703704</v>
      </c>
      <c r="R180" s="143">
        <v>0.29752473867595819</v>
      </c>
      <c r="S180" s="169">
        <f t="shared" si="23"/>
        <v>2205.2438250096789</v>
      </c>
      <c r="T180" s="144">
        <v>0.34</v>
      </c>
      <c r="U180" s="169">
        <f t="shared" si="24"/>
        <v>2518.5185185185187</v>
      </c>
      <c r="V180" s="19">
        <v>0.28625561354533313</v>
      </c>
      <c r="W180" s="170">
        <f t="shared" si="25"/>
        <v>2220.9400637438021</v>
      </c>
      <c r="X180" s="18">
        <v>0.6100000000000001</v>
      </c>
      <c r="Y180" s="169">
        <f t="shared" si="26"/>
        <v>4518.5185185185192</v>
      </c>
      <c r="Z180" s="171">
        <v>0.24490258269143636</v>
      </c>
      <c r="AA180" s="169">
        <f t="shared" si="27"/>
        <v>2606.5968551242681</v>
      </c>
      <c r="AB180" s="144"/>
      <c r="AC180" s="144"/>
      <c r="AD180" s="144"/>
      <c r="AE180" s="144"/>
    </row>
    <row r="181" spans="1:31" ht="18.75" hidden="1" x14ac:dyDescent="0.3">
      <c r="A181" s="172">
        <v>179</v>
      </c>
      <c r="B181" s="173">
        <v>3</v>
      </c>
      <c r="C181" s="172">
        <v>179</v>
      </c>
      <c r="D181" s="173">
        <v>3</v>
      </c>
      <c r="E181" s="174" t="s">
        <v>14</v>
      </c>
      <c r="F181" s="175"/>
      <c r="G181" s="175">
        <v>200</v>
      </c>
      <c r="H181" s="166"/>
      <c r="I181" s="180">
        <f t="shared" si="28"/>
        <v>0</v>
      </c>
      <c r="J181" s="167">
        <v>0.25745700245700243</v>
      </c>
      <c r="K181" s="166"/>
      <c r="L181" s="144">
        <v>0.49</v>
      </c>
      <c r="M181" s="169">
        <f t="shared" si="20"/>
        <v>3629.6296296296291</v>
      </c>
      <c r="N181" s="143">
        <v>0.26201186697943973</v>
      </c>
      <c r="O181" s="169">
        <f t="shared" si="21"/>
        <v>2451.0060357031516</v>
      </c>
      <c r="P181" s="144">
        <v>0.59</v>
      </c>
      <c r="Q181" s="169">
        <f t="shared" si="22"/>
        <v>4370.3703703703695</v>
      </c>
      <c r="R181" s="143">
        <v>0.28586457073760585</v>
      </c>
      <c r="S181" s="169">
        <f t="shared" si="23"/>
        <v>2749.3340498902771</v>
      </c>
      <c r="T181" s="144">
        <v>0.33</v>
      </c>
      <c r="U181" s="169">
        <f t="shared" si="24"/>
        <v>2444.4444444444443</v>
      </c>
      <c r="V181" s="19">
        <v>0.27448044959942608</v>
      </c>
      <c r="W181" s="170">
        <f t="shared" si="25"/>
        <v>2170.9522101319303</v>
      </c>
      <c r="X181" s="18">
        <v>0.6399999999999999</v>
      </c>
      <c r="Y181" s="169">
        <f t="shared" si="26"/>
        <v>4740.74074074074</v>
      </c>
      <c r="Z181" s="171">
        <v>0.25507425742574258</v>
      </c>
      <c r="AA181" s="169">
        <f t="shared" si="27"/>
        <v>2709.2409240924089</v>
      </c>
      <c r="AB181" s="144"/>
      <c r="AC181" s="144"/>
      <c r="AD181" s="144"/>
      <c r="AE181" s="144"/>
    </row>
    <row r="182" spans="1:31" ht="18.75" hidden="1" x14ac:dyDescent="0.3">
      <c r="A182" s="176">
        <v>180</v>
      </c>
      <c r="B182" s="177">
        <v>3</v>
      </c>
      <c r="C182" s="176">
        <v>180</v>
      </c>
      <c r="D182" s="177">
        <v>3</v>
      </c>
      <c r="E182" s="178" t="s">
        <v>14</v>
      </c>
      <c r="F182" s="179"/>
      <c r="G182" s="179">
        <v>350</v>
      </c>
      <c r="H182" s="166"/>
      <c r="I182" s="180">
        <f t="shared" si="28"/>
        <v>0</v>
      </c>
      <c r="J182" s="167">
        <v>0.27168367346938777</v>
      </c>
      <c r="K182" s="166"/>
      <c r="L182" s="144">
        <v>0.68</v>
      </c>
      <c r="M182" s="169">
        <f t="shared" si="20"/>
        <v>5037.0370370370374</v>
      </c>
      <c r="N182" s="143">
        <v>0.26033280277817972</v>
      </c>
      <c r="O182" s="169">
        <f t="shared" si="21"/>
        <v>2811.3059695493498</v>
      </c>
      <c r="P182" s="144">
        <v>0.8</v>
      </c>
      <c r="Q182" s="169">
        <f t="shared" si="22"/>
        <v>5925.9259259259261</v>
      </c>
      <c r="R182" s="143">
        <v>0.27416213715739562</v>
      </c>
      <c r="S182" s="169">
        <f t="shared" si="23"/>
        <v>3124.6645164882702</v>
      </c>
      <c r="T182" s="144">
        <v>0.74</v>
      </c>
      <c r="U182" s="169">
        <f t="shared" si="24"/>
        <v>5481.4814814814808</v>
      </c>
      <c r="V182" s="19">
        <v>0.26420158387329012</v>
      </c>
      <c r="W182" s="170">
        <f t="shared" si="25"/>
        <v>2948.2160893795162</v>
      </c>
      <c r="X182" s="18"/>
      <c r="Y182" s="169"/>
      <c r="Z182" s="171">
        <v>0.2886640229727882</v>
      </c>
      <c r="AA182" s="169"/>
      <c r="AB182" s="144"/>
      <c r="AC182" s="144"/>
      <c r="AD182" s="144"/>
      <c r="AE182" s="144"/>
    </row>
    <row r="183" spans="1:31" ht="18.75" hidden="1" x14ac:dyDescent="0.3">
      <c r="A183" s="162">
        <v>181</v>
      </c>
      <c r="B183" s="163">
        <v>3</v>
      </c>
      <c r="C183" s="162">
        <v>181</v>
      </c>
      <c r="D183" s="163">
        <v>3</v>
      </c>
      <c r="E183" s="164" t="s">
        <v>18</v>
      </c>
      <c r="F183" s="165"/>
      <c r="G183" s="165">
        <v>100</v>
      </c>
      <c r="H183" s="166"/>
      <c r="I183" s="180">
        <f t="shared" si="28"/>
        <v>0</v>
      </c>
      <c r="J183" s="167">
        <v>0.28538152610441769</v>
      </c>
      <c r="K183" s="166"/>
      <c r="L183" s="144">
        <v>0.38</v>
      </c>
      <c r="M183" s="169">
        <f t="shared" si="20"/>
        <v>2814.8148148148148</v>
      </c>
      <c r="N183" s="143">
        <v>0.29752621182191152</v>
      </c>
      <c r="O183" s="169">
        <f t="shared" si="21"/>
        <v>2337.4811888320473</v>
      </c>
      <c r="P183" s="144">
        <v>0.55000000000000004</v>
      </c>
      <c r="Q183" s="169">
        <f t="shared" si="22"/>
        <v>4074.0740740740744</v>
      </c>
      <c r="R183" s="143">
        <v>0.33769794374852274</v>
      </c>
      <c r="S183" s="169">
        <f t="shared" si="23"/>
        <v>2875.8064374939813</v>
      </c>
      <c r="T183" s="144">
        <v>0.61</v>
      </c>
      <c r="U183" s="169">
        <f t="shared" si="24"/>
        <v>4518.5185185185182</v>
      </c>
      <c r="V183" s="19">
        <v>0.28157314304249104</v>
      </c>
      <c r="W183" s="170">
        <f t="shared" si="25"/>
        <v>2772.2934611549595</v>
      </c>
      <c r="X183" s="18">
        <v>1.25</v>
      </c>
      <c r="Y183" s="169">
        <f t="shared" si="26"/>
        <v>9259.2592592592591</v>
      </c>
      <c r="Z183" s="171">
        <v>0.24042572546165741</v>
      </c>
      <c r="AA183" s="169">
        <f t="shared" si="27"/>
        <v>3726.1641246449758</v>
      </c>
      <c r="AB183" s="144"/>
      <c r="AC183" s="144"/>
      <c r="AD183" s="144"/>
      <c r="AE183" s="144"/>
    </row>
    <row r="184" spans="1:31" ht="18.75" hidden="1" x14ac:dyDescent="0.3">
      <c r="A184" s="172">
        <v>182</v>
      </c>
      <c r="B184" s="173">
        <v>3</v>
      </c>
      <c r="C184" s="172">
        <v>182</v>
      </c>
      <c r="D184" s="173">
        <v>3</v>
      </c>
      <c r="E184" s="174" t="s">
        <v>18</v>
      </c>
      <c r="F184" s="175"/>
      <c r="G184" s="175">
        <v>500</v>
      </c>
      <c r="H184" s="166"/>
      <c r="I184" s="180">
        <f t="shared" si="28"/>
        <v>0</v>
      </c>
      <c r="J184" s="167">
        <v>0.29038260505958602</v>
      </c>
      <c r="K184" s="166"/>
      <c r="L184" s="144">
        <v>0.56000000000000005</v>
      </c>
      <c r="M184" s="169">
        <f t="shared" si="20"/>
        <v>4148.1481481481487</v>
      </c>
      <c r="N184" s="143">
        <v>0.28356993736951985</v>
      </c>
      <c r="O184" s="169">
        <f t="shared" si="21"/>
        <v>2676.2901105698602</v>
      </c>
      <c r="P184" s="144">
        <v>1.01</v>
      </c>
      <c r="Q184" s="169">
        <f t="shared" si="22"/>
        <v>7481.4814814814808</v>
      </c>
      <c r="R184" s="143">
        <v>0.26031741761936789</v>
      </c>
      <c r="S184" s="169">
        <f t="shared" si="23"/>
        <v>3447.5599392263821</v>
      </c>
      <c r="T184" s="144">
        <v>0.71</v>
      </c>
      <c r="U184" s="169">
        <f t="shared" si="24"/>
        <v>5259.2592592592582</v>
      </c>
      <c r="V184" s="19">
        <v>0.23900274725274728</v>
      </c>
      <c r="W184" s="170">
        <f t="shared" si="25"/>
        <v>2756.9774114774114</v>
      </c>
      <c r="X184" s="18">
        <v>1.8399999999999999</v>
      </c>
      <c r="Y184" s="169">
        <f t="shared" si="26"/>
        <v>13629.629629629628</v>
      </c>
      <c r="Z184" s="171">
        <v>0.24156779096120518</v>
      </c>
      <c r="AA184" s="169">
        <f t="shared" si="27"/>
        <v>4792.479521249018</v>
      </c>
      <c r="AB184" s="144"/>
      <c r="AC184" s="144"/>
      <c r="AD184" s="144"/>
      <c r="AE184" s="144"/>
    </row>
    <row r="185" spans="1:31" ht="18.75" hidden="1" x14ac:dyDescent="0.3">
      <c r="A185" s="172">
        <v>183</v>
      </c>
      <c r="B185" s="173">
        <v>3</v>
      </c>
      <c r="C185" s="172">
        <v>183</v>
      </c>
      <c r="D185" s="173">
        <v>3</v>
      </c>
      <c r="E185" s="174" t="s">
        <v>18</v>
      </c>
      <c r="F185" s="175"/>
      <c r="G185" s="175">
        <v>0</v>
      </c>
      <c r="H185" s="166"/>
      <c r="I185" s="180">
        <f t="shared" si="28"/>
        <v>0</v>
      </c>
      <c r="J185" s="167">
        <v>0.2724172185430464</v>
      </c>
      <c r="K185" s="166"/>
      <c r="L185" s="144">
        <v>0.28000000000000003</v>
      </c>
      <c r="M185" s="169">
        <f t="shared" si="20"/>
        <v>2074.0740740740744</v>
      </c>
      <c r="N185" s="143">
        <v>0.31581588379551029</v>
      </c>
      <c r="O185" s="169">
        <f t="shared" si="21"/>
        <v>2155.0255367610584</v>
      </c>
      <c r="P185" s="144">
        <v>0.36</v>
      </c>
      <c r="Q185" s="169">
        <f t="shared" si="22"/>
        <v>2666.6666666666665</v>
      </c>
      <c r="R185" s="143">
        <v>0.30768288533514793</v>
      </c>
      <c r="S185" s="169">
        <f t="shared" si="23"/>
        <v>2320.4876942270612</v>
      </c>
      <c r="T185" s="144">
        <v>0.45</v>
      </c>
      <c r="U185" s="169">
        <f t="shared" si="24"/>
        <v>3333.333333333333</v>
      </c>
      <c r="V185" s="19">
        <v>0.28764935988620199</v>
      </c>
      <c r="W185" s="170">
        <f t="shared" si="25"/>
        <v>2458.831199620673</v>
      </c>
      <c r="X185" s="18">
        <v>1.1299999999999999</v>
      </c>
      <c r="Y185" s="169">
        <f t="shared" si="26"/>
        <v>8370.3703703703686</v>
      </c>
      <c r="Z185" s="171">
        <v>0.24500061342166601</v>
      </c>
      <c r="AA185" s="169">
        <f t="shared" si="27"/>
        <v>3550.7458753072779</v>
      </c>
      <c r="AB185" s="144"/>
      <c r="AC185" s="144"/>
      <c r="AD185" s="144"/>
      <c r="AE185" s="144"/>
    </row>
    <row r="186" spans="1:31" ht="18.75" hidden="1" x14ac:dyDescent="0.3">
      <c r="A186" s="172">
        <v>184</v>
      </c>
      <c r="B186" s="173">
        <v>3</v>
      </c>
      <c r="C186" s="172">
        <v>184</v>
      </c>
      <c r="D186" s="173">
        <v>3</v>
      </c>
      <c r="E186" s="174" t="s">
        <v>18</v>
      </c>
      <c r="F186" s="175"/>
      <c r="G186" s="175">
        <v>350</v>
      </c>
      <c r="H186" s="166"/>
      <c r="I186" s="180">
        <f t="shared" si="28"/>
        <v>0</v>
      </c>
      <c r="J186" s="167">
        <v>0.24873487348734868</v>
      </c>
      <c r="K186" s="166"/>
      <c r="L186" s="144">
        <v>0.8</v>
      </c>
      <c r="M186" s="169">
        <f t="shared" si="20"/>
        <v>5925.9259259259261</v>
      </c>
      <c r="N186" s="143">
        <v>0.24972859541130382</v>
      </c>
      <c r="O186" s="169">
        <f t="shared" si="21"/>
        <v>2979.8731579929117</v>
      </c>
      <c r="P186" s="144">
        <v>0.93</v>
      </c>
      <c r="Q186" s="169">
        <f t="shared" si="22"/>
        <v>6888.8888888888887</v>
      </c>
      <c r="R186" s="143">
        <v>0.27155184659090909</v>
      </c>
      <c r="S186" s="169">
        <f t="shared" si="23"/>
        <v>3370.6904987373737</v>
      </c>
      <c r="T186" s="144">
        <v>0.41</v>
      </c>
      <c r="U186" s="169">
        <f t="shared" si="24"/>
        <v>3037.0370370370365</v>
      </c>
      <c r="V186" s="19">
        <v>0.3094208826695371</v>
      </c>
      <c r="W186" s="170">
        <f t="shared" si="25"/>
        <v>2439.7226807000752</v>
      </c>
      <c r="X186" s="18">
        <v>1.5099999999999998</v>
      </c>
      <c r="Y186" s="169">
        <f t="shared" si="26"/>
        <v>11185.185185185182</v>
      </c>
      <c r="Z186" s="171">
        <v>0.23423001218483455</v>
      </c>
      <c r="AA186" s="169">
        <f t="shared" si="27"/>
        <v>4119.9060622155557</v>
      </c>
      <c r="AB186" s="144"/>
      <c r="AC186" s="144"/>
      <c r="AD186" s="144"/>
      <c r="AE186" s="144"/>
    </row>
    <row r="187" spans="1:31" ht="18.75" hidden="1" x14ac:dyDescent="0.3">
      <c r="A187" s="172">
        <v>185</v>
      </c>
      <c r="B187" s="173">
        <v>3</v>
      </c>
      <c r="C187" s="172">
        <v>185</v>
      </c>
      <c r="D187" s="173">
        <v>3</v>
      </c>
      <c r="E187" s="174" t="s">
        <v>18</v>
      </c>
      <c r="F187" s="175"/>
      <c r="G187" s="175">
        <v>50</v>
      </c>
      <c r="H187" s="166"/>
      <c r="I187" s="180">
        <f t="shared" si="28"/>
        <v>0</v>
      </c>
      <c r="J187" s="167">
        <v>0.25307456588355459</v>
      </c>
      <c r="K187" s="166"/>
      <c r="L187" s="144">
        <v>0.38</v>
      </c>
      <c r="M187" s="169">
        <f t="shared" si="20"/>
        <v>2814.8148148148148</v>
      </c>
      <c r="N187" s="143">
        <v>0.32898783329018888</v>
      </c>
      <c r="O187" s="169">
        <f t="shared" si="21"/>
        <v>2426.0398270390501</v>
      </c>
      <c r="P187" s="144">
        <v>0.59</v>
      </c>
      <c r="Q187" s="169">
        <f t="shared" si="22"/>
        <v>4370.3703703703695</v>
      </c>
      <c r="R187" s="143">
        <v>0.21415366705471478</v>
      </c>
      <c r="S187" s="169">
        <f t="shared" si="23"/>
        <v>2435.9308412020864</v>
      </c>
      <c r="T187" s="144">
        <v>0.37</v>
      </c>
      <c r="U187" s="169">
        <f t="shared" si="24"/>
        <v>2740.7407407407404</v>
      </c>
      <c r="V187" s="19">
        <v>0.28344207370834068</v>
      </c>
      <c r="W187" s="170">
        <f t="shared" si="25"/>
        <v>2276.8412390524891</v>
      </c>
      <c r="X187" s="18">
        <v>1.1299999999999999</v>
      </c>
      <c r="Y187" s="169">
        <f t="shared" si="26"/>
        <v>8370.3703703703686</v>
      </c>
      <c r="Z187" s="171">
        <v>0.25974430932335518</v>
      </c>
      <c r="AA187" s="169">
        <f t="shared" si="27"/>
        <v>3674.1560706325281</v>
      </c>
      <c r="AB187" s="144"/>
      <c r="AC187" s="144"/>
      <c r="AD187" s="144"/>
      <c r="AE187" s="144"/>
    </row>
    <row r="188" spans="1:31" ht="18.75" hidden="1" x14ac:dyDescent="0.3">
      <c r="A188" s="176">
        <v>186</v>
      </c>
      <c r="B188" s="177">
        <v>3</v>
      </c>
      <c r="C188" s="176">
        <v>186</v>
      </c>
      <c r="D188" s="177">
        <v>3</v>
      </c>
      <c r="E188" s="178" t="s">
        <v>18</v>
      </c>
      <c r="F188" s="179"/>
      <c r="G188" s="179">
        <v>200</v>
      </c>
      <c r="H188" s="166"/>
      <c r="I188" s="180">
        <f t="shared" si="28"/>
        <v>0</v>
      </c>
      <c r="J188" s="167">
        <v>0.25501357844161271</v>
      </c>
      <c r="K188" s="166"/>
      <c r="L188" s="144">
        <v>0.52</v>
      </c>
      <c r="M188" s="169">
        <f t="shared" si="20"/>
        <v>3851.8518518518517</v>
      </c>
      <c r="N188" s="143">
        <v>0.30892838196286471</v>
      </c>
      <c r="O188" s="169">
        <f t="shared" si="21"/>
        <v>2689.9463601532566</v>
      </c>
      <c r="P188" s="144">
        <v>0.88</v>
      </c>
      <c r="Q188" s="169">
        <f t="shared" si="22"/>
        <v>6518.5185185185182</v>
      </c>
      <c r="R188" s="143">
        <v>0.27029192345118391</v>
      </c>
      <c r="S188" s="169">
        <f t="shared" si="23"/>
        <v>3261.9029084225322</v>
      </c>
      <c r="T188" s="144">
        <v>0.64</v>
      </c>
      <c r="U188" s="169">
        <f t="shared" si="24"/>
        <v>4740.7407407407409</v>
      </c>
      <c r="V188" s="19">
        <v>0.2571711414429278</v>
      </c>
      <c r="W188" s="170">
        <f t="shared" si="25"/>
        <v>2719.1817075812874</v>
      </c>
      <c r="X188" s="18">
        <v>1.08</v>
      </c>
      <c r="Y188" s="169">
        <f t="shared" si="26"/>
        <v>8000</v>
      </c>
      <c r="Z188" s="171">
        <v>0.2846564700169944</v>
      </c>
      <c r="AA188" s="169">
        <f t="shared" si="27"/>
        <v>3777.251760135955</v>
      </c>
      <c r="AB188" s="144"/>
      <c r="AC188" s="144"/>
      <c r="AD188" s="144"/>
      <c r="AE188" s="144"/>
    </row>
    <row r="189" spans="1:31" ht="18.75" hidden="1" x14ac:dyDescent="0.3">
      <c r="A189" s="162">
        <v>187</v>
      </c>
      <c r="B189" s="163">
        <v>3</v>
      </c>
      <c r="C189" s="162">
        <v>187</v>
      </c>
      <c r="D189" s="163">
        <v>3</v>
      </c>
      <c r="E189" s="164" t="s">
        <v>17</v>
      </c>
      <c r="F189" s="165"/>
      <c r="G189" s="165">
        <v>200</v>
      </c>
      <c r="H189" s="166">
        <v>0.52</v>
      </c>
      <c r="I189" s="180">
        <f t="shared" si="28"/>
        <v>5777.7777777777783</v>
      </c>
      <c r="J189" s="167">
        <v>0.2673825164224356</v>
      </c>
      <c r="K189" s="180">
        <f t="shared" ref="K189:K242" si="29">(I189*J189)+1500</f>
        <v>3044.87676155185</v>
      </c>
      <c r="L189" s="144">
        <v>0.74</v>
      </c>
      <c r="M189" s="169">
        <f t="shared" si="20"/>
        <v>5481.4814814814808</v>
      </c>
      <c r="N189" s="143">
        <v>0.22267446900736887</v>
      </c>
      <c r="O189" s="169">
        <f t="shared" si="21"/>
        <v>2720.5859782626144</v>
      </c>
      <c r="P189" s="144">
        <v>2.4900000000000002</v>
      </c>
      <c r="Q189" s="169">
        <f t="shared" si="22"/>
        <v>18444.444444444445</v>
      </c>
      <c r="R189" s="143">
        <v>0.14805565465572598</v>
      </c>
      <c r="S189" s="169">
        <f t="shared" si="23"/>
        <v>4230.8042969833905</v>
      </c>
      <c r="T189" s="181">
        <v>1.8599999999999999</v>
      </c>
      <c r="U189" s="169">
        <f t="shared" si="24"/>
        <v>13777.777777777776</v>
      </c>
      <c r="V189" s="19">
        <v>0.16512235685435969</v>
      </c>
      <c r="W189" s="170">
        <f t="shared" si="25"/>
        <v>3775.0191388822886</v>
      </c>
      <c r="X189" s="18"/>
      <c r="Y189" s="169"/>
      <c r="Z189" s="171"/>
      <c r="AA189" s="169"/>
      <c r="AB189" s="144"/>
      <c r="AC189" s="144"/>
      <c r="AD189" s="144"/>
      <c r="AE189" s="144"/>
    </row>
    <row r="190" spans="1:31" ht="18.75" hidden="1" x14ac:dyDescent="0.3">
      <c r="A190" s="172">
        <v>188</v>
      </c>
      <c r="B190" s="173">
        <v>3</v>
      </c>
      <c r="C190" s="172">
        <v>188</v>
      </c>
      <c r="D190" s="173">
        <v>3</v>
      </c>
      <c r="E190" s="174" t="s">
        <v>17</v>
      </c>
      <c r="F190" s="175"/>
      <c r="G190" s="175">
        <v>100</v>
      </c>
      <c r="H190" s="166">
        <v>0.72</v>
      </c>
      <c r="I190" s="180">
        <f t="shared" si="28"/>
        <v>8000</v>
      </c>
      <c r="J190" s="167">
        <v>0.24009859324275579</v>
      </c>
      <c r="K190" s="180">
        <f t="shared" si="29"/>
        <v>3420.7887459420463</v>
      </c>
      <c r="L190" s="144">
        <v>0.56000000000000005</v>
      </c>
      <c r="M190" s="169">
        <f t="shared" si="20"/>
        <v>4148.1481481481487</v>
      </c>
      <c r="N190" s="143">
        <v>0.22702755664421306</v>
      </c>
      <c r="O190" s="169">
        <f t="shared" si="21"/>
        <v>2441.7439386722913</v>
      </c>
      <c r="P190" s="144">
        <v>2.84</v>
      </c>
      <c r="Q190" s="169">
        <f t="shared" si="22"/>
        <v>21037.037037037033</v>
      </c>
      <c r="R190" s="143">
        <v>0.1381406271584473</v>
      </c>
      <c r="S190" s="169">
        <f t="shared" si="23"/>
        <v>4406.0694898517795</v>
      </c>
      <c r="T190" s="181">
        <v>2.37</v>
      </c>
      <c r="U190" s="169">
        <f t="shared" si="24"/>
        <v>17555.555555555555</v>
      </c>
      <c r="V190" s="19">
        <v>0.13677453163893619</v>
      </c>
      <c r="W190" s="170">
        <f t="shared" si="25"/>
        <v>3901.1528887724353</v>
      </c>
      <c r="X190" s="18"/>
      <c r="Y190" s="169"/>
      <c r="Z190" s="171"/>
      <c r="AA190" s="169"/>
      <c r="AB190" s="144"/>
      <c r="AC190" s="144"/>
      <c r="AD190" s="144"/>
      <c r="AE190" s="144"/>
    </row>
    <row r="191" spans="1:31" ht="18.75" hidden="1" x14ac:dyDescent="0.3">
      <c r="A191" s="172">
        <v>189</v>
      </c>
      <c r="B191" s="173">
        <v>3</v>
      </c>
      <c r="C191" s="172">
        <v>189</v>
      </c>
      <c r="D191" s="173">
        <v>3</v>
      </c>
      <c r="E191" s="174" t="s">
        <v>17</v>
      </c>
      <c r="F191" s="175"/>
      <c r="G191" s="175">
        <v>0</v>
      </c>
      <c r="H191" s="166">
        <v>1.0900000000000001</v>
      </c>
      <c r="I191" s="180">
        <f t="shared" si="28"/>
        <v>12111.111111111111</v>
      </c>
      <c r="J191" s="167">
        <v>0.21848210080075367</v>
      </c>
      <c r="K191" s="180">
        <f t="shared" si="29"/>
        <v>4146.060998586905</v>
      </c>
      <c r="L191" s="144">
        <v>1.1100000000000001</v>
      </c>
      <c r="M191" s="169">
        <f t="shared" si="20"/>
        <v>8222.2222222222226</v>
      </c>
      <c r="N191" s="143">
        <v>0.16685802569523497</v>
      </c>
      <c r="O191" s="169">
        <f t="shared" si="21"/>
        <v>2871.9437668274877</v>
      </c>
      <c r="P191" s="144">
        <v>3.52</v>
      </c>
      <c r="Q191" s="169">
        <f t="shared" si="22"/>
        <v>26074.074074074073</v>
      </c>
      <c r="R191" s="143">
        <v>0.13290186634557496</v>
      </c>
      <c r="S191" s="169">
        <f t="shared" si="23"/>
        <v>4965.2931076772138</v>
      </c>
      <c r="T191" s="181">
        <v>2.39</v>
      </c>
      <c r="U191" s="169">
        <f t="shared" si="24"/>
        <v>17703.703703703704</v>
      </c>
      <c r="V191" s="19">
        <v>0.12785145888594165</v>
      </c>
      <c r="W191" s="170">
        <f t="shared" si="25"/>
        <v>3763.4443462029672</v>
      </c>
      <c r="X191" s="18"/>
      <c r="Y191" s="169"/>
      <c r="Z191" s="171"/>
      <c r="AA191" s="169"/>
      <c r="AB191" s="144"/>
      <c r="AC191" s="144"/>
      <c r="AD191" s="144"/>
      <c r="AE191" s="144"/>
    </row>
    <row r="192" spans="1:31" ht="18.75" hidden="1" x14ac:dyDescent="0.3">
      <c r="A192" s="172">
        <v>190</v>
      </c>
      <c r="B192" s="173">
        <v>3</v>
      </c>
      <c r="C192" s="172">
        <v>190</v>
      </c>
      <c r="D192" s="173">
        <v>3</v>
      </c>
      <c r="E192" s="174" t="s">
        <v>17</v>
      </c>
      <c r="F192" s="175"/>
      <c r="G192" s="175">
        <v>50</v>
      </c>
      <c r="H192" s="166">
        <v>0.64</v>
      </c>
      <c r="I192" s="180">
        <f t="shared" si="28"/>
        <v>7111.1111111111113</v>
      </c>
      <c r="J192" s="167">
        <v>0.24788251366120218</v>
      </c>
      <c r="K192" s="180">
        <f t="shared" si="29"/>
        <v>3262.7200971463267</v>
      </c>
      <c r="L192" s="144">
        <v>0.57999999999999996</v>
      </c>
      <c r="M192" s="169">
        <f t="shared" si="20"/>
        <v>4296.2962962962956</v>
      </c>
      <c r="N192" s="143">
        <v>0.21320298179151898</v>
      </c>
      <c r="O192" s="169">
        <f t="shared" si="21"/>
        <v>2415.9831810302294</v>
      </c>
      <c r="P192" s="144">
        <v>3.24</v>
      </c>
      <c r="Q192" s="169">
        <f t="shared" si="22"/>
        <v>24000</v>
      </c>
      <c r="R192" s="143">
        <v>0.11368718371189832</v>
      </c>
      <c r="S192" s="169">
        <f t="shared" si="23"/>
        <v>4228.4924090855602</v>
      </c>
      <c r="T192" s="181">
        <v>2.27</v>
      </c>
      <c r="U192" s="169">
        <f t="shared" si="24"/>
        <v>16814.814814814814</v>
      </c>
      <c r="V192" s="19">
        <v>0.12742356450410142</v>
      </c>
      <c r="W192" s="170">
        <f t="shared" si="25"/>
        <v>3642.6036401800757</v>
      </c>
      <c r="X192" s="18"/>
      <c r="Y192" s="169"/>
      <c r="Z192" s="171"/>
      <c r="AA192" s="169"/>
      <c r="AB192" s="144"/>
      <c r="AC192" s="144"/>
      <c r="AD192" s="144"/>
      <c r="AE192" s="144"/>
    </row>
    <row r="193" spans="1:31" ht="18.75" hidden="1" x14ac:dyDescent="0.3">
      <c r="A193" s="172">
        <v>191</v>
      </c>
      <c r="B193" s="173">
        <v>3</v>
      </c>
      <c r="C193" s="172">
        <v>191</v>
      </c>
      <c r="D193" s="173">
        <v>3</v>
      </c>
      <c r="E193" s="174" t="s">
        <v>17</v>
      </c>
      <c r="F193" s="175"/>
      <c r="G193" s="175">
        <v>350</v>
      </c>
      <c r="H193" s="166">
        <v>1.59</v>
      </c>
      <c r="I193" s="180">
        <f t="shared" si="28"/>
        <v>17666.666666666668</v>
      </c>
      <c r="J193" s="167">
        <v>0.21509865255052935</v>
      </c>
      <c r="K193" s="180">
        <f t="shared" si="29"/>
        <v>5300.0761950593514</v>
      </c>
      <c r="L193" s="144">
        <v>1.04</v>
      </c>
      <c r="M193" s="169">
        <f t="shared" si="20"/>
        <v>7703.7037037037035</v>
      </c>
      <c r="N193" s="143">
        <v>0.19962307515513675</v>
      </c>
      <c r="O193" s="169">
        <f t="shared" si="21"/>
        <v>3037.8370234173499</v>
      </c>
      <c r="P193" s="144">
        <v>3.93</v>
      </c>
      <c r="Q193" s="169">
        <f t="shared" si="22"/>
        <v>29111.111111111109</v>
      </c>
      <c r="R193" s="143">
        <v>0.13157138753231828</v>
      </c>
      <c r="S193" s="169">
        <f t="shared" si="23"/>
        <v>5330.1892814963767</v>
      </c>
      <c r="T193" s="181">
        <v>2.11</v>
      </c>
      <c r="U193" s="169">
        <f t="shared" si="24"/>
        <v>15629.629629629628</v>
      </c>
      <c r="V193" s="19">
        <v>0.1409101409101409</v>
      </c>
      <c r="W193" s="170">
        <f t="shared" si="25"/>
        <v>3702.3733134844242</v>
      </c>
      <c r="X193" s="18"/>
      <c r="Y193" s="169"/>
      <c r="Z193" s="171"/>
      <c r="AA193" s="169"/>
      <c r="AB193" s="144"/>
      <c r="AC193" s="144"/>
      <c r="AD193" s="144"/>
      <c r="AE193" s="144"/>
    </row>
    <row r="194" spans="1:31" ht="18.75" hidden="1" x14ac:dyDescent="0.3">
      <c r="A194" s="176">
        <v>192</v>
      </c>
      <c r="B194" s="177">
        <v>3</v>
      </c>
      <c r="C194" s="176">
        <v>192</v>
      </c>
      <c r="D194" s="177">
        <v>3</v>
      </c>
      <c r="E194" s="178" t="s">
        <v>17</v>
      </c>
      <c r="F194" s="179"/>
      <c r="G194" s="179">
        <v>500</v>
      </c>
      <c r="H194" s="166">
        <v>1.43</v>
      </c>
      <c r="I194" s="180">
        <f t="shared" si="28"/>
        <v>15888.888888888889</v>
      </c>
      <c r="J194" s="167">
        <v>0.21171124988349332</v>
      </c>
      <c r="K194" s="180">
        <f t="shared" si="29"/>
        <v>4863.8565259266161</v>
      </c>
      <c r="L194" s="144">
        <v>1.1299999999999999</v>
      </c>
      <c r="M194" s="169">
        <f t="shared" si="20"/>
        <v>8370.3703703703686</v>
      </c>
      <c r="N194" s="143">
        <v>0.19091267605633802</v>
      </c>
      <c r="O194" s="169">
        <f t="shared" si="21"/>
        <v>3098.0098069900882</v>
      </c>
      <c r="P194" s="144">
        <v>3.52</v>
      </c>
      <c r="Q194" s="169">
        <f t="shared" si="22"/>
        <v>26074.074074074073</v>
      </c>
      <c r="R194" s="143">
        <v>0.14911020227699789</v>
      </c>
      <c r="S194" s="169">
        <f t="shared" si="23"/>
        <v>5387.9104593706115</v>
      </c>
      <c r="T194" s="181">
        <v>1.04</v>
      </c>
      <c r="U194" s="169">
        <f t="shared" si="24"/>
        <v>7703.7037037037035</v>
      </c>
      <c r="V194" s="19">
        <v>0.19933554817275745</v>
      </c>
      <c r="W194" s="170">
        <f t="shared" si="25"/>
        <v>3035.6220007382799</v>
      </c>
      <c r="X194" s="18"/>
      <c r="Y194" s="169"/>
      <c r="Z194" s="171"/>
      <c r="AA194" s="169"/>
      <c r="AB194" s="144"/>
      <c r="AC194" s="144"/>
      <c r="AD194" s="144"/>
      <c r="AE194" s="144"/>
    </row>
    <row r="195" spans="1:31" ht="18.75" hidden="1" x14ac:dyDescent="0.3">
      <c r="A195" s="162">
        <v>193</v>
      </c>
      <c r="B195" s="163">
        <v>3</v>
      </c>
      <c r="C195" s="162">
        <v>193</v>
      </c>
      <c r="D195" s="163">
        <v>3</v>
      </c>
      <c r="E195" s="164" t="s">
        <v>16</v>
      </c>
      <c r="F195" s="165"/>
      <c r="G195" s="165">
        <v>200</v>
      </c>
      <c r="H195" s="166">
        <v>1.19</v>
      </c>
      <c r="I195" s="180">
        <f t="shared" si="28"/>
        <v>13222.222222222223</v>
      </c>
      <c r="J195" s="167">
        <v>0.20893198090692122</v>
      </c>
      <c r="K195" s="180">
        <f t="shared" si="29"/>
        <v>4262.5450808804035</v>
      </c>
      <c r="L195" s="144">
        <v>1.51</v>
      </c>
      <c r="M195" s="169">
        <f t="shared" si="20"/>
        <v>11185.185185185184</v>
      </c>
      <c r="N195" s="143">
        <v>0.18964527421236868</v>
      </c>
      <c r="O195" s="169">
        <f t="shared" si="21"/>
        <v>3621.2175115605683</v>
      </c>
      <c r="P195" s="144">
        <v>2.71</v>
      </c>
      <c r="Q195" s="169">
        <f t="shared" si="22"/>
        <v>20074.074074074073</v>
      </c>
      <c r="R195" s="143">
        <v>0.144877543980683</v>
      </c>
      <c r="S195" s="169">
        <f t="shared" si="23"/>
        <v>4408.2825495381549</v>
      </c>
      <c r="T195" s="181">
        <v>1.65</v>
      </c>
      <c r="U195" s="169">
        <f t="shared" si="24"/>
        <v>12222.222222222221</v>
      </c>
      <c r="V195" s="19">
        <v>0.15842055185537585</v>
      </c>
      <c r="W195" s="170">
        <f t="shared" si="25"/>
        <v>3436.2511893434821</v>
      </c>
      <c r="X195" s="18"/>
      <c r="Y195" s="169"/>
      <c r="Z195" s="171"/>
      <c r="AA195" s="169"/>
      <c r="AB195" s="144"/>
      <c r="AC195" s="144"/>
      <c r="AD195" s="144"/>
      <c r="AE195" s="144"/>
    </row>
    <row r="196" spans="1:31" ht="18.75" hidden="1" x14ac:dyDescent="0.3">
      <c r="A196" s="172">
        <v>194</v>
      </c>
      <c r="B196" s="173">
        <v>3</v>
      </c>
      <c r="C196" s="172">
        <v>194</v>
      </c>
      <c r="D196" s="173">
        <v>3</v>
      </c>
      <c r="E196" s="174" t="s">
        <v>16</v>
      </c>
      <c r="F196" s="175"/>
      <c r="G196" s="175">
        <v>500</v>
      </c>
      <c r="H196" s="166">
        <v>0.39</v>
      </c>
      <c r="I196" s="180">
        <f t="shared" si="28"/>
        <v>4333.3333333333339</v>
      </c>
      <c r="J196" s="167">
        <v>0.26765300961052096</v>
      </c>
      <c r="K196" s="180">
        <f t="shared" si="29"/>
        <v>2659.8297083122579</v>
      </c>
      <c r="L196" s="144">
        <v>0.99</v>
      </c>
      <c r="M196" s="169">
        <f t="shared" ref="M196:M259" si="30">L196*(10000/1.35)</f>
        <v>7333.333333333333</v>
      </c>
      <c r="N196" s="143">
        <v>0.20839566049776645</v>
      </c>
      <c r="O196" s="169">
        <f t="shared" ref="O196:O259" si="31">(M196*N196)+1500</f>
        <v>3028.2348436502871</v>
      </c>
      <c r="P196" s="144">
        <v>2.2999999999999998</v>
      </c>
      <c r="Q196" s="169">
        <f t="shared" ref="Q196:Q259" si="32">P196*(10000/1.35)</f>
        <v>17037.037037037033</v>
      </c>
      <c r="R196" s="143">
        <v>0.12005551700208188</v>
      </c>
      <c r="S196" s="169">
        <f t="shared" ref="S196:S259" si="33">(Q196*R196)+1500</f>
        <v>3545.390289665098</v>
      </c>
      <c r="T196" s="181">
        <v>1.7599999999999998</v>
      </c>
      <c r="U196" s="169">
        <f t="shared" ref="U196:U259" si="34">T196*(10000/1.35)</f>
        <v>13037.037037037035</v>
      </c>
      <c r="V196" s="19">
        <v>0.14504181600955796</v>
      </c>
      <c r="W196" s="170">
        <f t="shared" ref="W196:W259" si="35">(U196*V196)+1500</f>
        <v>3390.9155272357184</v>
      </c>
      <c r="X196" s="18"/>
      <c r="Y196" s="169"/>
      <c r="Z196" s="171"/>
      <c r="AA196" s="169"/>
      <c r="AB196" s="144"/>
      <c r="AC196" s="144"/>
      <c r="AD196" s="144"/>
      <c r="AE196" s="144"/>
    </row>
    <row r="197" spans="1:31" ht="18.75" hidden="1" x14ac:dyDescent="0.3">
      <c r="A197" s="172">
        <v>195</v>
      </c>
      <c r="B197" s="173">
        <v>3</v>
      </c>
      <c r="C197" s="172">
        <v>195</v>
      </c>
      <c r="D197" s="173">
        <v>3</v>
      </c>
      <c r="E197" s="174" t="s">
        <v>16</v>
      </c>
      <c r="F197" s="175"/>
      <c r="G197" s="175">
        <v>0</v>
      </c>
      <c r="H197" s="166">
        <v>1.07</v>
      </c>
      <c r="I197" s="180">
        <f t="shared" si="28"/>
        <v>11888.888888888891</v>
      </c>
      <c r="J197" s="167">
        <v>0.19813596491228069</v>
      </c>
      <c r="K197" s="180">
        <f t="shared" si="29"/>
        <v>3855.6164717348929</v>
      </c>
      <c r="L197" s="144">
        <v>1.42</v>
      </c>
      <c r="M197" s="169">
        <f t="shared" si="30"/>
        <v>10518.518518518516</v>
      </c>
      <c r="N197" s="143">
        <v>0.18707398868161809</v>
      </c>
      <c r="O197" s="169">
        <f t="shared" si="31"/>
        <v>3467.7412142807234</v>
      </c>
      <c r="P197" s="144">
        <v>2.8</v>
      </c>
      <c r="Q197" s="169">
        <f t="shared" si="32"/>
        <v>20740.740740740737</v>
      </c>
      <c r="R197" s="143">
        <v>0.11897751605995718</v>
      </c>
      <c r="S197" s="169">
        <f t="shared" si="33"/>
        <v>3967.6818145768893</v>
      </c>
      <c r="T197" s="181">
        <v>1.98</v>
      </c>
      <c r="U197" s="169">
        <f t="shared" si="34"/>
        <v>14666.666666666666</v>
      </c>
      <c r="V197" s="19">
        <v>0.13816329883357978</v>
      </c>
      <c r="W197" s="170">
        <f t="shared" si="35"/>
        <v>3526.3950495591698</v>
      </c>
      <c r="X197" s="18"/>
      <c r="Y197" s="169"/>
      <c r="Z197" s="171"/>
      <c r="AA197" s="169"/>
      <c r="AB197" s="144"/>
      <c r="AC197" s="144"/>
      <c r="AD197" s="144"/>
      <c r="AE197" s="144"/>
    </row>
    <row r="198" spans="1:31" ht="18.75" hidden="1" x14ac:dyDescent="0.3">
      <c r="A198" s="172">
        <v>196</v>
      </c>
      <c r="B198" s="173">
        <v>3</v>
      </c>
      <c r="C198" s="172">
        <v>196</v>
      </c>
      <c r="D198" s="173">
        <v>3</v>
      </c>
      <c r="E198" s="174" t="s">
        <v>16</v>
      </c>
      <c r="F198" s="175"/>
      <c r="G198" s="175">
        <v>350</v>
      </c>
      <c r="H198" s="166">
        <v>1.34</v>
      </c>
      <c r="I198" s="180">
        <f t="shared" si="28"/>
        <v>14888.888888888891</v>
      </c>
      <c r="J198" s="167">
        <v>0.19474832016975127</v>
      </c>
      <c r="K198" s="180">
        <f t="shared" si="29"/>
        <v>4399.5861003051859</v>
      </c>
      <c r="L198" s="144">
        <v>1.28</v>
      </c>
      <c r="M198" s="169">
        <f t="shared" si="30"/>
        <v>9481.4814814814818</v>
      </c>
      <c r="N198" s="143">
        <v>0.17649414431431809</v>
      </c>
      <c r="O198" s="169">
        <f t="shared" si="31"/>
        <v>3173.4259609061273</v>
      </c>
      <c r="P198" s="144">
        <v>2.79</v>
      </c>
      <c r="Q198" s="169">
        <f t="shared" si="32"/>
        <v>20666.666666666664</v>
      </c>
      <c r="R198" s="143">
        <v>0.127749801219189</v>
      </c>
      <c r="S198" s="169">
        <f t="shared" si="33"/>
        <v>4140.1625585299062</v>
      </c>
      <c r="T198" s="181">
        <v>1.87</v>
      </c>
      <c r="U198" s="169">
        <f t="shared" si="34"/>
        <v>13851.851851851852</v>
      </c>
      <c r="V198" s="19">
        <v>0.14177004065464399</v>
      </c>
      <c r="W198" s="170">
        <f t="shared" si="35"/>
        <v>3463.7776001791426</v>
      </c>
      <c r="X198" s="18"/>
      <c r="Y198" s="169"/>
      <c r="Z198" s="171"/>
      <c r="AA198" s="169"/>
      <c r="AB198" s="144"/>
      <c r="AC198" s="144"/>
      <c r="AD198" s="144"/>
      <c r="AE198" s="144"/>
    </row>
    <row r="199" spans="1:31" ht="18.75" hidden="1" x14ac:dyDescent="0.3">
      <c r="A199" s="172">
        <v>197</v>
      </c>
      <c r="B199" s="173">
        <v>3</v>
      </c>
      <c r="C199" s="172">
        <v>197</v>
      </c>
      <c r="D199" s="173">
        <v>3</v>
      </c>
      <c r="E199" s="174" t="s">
        <v>16</v>
      </c>
      <c r="F199" s="175"/>
      <c r="G199" s="175">
        <v>100</v>
      </c>
      <c r="H199" s="166">
        <v>1.63</v>
      </c>
      <c r="I199" s="180">
        <f t="shared" si="28"/>
        <v>18111.111111111109</v>
      </c>
      <c r="J199" s="167">
        <v>0.20694848661233992</v>
      </c>
      <c r="K199" s="180">
        <f t="shared" si="29"/>
        <v>5248.0670353123787</v>
      </c>
      <c r="L199" s="144">
        <v>0.95</v>
      </c>
      <c r="M199" s="169">
        <f t="shared" si="30"/>
        <v>7037.0370370370365</v>
      </c>
      <c r="N199" s="143">
        <v>0.19868057971014491</v>
      </c>
      <c r="O199" s="169">
        <f t="shared" si="31"/>
        <v>2898.1225979602787</v>
      </c>
      <c r="P199" s="144">
        <v>2.4300000000000002</v>
      </c>
      <c r="Q199" s="169">
        <f t="shared" si="32"/>
        <v>18000</v>
      </c>
      <c r="R199" s="143">
        <v>0.13407245068969964</v>
      </c>
      <c r="S199" s="169">
        <f t="shared" si="33"/>
        <v>3913.3041124145934</v>
      </c>
      <c r="T199" s="181">
        <v>1.4500000000000002</v>
      </c>
      <c r="U199" s="169">
        <f t="shared" si="34"/>
        <v>10740.740740740741</v>
      </c>
      <c r="V199" s="19">
        <v>0.175510728510857</v>
      </c>
      <c r="W199" s="170">
        <f t="shared" si="35"/>
        <v>3385.1152321536492</v>
      </c>
      <c r="X199" s="18"/>
      <c r="Y199" s="169"/>
      <c r="Z199" s="171"/>
      <c r="AA199" s="169"/>
      <c r="AB199" s="144"/>
      <c r="AC199" s="144"/>
      <c r="AD199" s="144"/>
      <c r="AE199" s="144"/>
    </row>
    <row r="200" spans="1:31" ht="18.75" hidden="1" x14ac:dyDescent="0.3">
      <c r="A200" s="176">
        <v>198</v>
      </c>
      <c r="B200" s="177">
        <v>3</v>
      </c>
      <c r="C200" s="176">
        <v>198</v>
      </c>
      <c r="D200" s="177">
        <v>3</v>
      </c>
      <c r="E200" s="178" t="s">
        <v>16</v>
      </c>
      <c r="F200" s="179"/>
      <c r="G200" s="179">
        <v>50</v>
      </c>
      <c r="H200" s="166">
        <v>1.78</v>
      </c>
      <c r="I200" s="180">
        <f t="shared" si="28"/>
        <v>19777.777777777777</v>
      </c>
      <c r="J200" s="167">
        <v>0.21165937670858392</v>
      </c>
      <c r="K200" s="180">
        <f t="shared" si="29"/>
        <v>5686.1521171253262</v>
      </c>
      <c r="L200" s="144">
        <v>1.07</v>
      </c>
      <c r="M200" s="169">
        <f t="shared" si="30"/>
        <v>7925.9259259259261</v>
      </c>
      <c r="N200" s="143">
        <v>0.20041403926234386</v>
      </c>
      <c r="O200" s="169">
        <f t="shared" si="31"/>
        <v>3088.4668297089474</v>
      </c>
      <c r="P200" s="144">
        <v>2.2200000000000002</v>
      </c>
      <c r="Q200" s="169">
        <f t="shared" si="32"/>
        <v>16444.444444444445</v>
      </c>
      <c r="R200" s="143">
        <v>0.14152988541344069</v>
      </c>
      <c r="S200" s="169">
        <f t="shared" si="33"/>
        <v>3827.3803379099136</v>
      </c>
      <c r="T200" s="181">
        <v>0.8600000000000001</v>
      </c>
      <c r="U200" s="169">
        <f t="shared" si="34"/>
        <v>6370.3703703703704</v>
      </c>
      <c r="V200" s="19">
        <v>0.23566265060240962</v>
      </c>
      <c r="W200" s="170">
        <f t="shared" si="35"/>
        <v>3001.2583668005354</v>
      </c>
      <c r="X200" s="18"/>
      <c r="Y200" s="169"/>
      <c r="Z200" s="171"/>
      <c r="AA200" s="169"/>
      <c r="AB200" s="144"/>
      <c r="AC200" s="144"/>
      <c r="AD200" s="144"/>
      <c r="AE200" s="144"/>
    </row>
    <row r="201" spans="1:31" ht="18.75" hidden="1" x14ac:dyDescent="0.3">
      <c r="A201" s="162">
        <v>199</v>
      </c>
      <c r="B201" s="163">
        <v>3</v>
      </c>
      <c r="C201" s="162">
        <v>199</v>
      </c>
      <c r="D201" s="163">
        <v>3</v>
      </c>
      <c r="E201" s="164" t="s">
        <v>11</v>
      </c>
      <c r="F201" s="165"/>
      <c r="G201" s="165">
        <v>200</v>
      </c>
      <c r="H201" s="166"/>
      <c r="I201" s="180">
        <f t="shared" si="28"/>
        <v>0</v>
      </c>
      <c r="J201" s="167">
        <v>0.21979957190114807</v>
      </c>
      <c r="K201" s="166"/>
      <c r="L201" s="144">
        <v>0.38</v>
      </c>
      <c r="M201" s="169">
        <f t="shared" si="30"/>
        <v>2814.8148148148148</v>
      </c>
      <c r="N201" s="143">
        <v>0.28286963835155587</v>
      </c>
      <c r="O201" s="169">
        <f t="shared" si="31"/>
        <v>2296.2256486932683</v>
      </c>
      <c r="P201" s="144">
        <v>0.36</v>
      </c>
      <c r="Q201" s="169">
        <f t="shared" si="32"/>
        <v>2666.6666666666665</v>
      </c>
      <c r="R201" s="143">
        <v>0.31416540212443095</v>
      </c>
      <c r="S201" s="169">
        <f t="shared" si="33"/>
        <v>2337.7744056651491</v>
      </c>
      <c r="T201" s="144">
        <v>0.41</v>
      </c>
      <c r="U201" s="169">
        <f t="shared" si="34"/>
        <v>3037.0370370370365</v>
      </c>
      <c r="V201" s="19">
        <v>0.26413223140495867</v>
      </c>
      <c r="W201" s="170">
        <f t="shared" si="35"/>
        <v>2302.1793694520966</v>
      </c>
      <c r="X201" s="18">
        <v>0.65999999999999992</v>
      </c>
      <c r="Y201" s="169">
        <f t="shared" ref="Y201:Y264" si="36">X201*(10000/1.35)</f>
        <v>4888.8888888888878</v>
      </c>
      <c r="Z201" s="171">
        <v>0.2668307692307692</v>
      </c>
      <c r="AA201" s="169">
        <f t="shared" ref="AA201:AA264" si="37">(Y201*Z201)+1500</f>
        <v>2804.5059829059828</v>
      </c>
      <c r="AB201" s="144"/>
      <c r="AC201" s="144"/>
      <c r="AD201" s="144"/>
      <c r="AE201" s="144"/>
    </row>
    <row r="202" spans="1:31" ht="18.75" hidden="1" x14ac:dyDescent="0.3">
      <c r="A202" s="172">
        <v>200</v>
      </c>
      <c r="B202" s="173">
        <v>3</v>
      </c>
      <c r="C202" s="172">
        <v>200</v>
      </c>
      <c r="D202" s="173">
        <v>3</v>
      </c>
      <c r="E202" s="174" t="s">
        <v>11</v>
      </c>
      <c r="F202" s="175"/>
      <c r="G202" s="175">
        <v>50</v>
      </c>
      <c r="H202" s="166"/>
      <c r="I202" s="180">
        <f t="shared" si="28"/>
        <v>0</v>
      </c>
      <c r="J202" s="167">
        <v>0.2704137587238285</v>
      </c>
      <c r="K202" s="166"/>
      <c r="L202" s="144">
        <v>0.27</v>
      </c>
      <c r="M202" s="169">
        <f t="shared" si="30"/>
        <v>2000</v>
      </c>
      <c r="N202" s="143">
        <v>0.28852988691437803</v>
      </c>
      <c r="O202" s="169">
        <f t="shared" si="31"/>
        <v>2077.0597738287561</v>
      </c>
      <c r="P202" s="144">
        <v>0.24</v>
      </c>
      <c r="Q202" s="169">
        <f t="shared" si="32"/>
        <v>1777.7777777777776</v>
      </c>
      <c r="R202" s="143">
        <v>0.29240028188865397</v>
      </c>
      <c r="S202" s="169">
        <f t="shared" si="33"/>
        <v>2019.8227233576069</v>
      </c>
      <c r="T202" s="144">
        <v>0.16</v>
      </c>
      <c r="U202" s="169">
        <f t="shared" si="34"/>
        <v>1185.1851851851852</v>
      </c>
      <c r="V202" s="19">
        <v>0.3164316423043852</v>
      </c>
      <c r="W202" s="170">
        <f t="shared" si="35"/>
        <v>1875.0300945829749</v>
      </c>
      <c r="X202" s="18">
        <v>0.3600000000000001</v>
      </c>
      <c r="Y202" s="169">
        <f t="shared" si="36"/>
        <v>2666.6666666666674</v>
      </c>
      <c r="Z202" s="171">
        <v>0.26088965915655687</v>
      </c>
      <c r="AA202" s="169">
        <f t="shared" si="37"/>
        <v>2195.7057577508185</v>
      </c>
      <c r="AB202" s="144"/>
      <c r="AC202" s="144"/>
      <c r="AD202" s="144"/>
      <c r="AE202" s="144"/>
    </row>
    <row r="203" spans="1:31" ht="18.75" hidden="1" x14ac:dyDescent="0.3">
      <c r="A203" s="172">
        <v>201</v>
      </c>
      <c r="B203" s="173">
        <v>3</v>
      </c>
      <c r="C203" s="172">
        <v>201</v>
      </c>
      <c r="D203" s="173">
        <v>3</v>
      </c>
      <c r="E203" s="174" t="s">
        <v>11</v>
      </c>
      <c r="F203" s="175"/>
      <c r="G203" s="175">
        <v>100</v>
      </c>
      <c r="H203" s="166"/>
      <c r="I203" s="180">
        <f t="shared" si="28"/>
        <v>0</v>
      </c>
      <c r="J203" s="167">
        <v>0.23915675010258511</v>
      </c>
      <c r="K203" s="166"/>
      <c r="L203" s="144">
        <v>0.31</v>
      </c>
      <c r="M203" s="169">
        <f t="shared" si="30"/>
        <v>2296.2962962962961</v>
      </c>
      <c r="N203" s="143">
        <v>0.25919745608721984</v>
      </c>
      <c r="O203" s="169">
        <f t="shared" si="31"/>
        <v>2095.1941584225046</v>
      </c>
      <c r="P203" s="144">
        <v>0.39</v>
      </c>
      <c r="Q203" s="169">
        <f t="shared" si="32"/>
        <v>2888.8888888888887</v>
      </c>
      <c r="R203" s="143">
        <v>0.28923076923076924</v>
      </c>
      <c r="S203" s="169">
        <f t="shared" si="33"/>
        <v>2335.5555555555557</v>
      </c>
      <c r="T203" s="144">
        <v>0.3</v>
      </c>
      <c r="U203" s="169">
        <f t="shared" si="34"/>
        <v>2222.2222222222222</v>
      </c>
      <c r="V203" s="19">
        <v>0.28971813725490198</v>
      </c>
      <c r="W203" s="170">
        <f t="shared" si="35"/>
        <v>2143.8180827886708</v>
      </c>
      <c r="X203" s="18">
        <v>0.6100000000000001</v>
      </c>
      <c r="Y203" s="169">
        <f t="shared" si="36"/>
        <v>4518.5185185185192</v>
      </c>
      <c r="Z203" s="171">
        <v>0.23829431438127091</v>
      </c>
      <c r="AA203" s="169">
        <f t="shared" si="37"/>
        <v>2576.7372723894464</v>
      </c>
      <c r="AB203" s="144"/>
      <c r="AC203" s="144"/>
      <c r="AD203" s="144"/>
      <c r="AE203" s="144"/>
    </row>
    <row r="204" spans="1:31" ht="18.75" hidden="1" x14ac:dyDescent="0.3">
      <c r="A204" s="172">
        <v>202</v>
      </c>
      <c r="B204" s="173">
        <v>3</v>
      </c>
      <c r="C204" s="172">
        <v>202</v>
      </c>
      <c r="D204" s="173">
        <v>3</v>
      </c>
      <c r="E204" s="174" t="s">
        <v>11</v>
      </c>
      <c r="F204" s="175"/>
      <c r="G204" s="175">
        <v>0</v>
      </c>
      <c r="H204" s="166"/>
      <c r="I204" s="180">
        <f t="shared" si="28"/>
        <v>0</v>
      </c>
      <c r="J204" s="167">
        <v>0.24694414358656974</v>
      </c>
      <c r="K204" s="166"/>
      <c r="L204" s="144">
        <v>0.21</v>
      </c>
      <c r="M204" s="169">
        <f t="shared" si="30"/>
        <v>1555.5555555555554</v>
      </c>
      <c r="N204" s="143">
        <v>0.27164068036853289</v>
      </c>
      <c r="O204" s="169">
        <f t="shared" si="31"/>
        <v>1922.5521694621623</v>
      </c>
      <c r="P204" s="144">
        <v>0.25</v>
      </c>
      <c r="Q204" s="169">
        <f t="shared" si="32"/>
        <v>1851.8518518518517</v>
      </c>
      <c r="R204" s="143">
        <v>0.27251112347052275</v>
      </c>
      <c r="S204" s="169">
        <f t="shared" si="33"/>
        <v>2004.6502286491161</v>
      </c>
      <c r="T204" s="144">
        <v>0.25</v>
      </c>
      <c r="U204" s="169">
        <f t="shared" si="34"/>
        <v>1851.8518518518517</v>
      </c>
      <c r="V204" s="19">
        <v>0.2638035641409332</v>
      </c>
      <c r="W204" s="170">
        <f t="shared" si="35"/>
        <v>1988.5251187795059</v>
      </c>
      <c r="X204" s="18">
        <v>0.65999999999999992</v>
      </c>
      <c r="Y204" s="169">
        <f t="shared" si="36"/>
        <v>4888.8888888888878</v>
      </c>
      <c r="Z204" s="171">
        <v>0.23822211456945627</v>
      </c>
      <c r="AA204" s="169">
        <f t="shared" si="37"/>
        <v>2664.6414490062307</v>
      </c>
      <c r="AB204" s="144"/>
      <c r="AC204" s="144"/>
      <c r="AD204" s="144"/>
      <c r="AE204" s="144"/>
    </row>
    <row r="205" spans="1:31" ht="18.75" hidden="1" x14ac:dyDescent="0.3">
      <c r="A205" s="172">
        <v>203</v>
      </c>
      <c r="B205" s="173">
        <v>3</v>
      </c>
      <c r="C205" s="172">
        <v>203</v>
      </c>
      <c r="D205" s="173">
        <v>3</v>
      </c>
      <c r="E205" s="174" t="s">
        <v>11</v>
      </c>
      <c r="F205" s="175"/>
      <c r="G205" s="175">
        <v>350</v>
      </c>
      <c r="H205" s="166"/>
      <c r="I205" s="180">
        <f t="shared" si="28"/>
        <v>0</v>
      </c>
      <c r="J205" s="167">
        <v>0.2143734872463228</v>
      </c>
      <c r="K205" s="166"/>
      <c r="L205" s="144">
        <v>0.7</v>
      </c>
      <c r="M205" s="169">
        <f t="shared" si="30"/>
        <v>5185.1851851851843</v>
      </c>
      <c r="N205" s="143">
        <v>0.25139894667544438</v>
      </c>
      <c r="O205" s="169">
        <f t="shared" si="31"/>
        <v>2803.5500938726746</v>
      </c>
      <c r="P205" s="144">
        <v>0.98</v>
      </c>
      <c r="Q205" s="169">
        <f t="shared" si="32"/>
        <v>7259.2592592592582</v>
      </c>
      <c r="R205" s="143">
        <v>0.24113577023498692</v>
      </c>
      <c r="S205" s="169">
        <f t="shared" si="33"/>
        <v>3250.4670728169417</v>
      </c>
      <c r="T205" s="144">
        <v>0.57999999999999996</v>
      </c>
      <c r="U205" s="169">
        <f t="shared" si="34"/>
        <v>4296.2962962962956</v>
      </c>
      <c r="V205" s="19">
        <v>0.24705864386072079</v>
      </c>
      <c r="W205" s="170">
        <f t="shared" si="35"/>
        <v>2561.4371365868001</v>
      </c>
      <c r="X205" s="18">
        <v>1.1400000000000001</v>
      </c>
      <c r="Y205" s="169">
        <f t="shared" si="36"/>
        <v>8444.4444444444453</v>
      </c>
      <c r="Z205" s="171">
        <v>0.2681856951382966</v>
      </c>
      <c r="AA205" s="169">
        <f t="shared" si="37"/>
        <v>3764.6792033900606</v>
      </c>
      <c r="AB205" s="144"/>
      <c r="AC205" s="144"/>
      <c r="AD205" s="144"/>
      <c r="AE205" s="144"/>
    </row>
    <row r="206" spans="1:31" ht="18.75" hidden="1" x14ac:dyDescent="0.3">
      <c r="A206" s="176">
        <v>204</v>
      </c>
      <c r="B206" s="177">
        <v>3</v>
      </c>
      <c r="C206" s="176">
        <v>204</v>
      </c>
      <c r="D206" s="177">
        <v>3</v>
      </c>
      <c r="E206" s="178" t="s">
        <v>11</v>
      </c>
      <c r="F206" s="179"/>
      <c r="G206" s="179">
        <v>500</v>
      </c>
      <c r="H206" s="166"/>
      <c r="I206" s="180">
        <f t="shared" si="28"/>
        <v>0</v>
      </c>
      <c r="J206" s="167">
        <v>0.20093451660615838</v>
      </c>
      <c r="K206" s="166"/>
      <c r="L206" s="144">
        <v>1.02</v>
      </c>
      <c r="M206" s="169">
        <f t="shared" si="30"/>
        <v>7555.5555555555557</v>
      </c>
      <c r="N206" s="143">
        <v>0.21721776932482001</v>
      </c>
      <c r="O206" s="169">
        <f t="shared" si="31"/>
        <v>3141.2009237875291</v>
      </c>
      <c r="P206" s="144">
        <v>1.1299999999999999</v>
      </c>
      <c r="Q206" s="169">
        <f t="shared" si="32"/>
        <v>8370.3703703703686</v>
      </c>
      <c r="R206" s="143">
        <v>0.24629158110882957</v>
      </c>
      <c r="S206" s="169">
        <f t="shared" si="33"/>
        <v>3561.5517529850176</v>
      </c>
      <c r="T206" s="144">
        <v>0.69</v>
      </c>
      <c r="U206" s="169">
        <f t="shared" si="34"/>
        <v>5111.1111111111104</v>
      </c>
      <c r="V206" s="19">
        <v>0.22867785697861576</v>
      </c>
      <c r="W206" s="170">
        <f t="shared" si="35"/>
        <v>2668.7979356684805</v>
      </c>
      <c r="X206" s="18">
        <v>0.8899999999999999</v>
      </c>
      <c r="Y206" s="169">
        <f t="shared" si="36"/>
        <v>6592.5925925925912</v>
      </c>
      <c r="Z206" s="171">
        <v>0.30088945362134689</v>
      </c>
      <c r="AA206" s="169">
        <f t="shared" si="37"/>
        <v>3483.6415831333234</v>
      </c>
      <c r="AB206" s="144"/>
      <c r="AC206" s="144"/>
      <c r="AD206" s="144"/>
      <c r="AE206" s="144"/>
    </row>
    <row r="207" spans="1:31" ht="18.75" hidden="1" x14ac:dyDescent="0.3">
      <c r="A207" s="162">
        <v>205</v>
      </c>
      <c r="B207" s="163">
        <v>3</v>
      </c>
      <c r="C207" s="162">
        <v>205</v>
      </c>
      <c r="D207" s="163">
        <v>3</v>
      </c>
      <c r="E207" s="164" t="s">
        <v>19</v>
      </c>
      <c r="F207" s="165"/>
      <c r="G207" s="165">
        <v>500</v>
      </c>
      <c r="H207" s="166"/>
      <c r="I207" s="180">
        <f t="shared" si="28"/>
        <v>0</v>
      </c>
      <c r="J207" s="167">
        <v>0.25898241206030148</v>
      </c>
      <c r="K207" s="166"/>
      <c r="L207" s="144">
        <v>0.93</v>
      </c>
      <c r="M207" s="169">
        <f t="shared" si="30"/>
        <v>6888.8888888888887</v>
      </c>
      <c r="N207" s="143">
        <v>0.2271999001746943</v>
      </c>
      <c r="O207" s="169">
        <f t="shared" si="31"/>
        <v>3065.1548678701165</v>
      </c>
      <c r="P207" s="144">
        <v>1.08</v>
      </c>
      <c r="Q207" s="169">
        <f t="shared" si="32"/>
        <v>8000</v>
      </c>
      <c r="R207" s="143">
        <v>0.27937648456057007</v>
      </c>
      <c r="S207" s="169">
        <f t="shared" si="33"/>
        <v>3735.0118764845606</v>
      </c>
      <c r="T207" s="144">
        <v>0.79</v>
      </c>
      <c r="U207" s="169">
        <f t="shared" si="34"/>
        <v>5851.8518518518522</v>
      </c>
      <c r="V207" s="19">
        <v>0.24312151616499436</v>
      </c>
      <c r="W207" s="170">
        <f t="shared" si="35"/>
        <v>2922.7110945951522</v>
      </c>
      <c r="X207" s="18">
        <v>1.03</v>
      </c>
      <c r="Y207" s="169">
        <f t="shared" si="36"/>
        <v>7629.6296296296296</v>
      </c>
      <c r="Z207" s="171">
        <v>0.24428300173367457</v>
      </c>
      <c r="AA207" s="169">
        <f t="shared" si="37"/>
        <v>3363.7888280421093</v>
      </c>
      <c r="AB207" s="144"/>
      <c r="AC207" s="144"/>
      <c r="AD207" s="144"/>
      <c r="AE207" s="144"/>
    </row>
    <row r="208" spans="1:31" ht="18.75" hidden="1" x14ac:dyDescent="0.3">
      <c r="A208" s="172">
        <v>206</v>
      </c>
      <c r="B208" s="173">
        <v>3</v>
      </c>
      <c r="C208" s="172">
        <v>206</v>
      </c>
      <c r="D208" s="173">
        <v>3</v>
      </c>
      <c r="E208" s="174" t="s">
        <v>19</v>
      </c>
      <c r="F208" s="175"/>
      <c r="G208" s="175">
        <v>50</v>
      </c>
      <c r="H208" s="166"/>
      <c r="I208" s="180">
        <f t="shared" si="28"/>
        <v>0</v>
      </c>
      <c r="J208" s="167">
        <v>0.29341190692051977</v>
      </c>
      <c r="K208" s="166"/>
      <c r="L208" s="144">
        <v>0.34</v>
      </c>
      <c r="M208" s="169">
        <f t="shared" si="30"/>
        <v>2518.5185185185187</v>
      </c>
      <c r="N208" s="143">
        <v>0.2858566888182606</v>
      </c>
      <c r="O208" s="169">
        <f t="shared" si="31"/>
        <v>2219.935364431175</v>
      </c>
      <c r="P208" s="144">
        <v>0.38</v>
      </c>
      <c r="Q208" s="169">
        <f t="shared" si="32"/>
        <v>2814.8148148148148</v>
      </c>
      <c r="R208" s="143">
        <v>0.28520091974159639</v>
      </c>
      <c r="S208" s="169">
        <f t="shared" si="33"/>
        <v>2302.7877740874565</v>
      </c>
      <c r="T208" s="144">
        <v>0.24</v>
      </c>
      <c r="U208" s="169">
        <f t="shared" si="34"/>
        <v>1777.7777777777776</v>
      </c>
      <c r="V208" s="19">
        <v>0.31242944939169698</v>
      </c>
      <c r="W208" s="170">
        <f t="shared" si="35"/>
        <v>2055.4301322519059</v>
      </c>
      <c r="X208" s="18">
        <v>0.37000000000000011</v>
      </c>
      <c r="Y208" s="169">
        <f t="shared" si="36"/>
        <v>2740.7407407407413</v>
      </c>
      <c r="Z208" s="171">
        <v>0.26207349081364828</v>
      </c>
      <c r="AA208" s="169">
        <f t="shared" si="37"/>
        <v>2218.2754933411102</v>
      </c>
      <c r="AB208" s="144"/>
      <c r="AC208" s="144"/>
      <c r="AD208" s="144"/>
      <c r="AE208" s="144"/>
    </row>
    <row r="209" spans="1:31" ht="18.75" hidden="1" x14ac:dyDescent="0.3">
      <c r="A209" s="172">
        <v>207</v>
      </c>
      <c r="B209" s="173">
        <v>3</v>
      </c>
      <c r="C209" s="172">
        <v>207</v>
      </c>
      <c r="D209" s="173">
        <v>3</v>
      </c>
      <c r="E209" s="174" t="s">
        <v>19</v>
      </c>
      <c r="F209" s="175"/>
      <c r="G209" s="175">
        <v>0</v>
      </c>
      <c r="H209" s="166"/>
      <c r="I209" s="180">
        <f t="shared" si="28"/>
        <v>0</v>
      </c>
      <c r="J209" s="167">
        <v>0.27802736180440002</v>
      </c>
      <c r="K209" s="166"/>
      <c r="L209" s="144"/>
      <c r="M209" s="169"/>
      <c r="N209" s="143" t="e">
        <v>#DIV/0!</v>
      </c>
      <c r="O209" s="169"/>
      <c r="P209" s="144">
        <v>0.64</v>
      </c>
      <c r="Q209" s="169">
        <f t="shared" si="32"/>
        <v>4740.7407407407409</v>
      </c>
      <c r="R209" s="143">
        <v>0.28539339709966061</v>
      </c>
      <c r="S209" s="169">
        <f t="shared" si="33"/>
        <v>2852.9761047687616</v>
      </c>
      <c r="T209" s="144">
        <v>0.18</v>
      </c>
      <c r="U209" s="169">
        <f t="shared" si="34"/>
        <v>1333.3333333333333</v>
      </c>
      <c r="V209" s="19">
        <v>0.32596388606307219</v>
      </c>
      <c r="W209" s="170">
        <f t="shared" si="35"/>
        <v>1934.6185147507629</v>
      </c>
      <c r="X209" s="18">
        <v>0.33000000000000007</v>
      </c>
      <c r="Y209" s="169">
        <f t="shared" si="36"/>
        <v>2444.4444444444448</v>
      </c>
      <c r="Z209" s="171">
        <v>0.25595238095238093</v>
      </c>
      <c r="AA209" s="169">
        <f t="shared" si="37"/>
        <v>2125.6613756613756</v>
      </c>
      <c r="AB209" s="144"/>
      <c r="AC209" s="144"/>
      <c r="AD209" s="144"/>
      <c r="AE209" s="144"/>
    </row>
    <row r="210" spans="1:31" ht="18.75" hidden="1" x14ac:dyDescent="0.3">
      <c r="A210" s="172">
        <v>208</v>
      </c>
      <c r="B210" s="173">
        <v>3</v>
      </c>
      <c r="C210" s="172">
        <v>208</v>
      </c>
      <c r="D210" s="173">
        <v>3</v>
      </c>
      <c r="E210" s="174" t="s">
        <v>19</v>
      </c>
      <c r="F210" s="175"/>
      <c r="G210" s="175">
        <v>100</v>
      </c>
      <c r="H210" s="166"/>
      <c r="I210" s="180">
        <f t="shared" si="28"/>
        <v>0</v>
      </c>
      <c r="J210" s="167">
        <v>0.26011376032413897</v>
      </c>
      <c r="K210" s="166"/>
      <c r="L210" s="144">
        <v>0.5</v>
      </c>
      <c r="M210" s="169">
        <f t="shared" si="30"/>
        <v>3703.7037037037035</v>
      </c>
      <c r="N210" s="143">
        <v>0.26107142857142862</v>
      </c>
      <c r="O210" s="169">
        <f t="shared" si="31"/>
        <v>2466.931216931217</v>
      </c>
      <c r="P210" s="144">
        <v>0.24</v>
      </c>
      <c r="Q210" s="169">
        <f t="shared" si="32"/>
        <v>1777.7777777777776</v>
      </c>
      <c r="R210" s="143">
        <v>0.32318909090909087</v>
      </c>
      <c r="S210" s="169">
        <f t="shared" si="33"/>
        <v>2074.5583838383836</v>
      </c>
      <c r="T210" s="144">
        <v>0.34</v>
      </c>
      <c r="U210" s="169">
        <f t="shared" si="34"/>
        <v>2518.5185185185187</v>
      </c>
      <c r="V210" s="19">
        <v>0.30756959140485107</v>
      </c>
      <c r="W210" s="170">
        <f t="shared" si="35"/>
        <v>2274.6197116862918</v>
      </c>
      <c r="X210" s="18">
        <v>0.54</v>
      </c>
      <c r="Y210" s="169">
        <f t="shared" si="36"/>
        <v>4000</v>
      </c>
      <c r="Z210" s="171">
        <v>0.26162444999405399</v>
      </c>
      <c r="AA210" s="169">
        <f t="shared" si="37"/>
        <v>2546.4977999762159</v>
      </c>
      <c r="AB210" s="144"/>
      <c r="AC210" s="144"/>
      <c r="AD210" s="144"/>
      <c r="AE210" s="144"/>
    </row>
    <row r="211" spans="1:31" ht="18.75" hidden="1" x14ac:dyDescent="0.3">
      <c r="A211" s="172">
        <v>209</v>
      </c>
      <c r="B211" s="173">
        <v>3</v>
      </c>
      <c r="C211" s="172">
        <v>209</v>
      </c>
      <c r="D211" s="173">
        <v>3</v>
      </c>
      <c r="E211" s="174" t="s">
        <v>19</v>
      </c>
      <c r="F211" s="175"/>
      <c r="G211" s="175">
        <v>200</v>
      </c>
      <c r="H211" s="166"/>
      <c r="I211" s="180">
        <f t="shared" si="28"/>
        <v>0</v>
      </c>
      <c r="J211" s="167">
        <v>0.26614321608040203</v>
      </c>
      <c r="K211" s="166"/>
      <c r="L211" s="182">
        <v>0.57999999999999996</v>
      </c>
      <c r="M211" s="169">
        <f t="shared" si="30"/>
        <v>4296.2962962962956</v>
      </c>
      <c r="N211" s="143">
        <v>0.25895555848608731</v>
      </c>
      <c r="O211" s="169">
        <f t="shared" si="31"/>
        <v>2612.5498068291154</v>
      </c>
      <c r="P211" s="144">
        <v>0.56999999999999995</v>
      </c>
      <c r="Q211" s="169">
        <f t="shared" si="32"/>
        <v>4222.2222222222217</v>
      </c>
      <c r="R211" s="143">
        <v>0.28437721578822972</v>
      </c>
      <c r="S211" s="169">
        <f t="shared" si="33"/>
        <v>2700.7037999947479</v>
      </c>
      <c r="T211" s="144">
        <v>0.33</v>
      </c>
      <c r="U211" s="169">
        <f t="shared" si="34"/>
        <v>2444.4444444444443</v>
      </c>
      <c r="V211" s="19">
        <v>0.29696105145055296</v>
      </c>
      <c r="W211" s="170">
        <f t="shared" si="35"/>
        <v>2225.9047924346851</v>
      </c>
      <c r="X211" s="18">
        <v>0.7</v>
      </c>
      <c r="Y211" s="169">
        <f t="shared" si="36"/>
        <v>5185.1851851851843</v>
      </c>
      <c r="Z211" s="171">
        <v>0.25729281093616496</v>
      </c>
      <c r="AA211" s="169">
        <f t="shared" si="37"/>
        <v>2834.1108715208552</v>
      </c>
      <c r="AB211" s="144"/>
      <c r="AC211" s="144"/>
      <c r="AD211" s="144"/>
      <c r="AE211" s="144"/>
    </row>
    <row r="212" spans="1:31" ht="18.75" hidden="1" x14ac:dyDescent="0.3">
      <c r="A212" s="176">
        <v>210</v>
      </c>
      <c r="B212" s="177">
        <v>3</v>
      </c>
      <c r="C212" s="176">
        <v>210</v>
      </c>
      <c r="D212" s="177">
        <v>3</v>
      </c>
      <c r="E212" s="178" t="s">
        <v>19</v>
      </c>
      <c r="F212" s="179"/>
      <c r="G212" s="179">
        <v>350</v>
      </c>
      <c r="H212" s="166"/>
      <c r="I212" s="180">
        <f t="shared" si="28"/>
        <v>0</v>
      </c>
      <c r="J212" s="167">
        <v>0.2817902588854761</v>
      </c>
      <c r="K212" s="166"/>
      <c r="L212" s="144">
        <v>0.8</v>
      </c>
      <c r="M212" s="169">
        <f t="shared" si="30"/>
        <v>5925.9259259259261</v>
      </c>
      <c r="N212" s="143">
        <v>0.27165933286018451</v>
      </c>
      <c r="O212" s="169">
        <f t="shared" si="31"/>
        <v>3109.8330836159084</v>
      </c>
      <c r="P212" s="144">
        <v>0.98</v>
      </c>
      <c r="Q212" s="169">
        <f t="shared" si="32"/>
        <v>7259.2592592592582</v>
      </c>
      <c r="R212" s="143">
        <v>0.2817822393822394</v>
      </c>
      <c r="S212" s="169">
        <f t="shared" si="33"/>
        <v>3545.5303303303299</v>
      </c>
      <c r="T212" s="144">
        <v>0.7</v>
      </c>
      <c r="U212" s="169">
        <f t="shared" si="34"/>
        <v>5185.1851851851843</v>
      </c>
      <c r="V212" s="19">
        <v>0.26000932509616503</v>
      </c>
      <c r="W212" s="170">
        <f t="shared" si="35"/>
        <v>2848.1965004986332</v>
      </c>
      <c r="X212" s="18">
        <v>0.56000000000000005</v>
      </c>
      <c r="Y212" s="169">
        <f t="shared" si="36"/>
        <v>4148.1481481481487</v>
      </c>
      <c r="Z212" s="171">
        <v>0.27846701879376001</v>
      </c>
      <c r="AA212" s="169">
        <f t="shared" si="37"/>
        <v>2655.122448329671</v>
      </c>
      <c r="AB212" s="144"/>
      <c r="AC212" s="144"/>
      <c r="AD212" s="144"/>
      <c r="AE212" s="144"/>
    </row>
    <row r="213" spans="1:31" ht="18.75" hidden="1" x14ac:dyDescent="0.3">
      <c r="A213" s="162">
        <v>211</v>
      </c>
      <c r="B213" s="163">
        <v>3</v>
      </c>
      <c r="C213" s="162">
        <v>211</v>
      </c>
      <c r="D213" s="163">
        <v>3</v>
      </c>
      <c r="E213" s="164" t="s">
        <v>10</v>
      </c>
      <c r="F213" s="165"/>
      <c r="G213" s="165">
        <v>50</v>
      </c>
      <c r="H213" s="166"/>
      <c r="I213" s="180">
        <f t="shared" si="28"/>
        <v>0</v>
      </c>
      <c r="J213" s="167">
        <v>0.20054796981674453</v>
      </c>
      <c r="K213" s="166"/>
      <c r="L213" s="144">
        <v>0.39</v>
      </c>
      <c r="M213" s="169">
        <f t="shared" si="30"/>
        <v>2888.8888888888887</v>
      </c>
      <c r="N213" s="143">
        <v>0.24066524259993893</v>
      </c>
      <c r="O213" s="169">
        <f t="shared" si="31"/>
        <v>2195.2551452887124</v>
      </c>
      <c r="P213" s="144">
        <v>0.47</v>
      </c>
      <c r="Q213" s="169">
        <f t="shared" si="32"/>
        <v>3481.4814814814808</v>
      </c>
      <c r="R213" s="143">
        <v>0.21712418300653594</v>
      </c>
      <c r="S213" s="169">
        <f t="shared" si="33"/>
        <v>2255.9138223190512</v>
      </c>
      <c r="T213" s="144">
        <v>0.57999999999999996</v>
      </c>
      <c r="U213" s="169">
        <f t="shared" si="34"/>
        <v>4296.2962962962956</v>
      </c>
      <c r="V213" s="19">
        <v>0.19525653206650828</v>
      </c>
      <c r="W213" s="170">
        <f t="shared" si="35"/>
        <v>2338.8799155449983</v>
      </c>
      <c r="X213" s="18">
        <v>1.1600000000000001</v>
      </c>
      <c r="Y213" s="169">
        <f t="shared" si="36"/>
        <v>8592.5925925925931</v>
      </c>
      <c r="Z213" s="171">
        <v>0.17722992275949634</v>
      </c>
      <c r="AA213" s="169">
        <f t="shared" si="37"/>
        <v>3022.8645214890057</v>
      </c>
      <c r="AB213" s="144"/>
      <c r="AC213" s="144"/>
      <c r="AD213" s="144"/>
      <c r="AE213" s="144"/>
    </row>
    <row r="214" spans="1:31" ht="18.75" hidden="1" x14ac:dyDescent="0.3">
      <c r="A214" s="172">
        <v>212</v>
      </c>
      <c r="B214" s="173">
        <v>3</v>
      </c>
      <c r="C214" s="172">
        <v>212</v>
      </c>
      <c r="D214" s="173">
        <v>3</v>
      </c>
      <c r="E214" s="174" t="s">
        <v>10</v>
      </c>
      <c r="F214" s="175"/>
      <c r="G214" s="175">
        <v>0</v>
      </c>
      <c r="H214" s="166"/>
      <c r="I214" s="180">
        <f t="shared" si="28"/>
        <v>0</v>
      </c>
      <c r="J214" s="167">
        <v>0.21788990825688073</v>
      </c>
      <c r="K214" s="166"/>
      <c r="L214" s="144">
        <v>0.17</v>
      </c>
      <c r="M214" s="169">
        <f t="shared" si="30"/>
        <v>1259.2592592592594</v>
      </c>
      <c r="N214" s="143">
        <v>0.24440760210270923</v>
      </c>
      <c r="O214" s="169">
        <f t="shared" si="31"/>
        <v>1807.7725359811893</v>
      </c>
      <c r="P214" s="144">
        <v>0.48</v>
      </c>
      <c r="Q214" s="169">
        <f t="shared" si="32"/>
        <v>3555.5555555555552</v>
      </c>
      <c r="R214" s="143">
        <v>0.1965961049957663</v>
      </c>
      <c r="S214" s="169">
        <f t="shared" si="33"/>
        <v>2199.0083733182801</v>
      </c>
      <c r="T214" s="144">
        <v>0.33</v>
      </c>
      <c r="U214" s="169">
        <f t="shared" si="34"/>
        <v>2444.4444444444443</v>
      </c>
      <c r="V214" s="19">
        <v>0.22075848814862267</v>
      </c>
      <c r="W214" s="170">
        <f t="shared" si="35"/>
        <v>2039.6318599188553</v>
      </c>
      <c r="X214" s="18">
        <v>1.6400000000000001</v>
      </c>
      <c r="Y214" s="169">
        <f t="shared" si="36"/>
        <v>12148.148148148148</v>
      </c>
      <c r="Z214" s="171">
        <v>0.15705171711687255</v>
      </c>
      <c r="AA214" s="169">
        <f t="shared" si="37"/>
        <v>3407.8875264568219</v>
      </c>
      <c r="AB214" s="144"/>
      <c r="AC214" s="144"/>
      <c r="AD214" s="144"/>
      <c r="AE214" s="144"/>
    </row>
    <row r="215" spans="1:31" ht="18.75" hidden="1" x14ac:dyDescent="0.3">
      <c r="A215" s="172">
        <v>213</v>
      </c>
      <c r="B215" s="173">
        <v>3</v>
      </c>
      <c r="C215" s="172">
        <v>213</v>
      </c>
      <c r="D215" s="173">
        <v>3</v>
      </c>
      <c r="E215" s="174" t="s">
        <v>10</v>
      </c>
      <c r="F215" s="175"/>
      <c r="G215" s="175">
        <v>350</v>
      </c>
      <c r="H215" s="166"/>
      <c r="I215" s="180">
        <f t="shared" si="28"/>
        <v>0</v>
      </c>
      <c r="J215" s="167">
        <v>0.17579168256390687</v>
      </c>
      <c r="K215" s="166"/>
      <c r="L215" s="144">
        <v>0.7</v>
      </c>
      <c r="M215" s="169">
        <f t="shared" si="30"/>
        <v>5185.1851851851843</v>
      </c>
      <c r="N215" s="143">
        <v>0.20071390173099662</v>
      </c>
      <c r="O215" s="169">
        <f t="shared" si="31"/>
        <v>2540.7387497162786</v>
      </c>
      <c r="P215" s="144">
        <v>1.34</v>
      </c>
      <c r="Q215" s="169">
        <f t="shared" si="32"/>
        <v>9925.9259259259252</v>
      </c>
      <c r="R215" s="143">
        <v>0.19854297693920339</v>
      </c>
      <c r="S215" s="169">
        <f t="shared" si="33"/>
        <v>3470.722882211352</v>
      </c>
      <c r="T215" s="144">
        <v>0.8</v>
      </c>
      <c r="U215" s="169">
        <f t="shared" si="34"/>
        <v>5925.9259259259261</v>
      </c>
      <c r="V215" s="19">
        <v>0.18402755078216204</v>
      </c>
      <c r="W215" s="170">
        <f t="shared" si="35"/>
        <v>2590.5336342646642</v>
      </c>
      <c r="X215" s="18">
        <v>1.83</v>
      </c>
      <c r="Y215" s="169">
        <f t="shared" si="36"/>
        <v>13555.555555555555</v>
      </c>
      <c r="Z215" s="171">
        <v>0.15073212747631354</v>
      </c>
      <c r="AA215" s="169">
        <f t="shared" si="37"/>
        <v>3543.25772801225</v>
      </c>
      <c r="AB215" s="144"/>
      <c r="AC215" s="144"/>
      <c r="AD215" s="144"/>
      <c r="AE215" s="144"/>
    </row>
    <row r="216" spans="1:31" ht="18.75" hidden="1" x14ac:dyDescent="0.3">
      <c r="A216" s="172">
        <v>214</v>
      </c>
      <c r="B216" s="173">
        <v>3</v>
      </c>
      <c r="C216" s="172">
        <v>214</v>
      </c>
      <c r="D216" s="173">
        <v>3</v>
      </c>
      <c r="E216" s="174" t="s">
        <v>10</v>
      </c>
      <c r="F216" s="175"/>
      <c r="G216" s="175">
        <v>200</v>
      </c>
      <c r="H216" s="166"/>
      <c r="I216" s="180">
        <f t="shared" si="28"/>
        <v>0</v>
      </c>
      <c r="J216" s="167">
        <v>0.18181242078580481</v>
      </c>
      <c r="K216" s="166"/>
      <c r="L216" s="144">
        <v>0.65</v>
      </c>
      <c r="M216" s="169">
        <f t="shared" si="30"/>
        <v>4814.8148148148148</v>
      </c>
      <c r="N216" s="143">
        <v>0.19871218563965493</v>
      </c>
      <c r="O216" s="169">
        <f t="shared" si="31"/>
        <v>2456.7623753020421</v>
      </c>
      <c r="P216" s="144">
        <v>0.96</v>
      </c>
      <c r="Q216" s="169">
        <f t="shared" si="32"/>
        <v>7111.1111111111104</v>
      </c>
      <c r="R216" s="143">
        <v>0.18557896977437208</v>
      </c>
      <c r="S216" s="169">
        <f t="shared" si="33"/>
        <v>2819.6726739510905</v>
      </c>
      <c r="T216" s="144">
        <v>0.61</v>
      </c>
      <c r="U216" s="169">
        <f t="shared" si="34"/>
        <v>4518.5185185185182</v>
      </c>
      <c r="V216" s="19">
        <v>0.19667433537832313</v>
      </c>
      <c r="W216" s="170">
        <f t="shared" si="35"/>
        <v>2388.676626524275</v>
      </c>
      <c r="X216" s="18">
        <v>1.7599999999999998</v>
      </c>
      <c r="Y216" s="169">
        <f t="shared" si="36"/>
        <v>13037.037037037035</v>
      </c>
      <c r="Z216" s="171">
        <v>0.15242646452994973</v>
      </c>
      <c r="AA216" s="169">
        <f t="shared" si="37"/>
        <v>3487.1894635015665</v>
      </c>
      <c r="AB216" s="144"/>
      <c r="AC216" s="144"/>
      <c r="AD216" s="144"/>
      <c r="AE216" s="144"/>
    </row>
    <row r="217" spans="1:31" ht="18.75" hidden="1" x14ac:dyDescent="0.3">
      <c r="A217" s="172">
        <v>215</v>
      </c>
      <c r="B217" s="173">
        <v>3</v>
      </c>
      <c r="C217" s="172">
        <v>215</v>
      </c>
      <c r="D217" s="173">
        <v>3</v>
      </c>
      <c r="E217" s="174" t="s">
        <v>10</v>
      </c>
      <c r="F217" s="175"/>
      <c r="G217" s="175">
        <v>500</v>
      </c>
      <c r="H217" s="166"/>
      <c r="I217" s="180">
        <f t="shared" si="28"/>
        <v>0</v>
      </c>
      <c r="J217" s="167">
        <v>0.18908440420560749</v>
      </c>
      <c r="K217" s="166"/>
      <c r="L217" s="144">
        <v>1.06</v>
      </c>
      <c r="M217" s="169">
        <f t="shared" si="30"/>
        <v>7851.8518518518522</v>
      </c>
      <c r="N217" s="143">
        <v>0.17327433628318584</v>
      </c>
      <c r="O217" s="169">
        <f t="shared" si="31"/>
        <v>2860.5244182235333</v>
      </c>
      <c r="P217" s="144">
        <v>1.58</v>
      </c>
      <c r="Q217" s="169">
        <f t="shared" si="32"/>
        <v>11703.703703703704</v>
      </c>
      <c r="R217" s="143">
        <v>0.17792486187845302</v>
      </c>
      <c r="S217" s="169">
        <f t="shared" si="33"/>
        <v>3582.3798649478208</v>
      </c>
      <c r="T217" s="144">
        <v>1.43</v>
      </c>
      <c r="U217" s="169">
        <f t="shared" si="34"/>
        <v>10592.592592592591</v>
      </c>
      <c r="V217" s="19">
        <v>0.1752323987538941</v>
      </c>
      <c r="W217" s="170">
        <f t="shared" si="35"/>
        <v>3356.1654090227298</v>
      </c>
      <c r="X217" s="18">
        <v>2.09</v>
      </c>
      <c r="Y217" s="169">
        <f t="shared" si="36"/>
        <v>15481.48148148148</v>
      </c>
      <c r="Z217" s="171">
        <v>0.16008316008316006</v>
      </c>
      <c r="AA217" s="169">
        <f t="shared" si="37"/>
        <v>3978.3244783244777</v>
      </c>
      <c r="AB217" s="144"/>
      <c r="AC217" s="144"/>
      <c r="AD217" s="144"/>
      <c r="AE217" s="144"/>
    </row>
    <row r="218" spans="1:31" ht="18.75" hidden="1" x14ac:dyDescent="0.3">
      <c r="A218" s="176">
        <v>216</v>
      </c>
      <c r="B218" s="177">
        <v>3</v>
      </c>
      <c r="C218" s="176">
        <v>216</v>
      </c>
      <c r="D218" s="177">
        <v>3</v>
      </c>
      <c r="E218" s="178" t="s">
        <v>10</v>
      </c>
      <c r="F218" s="179"/>
      <c r="G218" s="179">
        <v>100</v>
      </c>
      <c r="H218" s="166"/>
      <c r="I218" s="180">
        <f t="shared" si="28"/>
        <v>0</v>
      </c>
      <c r="J218" s="167">
        <v>0.19620282472794628</v>
      </c>
      <c r="K218" s="166"/>
      <c r="L218" s="144">
        <v>0.46</v>
      </c>
      <c r="M218" s="169">
        <f t="shared" si="30"/>
        <v>3407.4074074074074</v>
      </c>
      <c r="N218" s="143">
        <v>0.20312582531597811</v>
      </c>
      <c r="O218" s="169">
        <f t="shared" si="31"/>
        <v>2192.1324418174067</v>
      </c>
      <c r="P218" s="144">
        <v>0.57999999999999996</v>
      </c>
      <c r="Q218" s="169">
        <f t="shared" si="32"/>
        <v>4296.2962962962956</v>
      </c>
      <c r="R218" s="143">
        <v>0.22814308387254303</v>
      </c>
      <c r="S218" s="169">
        <f t="shared" si="33"/>
        <v>2480.1702862672219</v>
      </c>
      <c r="T218" s="144">
        <v>0.65</v>
      </c>
      <c r="U218" s="169">
        <f t="shared" si="34"/>
        <v>4814.8148148148148</v>
      </c>
      <c r="V218" s="19">
        <v>0.23279041552926902</v>
      </c>
      <c r="W218" s="170">
        <f t="shared" si="35"/>
        <v>2620.8427414372209</v>
      </c>
      <c r="X218" s="18">
        <v>0.90999999999999992</v>
      </c>
      <c r="Y218" s="169">
        <f t="shared" si="36"/>
        <v>6740.74074074074</v>
      </c>
      <c r="Z218" s="171">
        <v>0.21247528312061836</v>
      </c>
      <c r="AA218" s="169">
        <f t="shared" si="37"/>
        <v>2932.2407973315758</v>
      </c>
      <c r="AB218" s="144"/>
      <c r="AC218" s="144"/>
      <c r="AD218" s="144"/>
      <c r="AE218" s="144"/>
    </row>
    <row r="219" spans="1:31" ht="18.75" hidden="1" x14ac:dyDescent="0.3">
      <c r="A219" s="162">
        <v>217</v>
      </c>
      <c r="B219" s="163">
        <v>4</v>
      </c>
      <c r="C219" s="162">
        <v>217</v>
      </c>
      <c r="D219" s="163">
        <v>4</v>
      </c>
      <c r="E219" s="164" t="s">
        <v>14</v>
      </c>
      <c r="F219" s="165"/>
      <c r="G219" s="165">
        <v>100</v>
      </c>
      <c r="H219" s="166"/>
      <c r="I219" s="180">
        <f t="shared" si="28"/>
        <v>0</v>
      </c>
      <c r="J219" s="167">
        <v>0.32780358327803583</v>
      </c>
      <c r="K219" s="166"/>
      <c r="L219" s="144">
        <v>0.18</v>
      </c>
      <c r="M219" s="169">
        <f t="shared" si="30"/>
        <v>1333.3333333333333</v>
      </c>
      <c r="N219" s="143">
        <v>0.32846750149075732</v>
      </c>
      <c r="O219" s="169">
        <f t="shared" si="31"/>
        <v>1937.956668654343</v>
      </c>
      <c r="P219" s="144">
        <v>0.4</v>
      </c>
      <c r="Q219" s="169">
        <f t="shared" si="32"/>
        <v>2962.962962962963</v>
      </c>
      <c r="R219" s="143">
        <v>0.30833309154214411</v>
      </c>
      <c r="S219" s="169">
        <f t="shared" si="33"/>
        <v>2413.5795304952417</v>
      </c>
      <c r="T219" s="144">
        <v>0.21</v>
      </c>
      <c r="U219" s="169">
        <f t="shared" si="34"/>
        <v>1555.5555555555554</v>
      </c>
      <c r="V219" s="19">
        <v>0.32829247311827953</v>
      </c>
      <c r="W219" s="170">
        <f t="shared" si="35"/>
        <v>2010.6771804062125</v>
      </c>
      <c r="X219" s="18">
        <v>0.24</v>
      </c>
      <c r="Y219" s="169">
        <f t="shared" si="36"/>
        <v>1777.7777777777776</v>
      </c>
      <c r="Z219" s="171">
        <v>0.28853422931541367</v>
      </c>
      <c r="AA219" s="169">
        <f t="shared" si="37"/>
        <v>2012.9497410051799</v>
      </c>
      <c r="AB219" s="144"/>
      <c r="AC219" s="144"/>
      <c r="AD219" s="144"/>
      <c r="AE219" s="144"/>
    </row>
    <row r="220" spans="1:31" ht="18.75" hidden="1" x14ac:dyDescent="0.3">
      <c r="A220" s="172">
        <v>218</v>
      </c>
      <c r="B220" s="173">
        <v>4</v>
      </c>
      <c r="C220" s="172">
        <v>218</v>
      </c>
      <c r="D220" s="173">
        <v>4</v>
      </c>
      <c r="E220" s="174" t="s">
        <v>14</v>
      </c>
      <c r="F220" s="175"/>
      <c r="G220" s="175">
        <v>350</v>
      </c>
      <c r="H220" s="166"/>
      <c r="I220" s="180">
        <f t="shared" si="28"/>
        <v>0</v>
      </c>
      <c r="J220" s="167">
        <v>0.30116606868272677</v>
      </c>
      <c r="K220" s="166"/>
      <c r="L220" s="144">
        <v>0.59</v>
      </c>
      <c r="M220" s="169">
        <f t="shared" si="30"/>
        <v>4370.3703703703695</v>
      </c>
      <c r="N220" s="143">
        <v>0.26950709677419354</v>
      </c>
      <c r="O220" s="169">
        <f t="shared" si="31"/>
        <v>2677.8458303464749</v>
      </c>
      <c r="P220" s="144">
        <v>1.36</v>
      </c>
      <c r="Q220" s="169">
        <f t="shared" si="32"/>
        <v>10074.074074074075</v>
      </c>
      <c r="R220" s="143">
        <v>0.23030320756556499</v>
      </c>
      <c r="S220" s="169">
        <f t="shared" si="33"/>
        <v>3820.0915725123587</v>
      </c>
      <c r="T220" s="144">
        <v>0.35</v>
      </c>
      <c r="U220" s="169">
        <f t="shared" si="34"/>
        <v>2592.5925925925922</v>
      </c>
      <c r="V220" s="19">
        <v>0.29132713178294573</v>
      </c>
      <c r="W220" s="170">
        <f t="shared" si="35"/>
        <v>2255.292563881711</v>
      </c>
      <c r="X220" s="18">
        <v>0.59000000000000008</v>
      </c>
      <c r="Y220" s="169">
        <f t="shared" si="36"/>
        <v>4370.3703703703704</v>
      </c>
      <c r="Z220" s="171">
        <v>0.26505090748118637</v>
      </c>
      <c r="AA220" s="169">
        <f t="shared" si="37"/>
        <v>2658.3706326955553</v>
      </c>
      <c r="AB220" s="144"/>
      <c r="AC220" s="144"/>
      <c r="AD220" s="144"/>
      <c r="AE220" s="144"/>
    </row>
    <row r="221" spans="1:31" ht="18.75" hidden="1" x14ac:dyDescent="0.3">
      <c r="A221" s="172">
        <v>219</v>
      </c>
      <c r="B221" s="173">
        <v>4</v>
      </c>
      <c r="C221" s="172">
        <v>219</v>
      </c>
      <c r="D221" s="173">
        <v>4</v>
      </c>
      <c r="E221" s="174" t="s">
        <v>14</v>
      </c>
      <c r="F221" s="175"/>
      <c r="G221" s="175">
        <v>500</v>
      </c>
      <c r="H221" s="166"/>
      <c r="I221" s="180">
        <f t="shared" si="28"/>
        <v>0</v>
      </c>
      <c r="J221" s="167">
        <v>0.28300795372378884</v>
      </c>
      <c r="K221" s="166"/>
      <c r="L221" s="144">
        <v>0.56999999999999995</v>
      </c>
      <c r="M221" s="169">
        <f t="shared" si="30"/>
        <v>4222.2222222222217</v>
      </c>
      <c r="N221" s="143">
        <v>0.26042622950819672</v>
      </c>
      <c r="O221" s="169">
        <f t="shared" si="31"/>
        <v>2599.5774134790527</v>
      </c>
      <c r="P221" s="144">
        <v>1.39</v>
      </c>
      <c r="Q221" s="169">
        <f t="shared" si="32"/>
        <v>10296.296296296296</v>
      </c>
      <c r="R221" s="143">
        <v>0.23377045530446397</v>
      </c>
      <c r="S221" s="169">
        <f t="shared" si="33"/>
        <v>3906.9698731348512</v>
      </c>
      <c r="T221" s="144">
        <v>0.6</v>
      </c>
      <c r="U221" s="169">
        <f t="shared" si="34"/>
        <v>4444.4444444444443</v>
      </c>
      <c r="V221" s="19">
        <v>0.26802853745541022</v>
      </c>
      <c r="W221" s="170">
        <f t="shared" si="35"/>
        <v>2691.2379442462679</v>
      </c>
      <c r="X221" s="18">
        <v>0.98</v>
      </c>
      <c r="Y221" s="169">
        <f t="shared" si="36"/>
        <v>7259.2592592592582</v>
      </c>
      <c r="Z221" s="171">
        <v>0.24063635224852814</v>
      </c>
      <c r="AA221" s="169">
        <f t="shared" si="37"/>
        <v>3246.8416681745002</v>
      </c>
      <c r="AB221" s="144"/>
      <c r="AC221" s="144"/>
      <c r="AD221" s="144"/>
      <c r="AE221" s="144"/>
    </row>
    <row r="222" spans="1:31" ht="18.75" hidden="1" x14ac:dyDescent="0.3">
      <c r="A222" s="172">
        <v>220</v>
      </c>
      <c r="B222" s="173">
        <v>4</v>
      </c>
      <c r="C222" s="172">
        <v>220</v>
      </c>
      <c r="D222" s="173">
        <v>4</v>
      </c>
      <c r="E222" s="174" t="s">
        <v>14</v>
      </c>
      <c r="F222" s="175"/>
      <c r="G222" s="175">
        <v>0</v>
      </c>
      <c r="H222" s="166"/>
      <c r="I222" s="180">
        <f t="shared" si="28"/>
        <v>0</v>
      </c>
      <c r="J222" s="167">
        <v>0.25710393541876897</v>
      </c>
      <c r="K222" s="166"/>
      <c r="L222" s="144">
        <v>0.44</v>
      </c>
      <c r="M222" s="169">
        <f t="shared" si="30"/>
        <v>3259.2592592592591</v>
      </c>
      <c r="N222" s="143">
        <v>0.2622522969952818</v>
      </c>
      <c r="O222" s="169">
        <f t="shared" si="31"/>
        <v>2354.7482272438815</v>
      </c>
      <c r="P222" s="144">
        <v>0.37</v>
      </c>
      <c r="Q222" s="169">
        <f t="shared" si="32"/>
        <v>2740.7407407407404</v>
      </c>
      <c r="R222" s="143">
        <v>0.30051182125227327</v>
      </c>
      <c r="S222" s="169">
        <f t="shared" si="33"/>
        <v>2323.6249915803046</v>
      </c>
      <c r="T222" s="144">
        <v>0.18</v>
      </c>
      <c r="U222" s="169">
        <f t="shared" si="34"/>
        <v>1333.3333333333333</v>
      </c>
      <c r="V222" s="19">
        <v>0.33728155339805826</v>
      </c>
      <c r="W222" s="170">
        <f t="shared" si="35"/>
        <v>1949.7087378640776</v>
      </c>
      <c r="X222" s="18">
        <v>0.62000000000000011</v>
      </c>
      <c r="Y222" s="169">
        <f t="shared" si="36"/>
        <v>4592.5925925925931</v>
      </c>
      <c r="Z222" s="171">
        <v>0.2501452306262345</v>
      </c>
      <c r="AA222" s="169">
        <f t="shared" si="37"/>
        <v>2648.8151332464104</v>
      </c>
      <c r="AB222" s="144"/>
      <c r="AC222" s="144"/>
      <c r="AD222" s="144"/>
      <c r="AE222" s="144"/>
    </row>
    <row r="223" spans="1:31" ht="18.75" hidden="1" x14ac:dyDescent="0.3">
      <c r="A223" s="172">
        <v>221</v>
      </c>
      <c r="B223" s="173">
        <v>4</v>
      </c>
      <c r="C223" s="172">
        <v>221</v>
      </c>
      <c r="D223" s="173">
        <v>4</v>
      </c>
      <c r="E223" s="174" t="s">
        <v>14</v>
      </c>
      <c r="F223" s="175"/>
      <c r="G223" s="175">
        <v>200</v>
      </c>
      <c r="H223" s="166"/>
      <c r="I223" s="180">
        <f t="shared" si="28"/>
        <v>0</v>
      </c>
      <c r="J223" s="167">
        <v>0.24737979470556454</v>
      </c>
      <c r="K223" s="166"/>
      <c r="L223" s="144">
        <v>0.35</v>
      </c>
      <c r="M223" s="169">
        <f t="shared" si="30"/>
        <v>2592.5925925925922</v>
      </c>
      <c r="N223" s="143">
        <v>0.28876303630363037</v>
      </c>
      <c r="O223" s="169">
        <f t="shared" si="31"/>
        <v>2248.6449089353378</v>
      </c>
      <c r="P223" s="144">
        <v>0.37</v>
      </c>
      <c r="Q223" s="169">
        <f t="shared" si="32"/>
        <v>2740.7407407407404</v>
      </c>
      <c r="R223" s="143">
        <v>0.29506203473945403</v>
      </c>
      <c r="S223" s="169">
        <f t="shared" si="33"/>
        <v>2308.6885396562811</v>
      </c>
      <c r="T223" s="144">
        <v>0.37</v>
      </c>
      <c r="U223" s="169">
        <f t="shared" si="34"/>
        <v>2740.7407407407404</v>
      </c>
      <c r="V223" s="19">
        <v>0.2671862464183381</v>
      </c>
      <c r="W223" s="170">
        <f t="shared" si="35"/>
        <v>2232.2882309243341</v>
      </c>
      <c r="X223" s="18">
        <v>0.6100000000000001</v>
      </c>
      <c r="Y223" s="169">
        <f t="shared" si="36"/>
        <v>4518.5185185185192</v>
      </c>
      <c r="Z223" s="171">
        <v>0.2567794576433885</v>
      </c>
      <c r="AA223" s="169">
        <f t="shared" si="37"/>
        <v>2660.2627345367928</v>
      </c>
      <c r="AB223" s="144"/>
      <c r="AC223" s="144"/>
      <c r="AD223" s="144"/>
      <c r="AE223" s="144"/>
    </row>
    <row r="224" spans="1:31" ht="18.75" hidden="1" x14ac:dyDescent="0.3">
      <c r="A224" s="176">
        <v>222</v>
      </c>
      <c r="B224" s="177">
        <v>4</v>
      </c>
      <c r="C224" s="176">
        <v>222</v>
      </c>
      <c r="D224" s="177">
        <v>4</v>
      </c>
      <c r="E224" s="178" t="s">
        <v>14</v>
      </c>
      <c r="F224" s="179"/>
      <c r="G224" s="179">
        <v>50</v>
      </c>
      <c r="H224" s="166"/>
      <c r="I224" s="180">
        <f t="shared" si="28"/>
        <v>0</v>
      </c>
      <c r="J224" s="167">
        <v>0.32306534823731725</v>
      </c>
      <c r="K224" s="166"/>
      <c r="L224" s="144">
        <v>0.21</v>
      </c>
      <c r="M224" s="169">
        <f t="shared" si="30"/>
        <v>1555.5555555555554</v>
      </c>
      <c r="N224" s="143">
        <v>0.31574022346368713</v>
      </c>
      <c r="O224" s="169">
        <f t="shared" si="31"/>
        <v>1991.151458721291</v>
      </c>
      <c r="P224" s="144">
        <v>0.28999999999999998</v>
      </c>
      <c r="Q224" s="169">
        <f t="shared" si="32"/>
        <v>2148.1481481481478</v>
      </c>
      <c r="R224" s="143">
        <v>0.31329329073482426</v>
      </c>
      <c r="S224" s="169">
        <f t="shared" si="33"/>
        <v>2173.0004023192519</v>
      </c>
      <c r="T224" s="144">
        <v>0.11</v>
      </c>
      <c r="U224" s="169">
        <f t="shared" si="34"/>
        <v>814.81481481481478</v>
      </c>
      <c r="V224" s="19">
        <v>0.33368535825545165</v>
      </c>
      <c r="W224" s="170">
        <f t="shared" si="35"/>
        <v>1771.8917733933308</v>
      </c>
      <c r="X224" s="18">
        <v>0.51</v>
      </c>
      <c r="Y224" s="169">
        <f t="shared" si="36"/>
        <v>3777.7777777777778</v>
      </c>
      <c r="Z224" s="171">
        <v>0.27209394904458595</v>
      </c>
      <c r="AA224" s="169">
        <f t="shared" si="37"/>
        <v>2527.9104741684359</v>
      </c>
      <c r="AB224" s="144"/>
      <c r="AC224" s="144"/>
      <c r="AD224" s="144"/>
      <c r="AE224" s="144"/>
    </row>
    <row r="225" spans="1:31" ht="18.75" hidden="1" x14ac:dyDescent="0.3">
      <c r="A225" s="162">
        <v>223</v>
      </c>
      <c r="B225" s="163">
        <v>4</v>
      </c>
      <c r="C225" s="162">
        <v>223</v>
      </c>
      <c r="D225" s="163">
        <v>4</v>
      </c>
      <c r="E225" s="164" t="s">
        <v>9</v>
      </c>
      <c r="F225" s="165"/>
      <c r="G225" s="165">
        <v>200</v>
      </c>
      <c r="H225" s="166"/>
      <c r="I225" s="180">
        <f t="shared" si="28"/>
        <v>0</v>
      </c>
      <c r="J225" s="167">
        <v>0.34184305627258643</v>
      </c>
      <c r="K225" s="166"/>
      <c r="L225" s="144">
        <v>0.27</v>
      </c>
      <c r="M225" s="169">
        <f t="shared" si="30"/>
        <v>2000</v>
      </c>
      <c r="N225" s="143">
        <v>0.33480478087649401</v>
      </c>
      <c r="O225" s="169">
        <f t="shared" si="31"/>
        <v>2169.6095617529882</v>
      </c>
      <c r="P225" s="144">
        <v>0.38</v>
      </c>
      <c r="Q225" s="169">
        <f t="shared" si="32"/>
        <v>2814.8148148148148</v>
      </c>
      <c r="R225" s="143">
        <v>0.3270472565810339</v>
      </c>
      <c r="S225" s="169">
        <f t="shared" si="33"/>
        <v>2420.5774629688362</v>
      </c>
      <c r="T225" s="144">
        <v>0.27</v>
      </c>
      <c r="U225" s="169">
        <f t="shared" si="34"/>
        <v>2000</v>
      </c>
      <c r="V225" s="19">
        <v>0.32730327732490433</v>
      </c>
      <c r="W225" s="170">
        <f t="shared" si="35"/>
        <v>2154.6065546498085</v>
      </c>
      <c r="X225" s="18">
        <v>0.60000000000000009</v>
      </c>
      <c r="Y225" s="169">
        <f t="shared" si="36"/>
        <v>4444.4444444444453</v>
      </c>
      <c r="Z225" s="171">
        <v>0.25415933991613687</v>
      </c>
      <c r="AA225" s="169">
        <f t="shared" si="37"/>
        <v>2629.5970662939417</v>
      </c>
      <c r="AB225" s="144"/>
      <c r="AC225" s="144"/>
      <c r="AD225" s="144"/>
      <c r="AE225" s="144"/>
    </row>
    <row r="226" spans="1:31" ht="18.75" hidden="1" x14ac:dyDescent="0.3">
      <c r="A226" s="172">
        <v>224</v>
      </c>
      <c r="B226" s="173">
        <v>4</v>
      </c>
      <c r="C226" s="172">
        <v>224</v>
      </c>
      <c r="D226" s="173">
        <v>4</v>
      </c>
      <c r="E226" s="174" t="s">
        <v>9</v>
      </c>
      <c r="F226" s="175"/>
      <c r="G226" s="175">
        <v>350</v>
      </c>
      <c r="H226" s="166"/>
      <c r="I226" s="180">
        <f t="shared" si="28"/>
        <v>0</v>
      </c>
      <c r="J226" s="167">
        <v>0.33237092391304346</v>
      </c>
      <c r="K226" s="166"/>
      <c r="L226" s="144">
        <v>0.37</v>
      </c>
      <c r="M226" s="169">
        <f t="shared" si="30"/>
        <v>2740.7407407407404</v>
      </c>
      <c r="N226" s="143">
        <v>0.32270679401693997</v>
      </c>
      <c r="O226" s="169">
        <f t="shared" si="31"/>
        <v>2384.4556576760579</v>
      </c>
      <c r="P226" s="144">
        <v>0.71</v>
      </c>
      <c r="Q226" s="169">
        <f t="shared" si="32"/>
        <v>5259.2592592592582</v>
      </c>
      <c r="R226" s="143">
        <v>0.29695216907675193</v>
      </c>
      <c r="S226" s="169">
        <f t="shared" si="33"/>
        <v>3061.748444774028</v>
      </c>
      <c r="T226" s="144">
        <v>0.41</v>
      </c>
      <c r="U226" s="169">
        <f t="shared" si="34"/>
        <v>3037.0370370370365</v>
      </c>
      <c r="V226" s="19">
        <v>0.30498261877172655</v>
      </c>
      <c r="W226" s="170">
        <f t="shared" si="35"/>
        <v>2426.2435088622806</v>
      </c>
      <c r="X226" s="18">
        <v>0.95</v>
      </c>
      <c r="Y226" s="169">
        <f t="shared" si="36"/>
        <v>7037.0370370370365</v>
      </c>
      <c r="Z226" s="171">
        <v>0.242977911098991</v>
      </c>
      <c r="AA226" s="169">
        <f t="shared" si="37"/>
        <v>3209.8445595854919</v>
      </c>
      <c r="AB226" s="144"/>
      <c r="AC226" s="144"/>
      <c r="AD226" s="144"/>
      <c r="AE226" s="144"/>
    </row>
    <row r="227" spans="1:31" ht="18.75" hidden="1" x14ac:dyDescent="0.3">
      <c r="A227" s="172">
        <v>225</v>
      </c>
      <c r="B227" s="173">
        <v>4</v>
      </c>
      <c r="C227" s="172">
        <v>225</v>
      </c>
      <c r="D227" s="173">
        <v>4</v>
      </c>
      <c r="E227" s="174" t="s">
        <v>9</v>
      </c>
      <c r="F227" s="175"/>
      <c r="G227" s="175">
        <v>0</v>
      </c>
      <c r="H227" s="166"/>
      <c r="I227" s="180">
        <f t="shared" si="28"/>
        <v>0</v>
      </c>
      <c r="J227" s="167">
        <v>0.32034360189573458</v>
      </c>
      <c r="K227" s="166"/>
      <c r="L227" s="144">
        <v>0.14000000000000001</v>
      </c>
      <c r="M227" s="169">
        <f t="shared" si="30"/>
        <v>1037.0370370370372</v>
      </c>
      <c r="N227" s="143">
        <v>0.36040091347373765</v>
      </c>
      <c r="O227" s="169">
        <f t="shared" si="31"/>
        <v>1873.7490954542466</v>
      </c>
      <c r="P227" s="144">
        <v>0.25</v>
      </c>
      <c r="Q227" s="169">
        <f t="shared" si="32"/>
        <v>1851.8518518518517</v>
      </c>
      <c r="R227" s="143">
        <v>0.31355337078651679</v>
      </c>
      <c r="S227" s="169">
        <f t="shared" si="33"/>
        <v>2080.6543903454012</v>
      </c>
      <c r="T227" s="144">
        <v>0.14000000000000001</v>
      </c>
      <c r="U227" s="169">
        <f t="shared" si="34"/>
        <v>1037.0370370370372</v>
      </c>
      <c r="V227" s="19">
        <v>0.3098504446240905</v>
      </c>
      <c r="W227" s="170">
        <f t="shared" si="35"/>
        <v>1821.3263870175754</v>
      </c>
      <c r="X227" s="18">
        <v>0.47</v>
      </c>
      <c r="Y227" s="169">
        <f t="shared" si="36"/>
        <v>3481.4814814814808</v>
      </c>
      <c r="Z227" s="171">
        <v>0.24207235372934346</v>
      </c>
      <c r="AA227" s="169">
        <f t="shared" si="37"/>
        <v>2342.7704166873436</v>
      </c>
      <c r="AB227" s="144"/>
      <c r="AC227" s="144"/>
      <c r="AD227" s="144"/>
      <c r="AE227" s="144"/>
    </row>
    <row r="228" spans="1:31" ht="18.75" hidden="1" x14ac:dyDescent="0.3">
      <c r="A228" s="172">
        <v>226</v>
      </c>
      <c r="B228" s="173">
        <v>4</v>
      </c>
      <c r="C228" s="172">
        <v>226</v>
      </c>
      <c r="D228" s="173">
        <v>4</v>
      </c>
      <c r="E228" s="174" t="s">
        <v>9</v>
      </c>
      <c r="F228" s="175"/>
      <c r="G228" s="175">
        <v>500</v>
      </c>
      <c r="H228" s="166"/>
      <c r="I228" s="180">
        <f t="shared" si="28"/>
        <v>0</v>
      </c>
      <c r="J228" s="167">
        <v>0.29195652173913039</v>
      </c>
      <c r="K228" s="166"/>
      <c r="L228" s="144">
        <v>0.8</v>
      </c>
      <c r="M228" s="169">
        <f t="shared" si="30"/>
        <v>5925.9259259259261</v>
      </c>
      <c r="N228" s="143">
        <v>0.22830663106364041</v>
      </c>
      <c r="O228" s="169">
        <f t="shared" si="31"/>
        <v>2852.9281840808321</v>
      </c>
      <c r="P228" s="144">
        <v>0.94</v>
      </c>
      <c r="Q228" s="169">
        <f t="shared" si="32"/>
        <v>6962.9629629629617</v>
      </c>
      <c r="R228" s="143">
        <v>0.25178349834983499</v>
      </c>
      <c r="S228" s="169">
        <f t="shared" si="33"/>
        <v>3253.1591736951468</v>
      </c>
      <c r="T228" s="144">
        <v>0.99</v>
      </c>
      <c r="U228" s="169">
        <f t="shared" si="34"/>
        <v>7333.333333333333</v>
      </c>
      <c r="V228" s="19">
        <v>0.2135242891616829</v>
      </c>
      <c r="W228" s="170">
        <f t="shared" si="35"/>
        <v>3065.8447871856742</v>
      </c>
      <c r="X228" s="18">
        <v>1.4500000000000002</v>
      </c>
      <c r="Y228" s="169">
        <f t="shared" si="36"/>
        <v>10740.740740740741</v>
      </c>
      <c r="Z228" s="171">
        <v>0.20185676392572943</v>
      </c>
      <c r="AA228" s="169">
        <f t="shared" si="37"/>
        <v>3668.0911680911681</v>
      </c>
      <c r="AB228" s="144"/>
      <c r="AC228" s="144"/>
      <c r="AD228" s="144"/>
      <c r="AE228" s="144"/>
    </row>
    <row r="229" spans="1:31" ht="18.75" hidden="1" x14ac:dyDescent="0.3">
      <c r="A229" s="172">
        <v>227</v>
      </c>
      <c r="B229" s="173">
        <v>4</v>
      </c>
      <c r="C229" s="172">
        <v>227</v>
      </c>
      <c r="D229" s="173">
        <v>4</v>
      </c>
      <c r="E229" s="174" t="s">
        <v>9</v>
      </c>
      <c r="F229" s="175"/>
      <c r="G229" s="175">
        <v>100</v>
      </c>
      <c r="H229" s="166"/>
      <c r="I229" s="180">
        <f t="shared" si="28"/>
        <v>0</v>
      </c>
      <c r="J229" s="167">
        <v>0.27732660228270412</v>
      </c>
      <c r="K229" s="166"/>
      <c r="L229" s="144">
        <v>0.39</v>
      </c>
      <c r="M229" s="169">
        <f t="shared" si="30"/>
        <v>2888.8888888888887</v>
      </c>
      <c r="N229" s="143">
        <v>0.28846048109965633</v>
      </c>
      <c r="O229" s="169">
        <f t="shared" si="31"/>
        <v>2333.3302787323405</v>
      </c>
      <c r="P229" s="144">
        <v>0.4</v>
      </c>
      <c r="Q229" s="169">
        <f t="shared" si="32"/>
        <v>2962.962962962963</v>
      </c>
      <c r="R229" s="143">
        <v>0.30842162162162162</v>
      </c>
      <c r="S229" s="169">
        <f t="shared" si="33"/>
        <v>2413.8418418418419</v>
      </c>
      <c r="T229" s="144">
        <v>0.43</v>
      </c>
      <c r="U229" s="169">
        <f t="shared" si="34"/>
        <v>3185.1851851851848</v>
      </c>
      <c r="V229" s="19">
        <v>0.28018277680140602</v>
      </c>
      <c r="W229" s="170">
        <f t="shared" si="35"/>
        <v>2392.4340298118859</v>
      </c>
      <c r="X229" s="18">
        <v>0.82000000000000006</v>
      </c>
      <c r="Y229" s="169">
        <f t="shared" si="36"/>
        <v>6074.0740740740739</v>
      </c>
      <c r="Z229" s="171">
        <v>0.22943454686289699</v>
      </c>
      <c r="AA229" s="169">
        <f t="shared" si="37"/>
        <v>2893.6024327968557</v>
      </c>
      <c r="AB229" s="144"/>
      <c r="AC229" s="144"/>
      <c r="AD229" s="144"/>
      <c r="AE229" s="144"/>
    </row>
    <row r="230" spans="1:31" ht="18.75" hidden="1" x14ac:dyDescent="0.3">
      <c r="A230" s="183">
        <v>228</v>
      </c>
      <c r="B230" s="177">
        <v>4</v>
      </c>
      <c r="C230" s="183">
        <v>228</v>
      </c>
      <c r="D230" s="177">
        <v>4</v>
      </c>
      <c r="E230" s="178" t="s">
        <v>9</v>
      </c>
      <c r="F230" s="179"/>
      <c r="G230" s="179">
        <v>50</v>
      </c>
      <c r="H230" s="166"/>
      <c r="I230" s="180">
        <f t="shared" si="28"/>
        <v>0</v>
      </c>
      <c r="J230" s="167">
        <v>0.29845641646489107</v>
      </c>
      <c r="K230" s="166"/>
      <c r="L230" s="144">
        <v>0.22</v>
      </c>
      <c r="M230" s="169">
        <f t="shared" si="30"/>
        <v>1629.6296296296296</v>
      </c>
      <c r="N230" s="143">
        <v>0.32285834916613887</v>
      </c>
      <c r="O230" s="169">
        <f t="shared" si="31"/>
        <v>2026.1395319744483</v>
      </c>
      <c r="P230" s="144">
        <v>0.3</v>
      </c>
      <c r="Q230" s="169">
        <f t="shared" si="32"/>
        <v>2222.2222222222222</v>
      </c>
      <c r="R230" s="143">
        <v>0.30601268760637473</v>
      </c>
      <c r="S230" s="169">
        <f t="shared" si="33"/>
        <v>2180.0281946808327</v>
      </c>
      <c r="T230" s="144">
        <v>0.39</v>
      </c>
      <c r="U230" s="169">
        <f t="shared" si="34"/>
        <v>2888.8888888888887</v>
      </c>
      <c r="V230" s="19">
        <v>0.29048365225252371</v>
      </c>
      <c r="W230" s="170">
        <f t="shared" si="35"/>
        <v>2339.1749953961794</v>
      </c>
      <c r="X230" s="18">
        <v>0.62999999999999989</v>
      </c>
      <c r="Y230" s="169">
        <f t="shared" si="36"/>
        <v>4666.6666666666652</v>
      </c>
      <c r="Z230" s="171">
        <v>0.25437397484964464</v>
      </c>
      <c r="AA230" s="169">
        <f t="shared" si="37"/>
        <v>2687.0785492983414</v>
      </c>
      <c r="AB230" s="144"/>
      <c r="AC230" s="144"/>
      <c r="AD230" s="144"/>
      <c r="AE230" s="144"/>
    </row>
    <row r="231" spans="1:31" ht="18.75" hidden="1" x14ac:dyDescent="0.3">
      <c r="A231" s="184">
        <v>229</v>
      </c>
      <c r="B231" s="163">
        <v>4</v>
      </c>
      <c r="C231" s="184">
        <v>229</v>
      </c>
      <c r="D231" s="163">
        <v>4</v>
      </c>
      <c r="E231" s="164" t="s">
        <v>16</v>
      </c>
      <c r="F231" s="165"/>
      <c r="G231" s="165">
        <v>50</v>
      </c>
      <c r="H231" s="166">
        <v>0.26</v>
      </c>
      <c r="I231" s="180">
        <f t="shared" si="28"/>
        <v>2888.8888888888891</v>
      </c>
      <c r="J231" s="167">
        <v>0.52097271841506987</v>
      </c>
      <c r="K231" s="180">
        <f t="shared" si="29"/>
        <v>3005.0322976435355</v>
      </c>
      <c r="L231" s="144">
        <v>0.18</v>
      </c>
      <c r="M231" s="169">
        <f t="shared" si="30"/>
        <v>1333.3333333333333</v>
      </c>
      <c r="N231" s="143">
        <v>0.302402378592666</v>
      </c>
      <c r="O231" s="169">
        <f t="shared" si="31"/>
        <v>1903.203171456888</v>
      </c>
      <c r="P231" s="144">
        <v>1.22</v>
      </c>
      <c r="Q231" s="169">
        <f t="shared" si="32"/>
        <v>9037.0370370370365</v>
      </c>
      <c r="R231" s="143">
        <v>0.1555699481865285</v>
      </c>
      <c r="S231" s="169">
        <f t="shared" si="33"/>
        <v>2905.8913836115908</v>
      </c>
      <c r="T231" s="181">
        <v>1.7000000000000002</v>
      </c>
      <c r="U231" s="169">
        <f t="shared" si="34"/>
        <v>12592.592592592593</v>
      </c>
      <c r="V231" s="19">
        <v>0.15118146363844917</v>
      </c>
      <c r="W231" s="170">
        <f t="shared" si="35"/>
        <v>3403.7665791508416</v>
      </c>
      <c r="X231" s="18"/>
      <c r="Y231" s="169"/>
      <c r="Z231" s="171"/>
      <c r="AA231" s="169"/>
      <c r="AB231" s="144"/>
      <c r="AC231" s="144"/>
      <c r="AD231" s="144"/>
      <c r="AE231" s="144"/>
    </row>
    <row r="232" spans="1:31" ht="18.75" hidden="1" x14ac:dyDescent="0.3">
      <c r="A232" s="185">
        <v>230</v>
      </c>
      <c r="B232" s="173">
        <v>4</v>
      </c>
      <c r="C232" s="185">
        <v>230</v>
      </c>
      <c r="D232" s="173">
        <v>4</v>
      </c>
      <c r="E232" s="174" t="s">
        <v>16</v>
      </c>
      <c r="F232" s="175"/>
      <c r="G232" s="175">
        <v>0</v>
      </c>
      <c r="H232" s="166">
        <v>0.18</v>
      </c>
      <c r="I232" s="180">
        <f t="shared" ref="I232:I290" si="38">H232*(10000/0.9)</f>
        <v>2000</v>
      </c>
      <c r="J232" s="167">
        <v>0.60101582801795417</v>
      </c>
      <c r="K232" s="180">
        <f t="shared" si="29"/>
        <v>2702.0316560359083</v>
      </c>
      <c r="L232" s="144">
        <v>0.16</v>
      </c>
      <c r="M232" s="169">
        <f t="shared" si="30"/>
        <v>1185.1851851851852</v>
      </c>
      <c r="N232" s="143">
        <v>0.30853084112149531</v>
      </c>
      <c r="O232" s="169">
        <f t="shared" si="31"/>
        <v>1865.6661820699205</v>
      </c>
      <c r="P232" s="144">
        <v>1.47</v>
      </c>
      <c r="Q232" s="169">
        <f t="shared" si="32"/>
        <v>10888.888888888889</v>
      </c>
      <c r="R232" s="143">
        <v>0.14938328003654638</v>
      </c>
      <c r="S232" s="169">
        <f t="shared" si="33"/>
        <v>3126.6179381757274</v>
      </c>
      <c r="T232" s="181">
        <v>1.9700000000000002</v>
      </c>
      <c r="U232" s="169">
        <f t="shared" si="34"/>
        <v>14592.592592592593</v>
      </c>
      <c r="V232" s="19">
        <v>0.15179290894439967</v>
      </c>
      <c r="W232" s="170">
        <f t="shared" si="35"/>
        <v>3715.0520786701286</v>
      </c>
      <c r="X232" s="18"/>
      <c r="Y232" s="169"/>
      <c r="Z232" s="171"/>
      <c r="AA232" s="169"/>
      <c r="AB232" s="144"/>
      <c r="AC232" s="144"/>
      <c r="AD232" s="144"/>
      <c r="AE232" s="144"/>
    </row>
    <row r="233" spans="1:31" ht="18.75" hidden="1" x14ac:dyDescent="0.3">
      <c r="A233" s="185">
        <v>231</v>
      </c>
      <c r="B233" s="173">
        <v>4</v>
      </c>
      <c r="C233" s="185">
        <v>231</v>
      </c>
      <c r="D233" s="173">
        <v>4</v>
      </c>
      <c r="E233" s="174" t="s">
        <v>16</v>
      </c>
      <c r="F233" s="175"/>
      <c r="G233" s="175">
        <v>350</v>
      </c>
      <c r="H233" s="166">
        <v>0.36</v>
      </c>
      <c r="I233" s="180">
        <f t="shared" si="38"/>
        <v>4000</v>
      </c>
      <c r="J233" s="167">
        <v>0.45073846153846148</v>
      </c>
      <c r="K233" s="180">
        <f t="shared" si="29"/>
        <v>3302.9538461538459</v>
      </c>
      <c r="L233" s="144">
        <v>0.67</v>
      </c>
      <c r="M233" s="169">
        <f t="shared" si="30"/>
        <v>4962.9629629629626</v>
      </c>
      <c r="N233" s="143">
        <v>0.2467018887861577</v>
      </c>
      <c r="O233" s="169">
        <f t="shared" si="31"/>
        <v>2724.3723369387085</v>
      </c>
      <c r="P233" s="144">
        <v>2.17</v>
      </c>
      <c r="Q233" s="169">
        <f t="shared" si="32"/>
        <v>16074.074074074073</v>
      </c>
      <c r="R233" s="143">
        <v>0.14511400651465797</v>
      </c>
      <c r="S233" s="169">
        <f t="shared" si="33"/>
        <v>3832.5732899022801</v>
      </c>
      <c r="T233" s="181">
        <v>1.88</v>
      </c>
      <c r="U233" s="169">
        <f t="shared" si="34"/>
        <v>13925.925925925923</v>
      </c>
      <c r="V233" s="19">
        <v>0.13466421504246565</v>
      </c>
      <c r="W233" s="170">
        <f t="shared" si="35"/>
        <v>3375.3238835543361</v>
      </c>
      <c r="X233" s="18"/>
      <c r="Y233" s="169"/>
      <c r="Z233" s="171"/>
      <c r="AA233" s="169"/>
      <c r="AB233" s="144"/>
      <c r="AC233" s="144"/>
      <c r="AD233" s="144"/>
      <c r="AE233" s="144"/>
    </row>
    <row r="234" spans="1:31" ht="18.75" hidden="1" x14ac:dyDescent="0.3">
      <c r="A234" s="185">
        <v>232</v>
      </c>
      <c r="B234" s="173">
        <v>4</v>
      </c>
      <c r="C234" s="185">
        <v>232</v>
      </c>
      <c r="D234" s="173">
        <v>4</v>
      </c>
      <c r="E234" s="174" t="s">
        <v>16</v>
      </c>
      <c r="F234" s="175"/>
      <c r="G234" s="175">
        <v>100</v>
      </c>
      <c r="H234" s="166">
        <v>0.61</v>
      </c>
      <c r="I234" s="180">
        <f t="shared" si="38"/>
        <v>6777.7777777777774</v>
      </c>
      <c r="J234" s="167">
        <v>0.3141613924050633</v>
      </c>
      <c r="K234" s="180">
        <f t="shared" si="29"/>
        <v>3629.3161040787622</v>
      </c>
      <c r="L234" s="144">
        <v>0.93</v>
      </c>
      <c r="M234" s="169">
        <f t="shared" si="30"/>
        <v>6888.8888888888887</v>
      </c>
      <c r="N234" s="143">
        <v>0.20585314191574486</v>
      </c>
      <c r="O234" s="169">
        <f t="shared" si="31"/>
        <v>2918.0994220862422</v>
      </c>
      <c r="P234" s="144">
        <v>2.37</v>
      </c>
      <c r="Q234" s="169">
        <f t="shared" si="32"/>
        <v>17555.555555555555</v>
      </c>
      <c r="R234" s="143">
        <v>0.12411616161616161</v>
      </c>
      <c r="S234" s="169">
        <f t="shared" si="33"/>
        <v>3678.928170594837</v>
      </c>
      <c r="T234" s="181">
        <v>2.0299999999999998</v>
      </c>
      <c r="U234" s="169">
        <f t="shared" si="34"/>
        <v>15037.037037037035</v>
      </c>
      <c r="V234" s="19">
        <v>0.1420925414364641</v>
      </c>
      <c r="W234" s="170">
        <f t="shared" si="35"/>
        <v>3636.6508082668302</v>
      </c>
      <c r="X234" s="18"/>
      <c r="Y234" s="169"/>
      <c r="Z234" s="171"/>
      <c r="AA234" s="169"/>
      <c r="AB234" s="144"/>
      <c r="AC234" s="144"/>
      <c r="AD234" s="144"/>
      <c r="AE234" s="144"/>
    </row>
    <row r="235" spans="1:31" ht="18.75" hidden="1" x14ac:dyDescent="0.3">
      <c r="A235" s="185">
        <v>233</v>
      </c>
      <c r="B235" s="173">
        <v>4</v>
      </c>
      <c r="C235" s="185">
        <v>233</v>
      </c>
      <c r="D235" s="173">
        <v>4</v>
      </c>
      <c r="E235" s="174" t="s">
        <v>16</v>
      </c>
      <c r="F235" s="175"/>
      <c r="G235" s="175">
        <v>200</v>
      </c>
      <c r="H235" s="166">
        <v>1.38</v>
      </c>
      <c r="I235" s="180">
        <f t="shared" si="38"/>
        <v>15333.333333333332</v>
      </c>
      <c r="J235" s="167">
        <v>0.21688466111771701</v>
      </c>
      <c r="K235" s="180">
        <f t="shared" si="29"/>
        <v>4825.564803804994</v>
      </c>
      <c r="L235" s="144">
        <v>1.22</v>
      </c>
      <c r="M235" s="169">
        <f t="shared" si="30"/>
        <v>9037.0370370370365</v>
      </c>
      <c r="N235" s="143">
        <v>0.18565991153173542</v>
      </c>
      <c r="O235" s="169">
        <f t="shared" si="31"/>
        <v>3177.8154968053123</v>
      </c>
      <c r="P235" s="144">
        <v>2.86</v>
      </c>
      <c r="Q235" s="169">
        <f t="shared" si="32"/>
        <v>21185.185185185182</v>
      </c>
      <c r="R235" s="143">
        <v>0.12221896955503514</v>
      </c>
      <c r="S235" s="169">
        <f t="shared" si="33"/>
        <v>4089.2315031659291</v>
      </c>
      <c r="T235" s="181">
        <v>1.7599999999999998</v>
      </c>
      <c r="U235" s="169">
        <f t="shared" si="34"/>
        <v>13037.037037037035</v>
      </c>
      <c r="V235" s="19">
        <v>0.15288142620232173</v>
      </c>
      <c r="W235" s="170">
        <f t="shared" si="35"/>
        <v>3493.1208156747125</v>
      </c>
      <c r="X235" s="18"/>
      <c r="Y235" s="169"/>
      <c r="Z235" s="171"/>
      <c r="AA235" s="169"/>
      <c r="AB235" s="144"/>
      <c r="AC235" s="144"/>
      <c r="AD235" s="144"/>
      <c r="AE235" s="144"/>
    </row>
    <row r="236" spans="1:31" ht="18.75" hidden="1" x14ac:dyDescent="0.3">
      <c r="A236" s="183">
        <v>234</v>
      </c>
      <c r="B236" s="177">
        <v>4</v>
      </c>
      <c r="C236" s="183">
        <v>234</v>
      </c>
      <c r="D236" s="177">
        <v>4</v>
      </c>
      <c r="E236" s="178" t="s">
        <v>16</v>
      </c>
      <c r="F236" s="179"/>
      <c r="G236" s="179">
        <v>500</v>
      </c>
      <c r="H236" s="166">
        <v>1.32</v>
      </c>
      <c r="I236" s="180">
        <f t="shared" si="38"/>
        <v>14666.666666666668</v>
      </c>
      <c r="J236" s="167">
        <v>0.18347866419294989</v>
      </c>
      <c r="K236" s="180">
        <f t="shared" si="29"/>
        <v>4191.0204081632655</v>
      </c>
      <c r="L236" s="144">
        <v>1.44</v>
      </c>
      <c r="M236" s="169">
        <f t="shared" si="30"/>
        <v>10666.666666666666</v>
      </c>
      <c r="N236" s="143">
        <v>0.19008786917256529</v>
      </c>
      <c r="O236" s="169">
        <f t="shared" si="31"/>
        <v>3527.6039378406963</v>
      </c>
      <c r="P236" s="144">
        <v>3.05</v>
      </c>
      <c r="Q236" s="169">
        <f t="shared" si="32"/>
        <v>22592.592592592591</v>
      </c>
      <c r="R236" s="143">
        <v>0.12448939894962072</v>
      </c>
      <c r="S236" s="169">
        <f t="shared" si="33"/>
        <v>4312.5382725655054</v>
      </c>
      <c r="T236" s="181">
        <v>1.19</v>
      </c>
      <c r="U236" s="169">
        <f t="shared" si="34"/>
        <v>8814.8148148148139</v>
      </c>
      <c r="V236" s="19">
        <v>0.20088336332406345</v>
      </c>
      <c r="W236" s="170">
        <f t="shared" si="35"/>
        <v>3270.7496470787814</v>
      </c>
      <c r="X236" s="18"/>
      <c r="Y236" s="169"/>
      <c r="Z236" s="171"/>
      <c r="AA236" s="169"/>
      <c r="AB236" s="144"/>
      <c r="AC236" s="144"/>
      <c r="AD236" s="144"/>
      <c r="AE236" s="144"/>
    </row>
    <row r="237" spans="1:31" ht="18.75" hidden="1" x14ac:dyDescent="0.3">
      <c r="A237" s="184">
        <v>235</v>
      </c>
      <c r="B237" s="163">
        <v>4</v>
      </c>
      <c r="C237" s="184">
        <v>235</v>
      </c>
      <c r="D237" s="163">
        <v>4</v>
      </c>
      <c r="E237" s="164" t="s">
        <v>15</v>
      </c>
      <c r="F237" s="165"/>
      <c r="G237" s="165">
        <v>500</v>
      </c>
      <c r="H237" s="166">
        <v>0.15</v>
      </c>
      <c r="I237" s="180">
        <f t="shared" si="38"/>
        <v>1666.6666666666667</v>
      </c>
      <c r="J237" s="167">
        <v>0.59907967725668176</v>
      </c>
      <c r="K237" s="180">
        <f t="shared" si="29"/>
        <v>2498.4661287611361</v>
      </c>
      <c r="L237" s="144">
        <v>0.15</v>
      </c>
      <c r="M237" s="169">
        <f t="shared" si="30"/>
        <v>1111.1111111111111</v>
      </c>
      <c r="N237" s="143">
        <v>0.30765717765261075</v>
      </c>
      <c r="O237" s="169">
        <f t="shared" si="31"/>
        <v>1841.8413085029008</v>
      </c>
      <c r="P237" s="144">
        <v>0.15</v>
      </c>
      <c r="Q237" s="169">
        <f t="shared" si="32"/>
        <v>1111.1111111111111</v>
      </c>
      <c r="R237" s="171">
        <v>0.32406310119276649</v>
      </c>
      <c r="S237" s="169">
        <f t="shared" si="33"/>
        <v>1860.0701124364073</v>
      </c>
      <c r="T237" s="181">
        <v>2.4500000000000002</v>
      </c>
      <c r="U237" s="169">
        <f t="shared" si="34"/>
        <v>18148.14814814815</v>
      </c>
      <c r="V237" s="19">
        <v>0.16941472624292009</v>
      </c>
      <c r="W237" s="170">
        <f t="shared" si="35"/>
        <v>4574.5635503344765</v>
      </c>
      <c r="X237" s="18"/>
      <c r="Y237" s="169"/>
      <c r="Z237" s="171"/>
      <c r="AA237" s="169"/>
      <c r="AB237" s="144"/>
      <c r="AC237" s="144"/>
      <c r="AD237" s="144"/>
      <c r="AE237" s="144"/>
    </row>
    <row r="238" spans="1:31" ht="18.75" hidden="1" x14ac:dyDescent="0.3">
      <c r="A238" s="185">
        <v>236</v>
      </c>
      <c r="B238" s="173">
        <v>4</v>
      </c>
      <c r="C238" s="185">
        <v>236</v>
      </c>
      <c r="D238" s="173">
        <v>4</v>
      </c>
      <c r="E238" s="174" t="s">
        <v>15</v>
      </c>
      <c r="F238" s="175"/>
      <c r="G238" s="175">
        <v>100</v>
      </c>
      <c r="H238" s="166">
        <v>0.22</v>
      </c>
      <c r="I238" s="180">
        <f t="shared" si="38"/>
        <v>2444.4444444444443</v>
      </c>
      <c r="J238" s="167">
        <v>0.56885455915599104</v>
      </c>
      <c r="K238" s="180">
        <f t="shared" si="29"/>
        <v>2890.5333668257558</v>
      </c>
      <c r="L238" s="144">
        <v>0.23</v>
      </c>
      <c r="M238" s="169">
        <f t="shared" si="30"/>
        <v>1703.7037037037037</v>
      </c>
      <c r="N238" s="143">
        <v>0.28845943934507562</v>
      </c>
      <c r="O238" s="169">
        <f t="shared" si="31"/>
        <v>1991.4494151804993</v>
      </c>
      <c r="P238" s="144">
        <v>0.1</v>
      </c>
      <c r="Q238" s="169">
        <f t="shared" si="32"/>
        <v>740.74074074074076</v>
      </c>
      <c r="R238" s="171">
        <v>0.3861957671957672</v>
      </c>
      <c r="S238" s="169">
        <f t="shared" si="33"/>
        <v>1786.0709386635313</v>
      </c>
      <c r="T238" s="181">
        <v>1.6099999999999999</v>
      </c>
      <c r="U238" s="169">
        <f t="shared" si="34"/>
        <v>11925.925925925923</v>
      </c>
      <c r="V238" s="19">
        <v>0.1664230528294007</v>
      </c>
      <c r="W238" s="170">
        <f t="shared" si="35"/>
        <v>3484.7490004098895</v>
      </c>
      <c r="X238" s="18"/>
      <c r="Y238" s="169"/>
      <c r="Z238" s="171"/>
      <c r="AA238" s="169"/>
      <c r="AB238" s="144"/>
      <c r="AC238" s="144"/>
      <c r="AD238" s="144"/>
      <c r="AE238" s="144"/>
    </row>
    <row r="239" spans="1:31" ht="18.75" hidden="1" x14ac:dyDescent="0.3">
      <c r="A239" s="185">
        <v>237</v>
      </c>
      <c r="B239" s="173">
        <v>4</v>
      </c>
      <c r="C239" s="185">
        <v>237</v>
      </c>
      <c r="D239" s="173">
        <v>4</v>
      </c>
      <c r="E239" s="174" t="s">
        <v>15</v>
      </c>
      <c r="F239" s="175"/>
      <c r="G239" s="175">
        <v>50</v>
      </c>
      <c r="H239" s="166">
        <v>0.1</v>
      </c>
      <c r="I239" s="180">
        <f t="shared" si="38"/>
        <v>1111.1111111111111</v>
      </c>
      <c r="J239" s="167">
        <v>0.64403651903651904</v>
      </c>
      <c r="K239" s="180">
        <f t="shared" si="29"/>
        <v>2215.5961322627991</v>
      </c>
      <c r="L239" s="144">
        <v>0.15</v>
      </c>
      <c r="M239" s="169">
        <f t="shared" si="30"/>
        <v>1111.1111111111111</v>
      </c>
      <c r="N239" s="143">
        <v>0.33016438990507063</v>
      </c>
      <c r="O239" s="169">
        <f t="shared" si="31"/>
        <v>1866.849322116745</v>
      </c>
      <c r="P239" s="144">
        <v>0.18</v>
      </c>
      <c r="Q239" s="169">
        <f t="shared" si="32"/>
        <v>1333.3333333333333</v>
      </c>
      <c r="R239" s="171">
        <v>0.3165120095479636</v>
      </c>
      <c r="S239" s="169">
        <f t="shared" si="33"/>
        <v>1922.0160127306181</v>
      </c>
      <c r="T239" s="181">
        <v>1.9700000000000002</v>
      </c>
      <c r="U239" s="169">
        <f t="shared" si="34"/>
        <v>14592.592592592593</v>
      </c>
      <c r="V239" s="19">
        <v>0.17086391869000567</v>
      </c>
      <c r="W239" s="170">
        <f t="shared" si="35"/>
        <v>3993.34755421712</v>
      </c>
      <c r="X239" s="18"/>
      <c r="Y239" s="169"/>
      <c r="Z239" s="171"/>
      <c r="AA239" s="169"/>
      <c r="AB239" s="144"/>
      <c r="AC239" s="144"/>
      <c r="AD239" s="144"/>
      <c r="AE239" s="144"/>
    </row>
    <row r="240" spans="1:31" ht="18.75" hidden="1" x14ac:dyDescent="0.3">
      <c r="A240" s="185">
        <v>238</v>
      </c>
      <c r="B240" s="173">
        <v>4</v>
      </c>
      <c r="C240" s="185">
        <v>238</v>
      </c>
      <c r="D240" s="173">
        <v>4</v>
      </c>
      <c r="E240" s="174" t="s">
        <v>15</v>
      </c>
      <c r="F240" s="175"/>
      <c r="G240" s="175">
        <v>350</v>
      </c>
      <c r="H240" s="166">
        <v>0.28000000000000003</v>
      </c>
      <c r="I240" s="180">
        <f t="shared" si="38"/>
        <v>3111.1111111111113</v>
      </c>
      <c r="J240" s="167">
        <v>0.3678234277356735</v>
      </c>
      <c r="K240" s="180">
        <f t="shared" si="29"/>
        <v>2644.3395529554286</v>
      </c>
      <c r="L240" s="144">
        <v>0.63</v>
      </c>
      <c r="M240" s="169">
        <f t="shared" si="30"/>
        <v>4666.6666666666661</v>
      </c>
      <c r="N240" s="143">
        <v>0.2351837372947615</v>
      </c>
      <c r="O240" s="169">
        <f t="shared" si="31"/>
        <v>2597.5241073755533</v>
      </c>
      <c r="P240" s="144">
        <v>0.55000000000000004</v>
      </c>
      <c r="Q240" s="169">
        <f t="shared" si="32"/>
        <v>4074.0740740740744</v>
      </c>
      <c r="R240" s="171">
        <v>0.21321072796934867</v>
      </c>
      <c r="S240" s="169">
        <f t="shared" si="33"/>
        <v>2368.6362991343835</v>
      </c>
      <c r="T240" s="181">
        <v>2.52</v>
      </c>
      <c r="U240" s="169">
        <f t="shared" si="34"/>
        <v>18666.666666666664</v>
      </c>
      <c r="V240" s="19">
        <v>0.17033305921052633</v>
      </c>
      <c r="W240" s="170">
        <f t="shared" si="35"/>
        <v>4679.5504385964905</v>
      </c>
      <c r="X240" s="18"/>
      <c r="Y240" s="169"/>
      <c r="Z240" s="171"/>
      <c r="AA240" s="169"/>
      <c r="AB240" s="144"/>
      <c r="AC240" s="144"/>
      <c r="AD240" s="144"/>
      <c r="AE240" s="144"/>
    </row>
    <row r="241" spans="1:31" ht="18.75" hidden="1" x14ac:dyDescent="0.3">
      <c r="A241" s="185">
        <v>239</v>
      </c>
      <c r="B241" s="173">
        <v>4</v>
      </c>
      <c r="C241" s="185">
        <v>239</v>
      </c>
      <c r="D241" s="173">
        <v>4</v>
      </c>
      <c r="E241" s="174" t="s">
        <v>15</v>
      </c>
      <c r="F241" s="175"/>
      <c r="G241" s="175">
        <v>0</v>
      </c>
      <c r="H241" s="166">
        <v>0.18</v>
      </c>
      <c r="I241" s="180">
        <f t="shared" si="38"/>
        <v>2000</v>
      </c>
      <c r="J241" s="167">
        <v>0.47651021953065859</v>
      </c>
      <c r="K241" s="180">
        <f t="shared" si="29"/>
        <v>2453.0204390613171</v>
      </c>
      <c r="L241" s="144">
        <v>0.45</v>
      </c>
      <c r="M241" s="169">
        <f t="shared" si="30"/>
        <v>3333.333333333333</v>
      </c>
      <c r="N241" s="143">
        <v>0.23964400840925018</v>
      </c>
      <c r="O241" s="169">
        <f t="shared" si="31"/>
        <v>2298.8133613641671</v>
      </c>
      <c r="P241" s="144">
        <v>0.4</v>
      </c>
      <c r="Q241" s="169">
        <f t="shared" si="32"/>
        <v>2962.962962962963</v>
      </c>
      <c r="R241" s="171">
        <v>0.22498629454273608</v>
      </c>
      <c r="S241" s="169">
        <f t="shared" si="33"/>
        <v>2166.6260579044033</v>
      </c>
      <c r="T241" s="181">
        <v>2.85</v>
      </c>
      <c r="U241" s="169">
        <f t="shared" si="34"/>
        <v>21111.111111111109</v>
      </c>
      <c r="V241" s="19">
        <v>0.16619183285849953</v>
      </c>
      <c r="W241" s="170">
        <f t="shared" si="35"/>
        <v>5008.4942492349901</v>
      </c>
      <c r="X241" s="18"/>
      <c r="Y241" s="169"/>
      <c r="Z241" s="171"/>
      <c r="AA241" s="169"/>
      <c r="AB241" s="144"/>
      <c r="AC241" s="144"/>
      <c r="AD241" s="144"/>
      <c r="AE241" s="144"/>
    </row>
    <row r="242" spans="1:31" ht="18.75" hidden="1" x14ac:dyDescent="0.3">
      <c r="A242" s="183">
        <v>240</v>
      </c>
      <c r="B242" s="177">
        <v>4</v>
      </c>
      <c r="C242" s="183">
        <v>240</v>
      </c>
      <c r="D242" s="177">
        <v>4</v>
      </c>
      <c r="E242" s="178" t="s">
        <v>15</v>
      </c>
      <c r="F242" s="179"/>
      <c r="G242" s="179">
        <v>200</v>
      </c>
      <c r="H242" s="166">
        <v>0.38</v>
      </c>
      <c r="I242" s="180">
        <f t="shared" si="38"/>
        <v>4222.2222222222226</v>
      </c>
      <c r="J242" s="167">
        <v>0.35067114093959734</v>
      </c>
      <c r="K242" s="180">
        <f t="shared" si="29"/>
        <v>2980.6114839671891</v>
      </c>
      <c r="L242" s="144">
        <v>0.61</v>
      </c>
      <c r="M242" s="169">
        <f t="shared" si="30"/>
        <v>4518.5185185185182</v>
      </c>
      <c r="N242" s="143">
        <v>0.20687677556818179</v>
      </c>
      <c r="O242" s="169">
        <f t="shared" si="31"/>
        <v>2434.7765414562286</v>
      </c>
      <c r="P242" s="144">
        <v>0.72</v>
      </c>
      <c r="Q242" s="169">
        <f t="shared" si="32"/>
        <v>5333.333333333333</v>
      </c>
      <c r="R242" s="171">
        <v>0.20080337808575138</v>
      </c>
      <c r="S242" s="169">
        <f t="shared" si="33"/>
        <v>2570.9513497906737</v>
      </c>
      <c r="T242" s="181">
        <v>1.1399999999999999</v>
      </c>
      <c r="U242" s="169">
        <f t="shared" si="34"/>
        <v>8444.4444444444434</v>
      </c>
      <c r="V242" s="19">
        <v>0.27398090619790877</v>
      </c>
      <c r="W242" s="170">
        <f t="shared" si="35"/>
        <v>3813.6165412267851</v>
      </c>
      <c r="X242" s="18"/>
      <c r="Y242" s="169"/>
      <c r="Z242" s="171"/>
      <c r="AA242" s="169"/>
      <c r="AB242" s="144"/>
      <c r="AC242" s="144"/>
      <c r="AD242" s="144"/>
      <c r="AE242" s="144"/>
    </row>
    <row r="243" spans="1:31" ht="18.75" hidden="1" x14ac:dyDescent="0.3">
      <c r="A243" s="184">
        <v>241</v>
      </c>
      <c r="B243" s="163">
        <v>4</v>
      </c>
      <c r="C243" s="186">
        <v>241</v>
      </c>
      <c r="D243" s="187">
        <v>4</v>
      </c>
      <c r="E243" s="188" t="s">
        <v>18</v>
      </c>
      <c r="F243" s="189"/>
      <c r="G243" s="189">
        <v>200</v>
      </c>
      <c r="H243" s="166"/>
      <c r="I243" s="180">
        <f t="shared" si="38"/>
        <v>0</v>
      </c>
      <c r="J243" s="167">
        <v>0.31289153810191678</v>
      </c>
      <c r="K243" s="166"/>
      <c r="L243" s="182">
        <v>0.37</v>
      </c>
      <c r="M243" s="169">
        <f t="shared" si="30"/>
        <v>2740.7407407407404</v>
      </c>
      <c r="N243" s="142">
        <v>0.41459885195568014</v>
      </c>
      <c r="O243" s="169">
        <f t="shared" si="31"/>
        <v>2636.3079646192714</v>
      </c>
      <c r="P243" s="144">
        <v>0.35</v>
      </c>
      <c r="Q243" s="169">
        <f t="shared" si="32"/>
        <v>2592.5925925925922</v>
      </c>
      <c r="R243" s="143">
        <v>0.30405557114790904</v>
      </c>
      <c r="S243" s="169">
        <f t="shared" si="33"/>
        <v>2288.2922214945788</v>
      </c>
      <c r="T243" s="144">
        <v>0.38</v>
      </c>
      <c r="U243" s="169">
        <f t="shared" si="34"/>
        <v>2814.8148148148148</v>
      </c>
      <c r="V243" s="19">
        <v>0.32533085501858738</v>
      </c>
      <c r="W243" s="170">
        <f t="shared" si="35"/>
        <v>2415.7461104226904</v>
      </c>
      <c r="X243" s="18">
        <v>0.78</v>
      </c>
      <c r="Y243" s="169">
        <f t="shared" si="36"/>
        <v>5777.7777777777774</v>
      </c>
      <c r="Z243" s="171">
        <v>0.2955533266466065</v>
      </c>
      <c r="AA243" s="169">
        <f t="shared" si="37"/>
        <v>3207.6414428470598</v>
      </c>
      <c r="AB243" s="144"/>
      <c r="AC243" s="144"/>
      <c r="AD243" s="144"/>
      <c r="AE243" s="144"/>
    </row>
    <row r="244" spans="1:31" ht="18.75" hidden="1" x14ac:dyDescent="0.3">
      <c r="A244" s="185">
        <v>242</v>
      </c>
      <c r="B244" s="173">
        <v>4</v>
      </c>
      <c r="C244" s="185">
        <v>242</v>
      </c>
      <c r="D244" s="173">
        <v>4</v>
      </c>
      <c r="E244" s="174" t="s">
        <v>18</v>
      </c>
      <c r="F244" s="175"/>
      <c r="G244" s="175">
        <v>100</v>
      </c>
      <c r="H244" s="166"/>
      <c r="I244" s="180">
        <f t="shared" si="38"/>
        <v>0</v>
      </c>
      <c r="J244" s="167">
        <v>0.30686700767263425</v>
      </c>
      <c r="K244" s="166"/>
      <c r="L244" s="182">
        <v>0.3</v>
      </c>
      <c r="M244" s="169">
        <f t="shared" si="30"/>
        <v>2222.2222222222222</v>
      </c>
      <c r="N244" s="143">
        <v>0.5638339222614841</v>
      </c>
      <c r="O244" s="169">
        <f t="shared" si="31"/>
        <v>2752.9642716921871</v>
      </c>
      <c r="P244" s="144">
        <v>0.23</v>
      </c>
      <c r="Q244" s="169">
        <f t="shared" si="32"/>
        <v>1703.7037037037037</v>
      </c>
      <c r="R244" s="143">
        <v>0.31850617086071487</v>
      </c>
      <c r="S244" s="169">
        <f t="shared" si="33"/>
        <v>2042.6401429478847</v>
      </c>
      <c r="T244" s="144">
        <v>0.28999999999999998</v>
      </c>
      <c r="U244" s="169">
        <f t="shared" si="34"/>
        <v>2148.1481481481478</v>
      </c>
      <c r="V244" s="19">
        <v>0.34770873786407763</v>
      </c>
      <c r="W244" s="170">
        <f t="shared" si="35"/>
        <v>2246.9298813376481</v>
      </c>
      <c r="X244" s="18">
        <v>0.51</v>
      </c>
      <c r="Y244" s="169">
        <f t="shared" si="36"/>
        <v>3777.7777777777778</v>
      </c>
      <c r="Z244" s="171">
        <v>0.30804769001490317</v>
      </c>
      <c r="AA244" s="169">
        <f t="shared" si="37"/>
        <v>2663.735717834079</v>
      </c>
      <c r="AB244" s="144"/>
      <c r="AC244" s="144"/>
      <c r="AD244" s="144"/>
      <c r="AE244" s="144"/>
    </row>
    <row r="245" spans="1:31" ht="18.75" hidden="1" x14ac:dyDescent="0.3">
      <c r="A245" s="185">
        <v>243</v>
      </c>
      <c r="B245" s="173">
        <v>4</v>
      </c>
      <c r="C245" s="185">
        <v>243</v>
      </c>
      <c r="D245" s="173">
        <v>4</v>
      </c>
      <c r="E245" s="174" t="s">
        <v>18</v>
      </c>
      <c r="F245" s="175"/>
      <c r="G245" s="175">
        <v>350</v>
      </c>
      <c r="H245" s="166"/>
      <c r="I245" s="180">
        <f t="shared" si="38"/>
        <v>0</v>
      </c>
      <c r="J245" s="167">
        <v>0.28341926411999058</v>
      </c>
      <c r="K245" s="166"/>
      <c r="L245" s="144">
        <v>0.55000000000000004</v>
      </c>
      <c r="M245" s="169">
        <f t="shared" si="30"/>
        <v>4074.0740740740744</v>
      </c>
      <c r="N245" s="143">
        <v>0.36436949152542369</v>
      </c>
      <c r="O245" s="169">
        <f t="shared" si="31"/>
        <v>2984.4682988072818</v>
      </c>
      <c r="P245" s="144">
        <v>0.94</v>
      </c>
      <c r="Q245" s="169">
        <f t="shared" si="32"/>
        <v>6962.9629629629617</v>
      </c>
      <c r="R245" s="143">
        <v>0.2843669660151435</v>
      </c>
      <c r="S245" s="169">
        <f t="shared" si="33"/>
        <v>3480.0366522535915</v>
      </c>
      <c r="T245" s="144">
        <v>0.74</v>
      </c>
      <c r="U245" s="169">
        <f t="shared" si="34"/>
        <v>5481.4814814814808</v>
      </c>
      <c r="V245" s="19">
        <v>0.26344736842105265</v>
      </c>
      <c r="W245" s="170">
        <f t="shared" si="35"/>
        <v>2944.081871345029</v>
      </c>
      <c r="X245" s="18">
        <v>1.33</v>
      </c>
      <c r="Y245" s="169">
        <f t="shared" si="36"/>
        <v>9851.8518518518522</v>
      </c>
      <c r="Z245" s="171">
        <v>0.26133732806754734</v>
      </c>
      <c r="AA245" s="169">
        <f t="shared" si="37"/>
        <v>4074.6566394802812</v>
      </c>
      <c r="AB245" s="144"/>
      <c r="AC245" s="144"/>
      <c r="AD245" s="144"/>
      <c r="AE245" s="144"/>
    </row>
    <row r="246" spans="1:31" ht="18.75" hidden="1" x14ac:dyDescent="0.3">
      <c r="A246" s="185">
        <v>244</v>
      </c>
      <c r="B246" s="173">
        <v>4</v>
      </c>
      <c r="C246" s="185">
        <v>244</v>
      </c>
      <c r="D246" s="173">
        <v>4</v>
      </c>
      <c r="E246" s="174" t="s">
        <v>18</v>
      </c>
      <c r="F246" s="175"/>
      <c r="G246" s="175">
        <v>0</v>
      </c>
      <c r="H246" s="166"/>
      <c r="I246" s="180">
        <f t="shared" si="38"/>
        <v>0</v>
      </c>
      <c r="J246" s="167">
        <v>0.31867919314727827</v>
      </c>
      <c r="K246" s="166"/>
      <c r="L246" s="144">
        <v>0.23</v>
      </c>
      <c r="M246" s="169">
        <f t="shared" si="30"/>
        <v>1703.7037037037037</v>
      </c>
      <c r="N246" s="143">
        <v>0.40065573770491797</v>
      </c>
      <c r="O246" s="169">
        <f t="shared" si="31"/>
        <v>2182.5986642380085</v>
      </c>
      <c r="P246" s="144">
        <v>0.3</v>
      </c>
      <c r="Q246" s="169">
        <f t="shared" si="32"/>
        <v>2222.2222222222222</v>
      </c>
      <c r="R246" s="143">
        <v>0.31816276202219479</v>
      </c>
      <c r="S246" s="169">
        <f t="shared" si="33"/>
        <v>2207.0283600493217</v>
      </c>
      <c r="T246" s="144">
        <v>0.22</v>
      </c>
      <c r="U246" s="169">
        <f t="shared" si="34"/>
        <v>1629.6296296296296</v>
      </c>
      <c r="V246" s="19">
        <v>0.30611367127496159</v>
      </c>
      <c r="W246" s="170">
        <f t="shared" si="35"/>
        <v>1998.8519087443819</v>
      </c>
      <c r="X246" s="18">
        <v>0.52</v>
      </c>
      <c r="Y246" s="169">
        <f t="shared" si="36"/>
        <v>3851.8518518518517</v>
      </c>
      <c r="Z246" s="171">
        <v>0.28289953782534666</v>
      </c>
      <c r="AA246" s="169">
        <f t="shared" si="37"/>
        <v>2589.6871086605943</v>
      </c>
      <c r="AB246" s="144"/>
      <c r="AC246" s="144"/>
      <c r="AD246" s="144"/>
      <c r="AE246" s="144"/>
    </row>
    <row r="247" spans="1:31" ht="18.75" hidden="1" x14ac:dyDescent="0.3">
      <c r="A247" s="185">
        <v>245</v>
      </c>
      <c r="B247" s="173">
        <v>4</v>
      </c>
      <c r="C247" s="185">
        <v>245</v>
      </c>
      <c r="D247" s="173">
        <v>4</v>
      </c>
      <c r="E247" s="174" t="s">
        <v>18</v>
      </c>
      <c r="F247" s="175"/>
      <c r="G247" s="175">
        <v>50</v>
      </c>
      <c r="H247" s="166"/>
      <c r="I247" s="180">
        <f t="shared" si="38"/>
        <v>0</v>
      </c>
      <c r="J247" s="167">
        <v>0.28708107096049434</v>
      </c>
      <c r="K247" s="166"/>
      <c r="L247" s="144">
        <v>0.35</v>
      </c>
      <c r="M247" s="169">
        <f t="shared" si="30"/>
        <v>2592.5925925925922</v>
      </c>
      <c r="N247" s="143">
        <v>0.43718468468468469</v>
      </c>
      <c r="O247" s="169">
        <f t="shared" si="31"/>
        <v>2633.4417751084416</v>
      </c>
      <c r="P247" s="144">
        <v>0.3</v>
      </c>
      <c r="Q247" s="169">
        <f t="shared" si="32"/>
        <v>2222.2222222222222</v>
      </c>
      <c r="R247" s="143">
        <v>0.29976768743400206</v>
      </c>
      <c r="S247" s="169">
        <f t="shared" si="33"/>
        <v>2166.1504165200045</v>
      </c>
      <c r="T247" s="144">
        <v>0.43</v>
      </c>
      <c r="U247" s="169">
        <f t="shared" si="34"/>
        <v>3185.1851851851848</v>
      </c>
      <c r="V247" s="19">
        <v>0.29676282051282049</v>
      </c>
      <c r="W247" s="170">
        <f t="shared" si="35"/>
        <v>2445.244539411206</v>
      </c>
      <c r="X247" s="18">
        <v>0.67999999999999994</v>
      </c>
      <c r="Y247" s="169">
        <f t="shared" si="36"/>
        <v>5037.0370370370365</v>
      </c>
      <c r="Z247" s="171">
        <v>0.30663082437275985</v>
      </c>
      <c r="AA247" s="169">
        <f t="shared" si="37"/>
        <v>3044.5108190627902</v>
      </c>
      <c r="AB247" s="144"/>
      <c r="AC247" s="144"/>
      <c r="AD247" s="144"/>
      <c r="AE247" s="144"/>
    </row>
    <row r="248" spans="1:31" ht="18.75" hidden="1" x14ac:dyDescent="0.3">
      <c r="A248" s="183">
        <v>246</v>
      </c>
      <c r="B248" s="177">
        <v>4</v>
      </c>
      <c r="C248" s="183">
        <v>246</v>
      </c>
      <c r="D248" s="177">
        <v>4</v>
      </c>
      <c r="E248" s="178" t="s">
        <v>18</v>
      </c>
      <c r="F248" s="179"/>
      <c r="G248" s="179">
        <v>500</v>
      </c>
      <c r="H248" s="166"/>
      <c r="I248" s="180">
        <f t="shared" si="38"/>
        <v>0</v>
      </c>
      <c r="J248" s="167">
        <v>0.25131372108690769</v>
      </c>
      <c r="K248" s="166"/>
      <c r="L248" s="144">
        <v>0.94</v>
      </c>
      <c r="M248" s="169">
        <f t="shared" si="30"/>
        <v>6962.9629629629617</v>
      </c>
      <c r="N248" s="143">
        <v>0.26764349175010577</v>
      </c>
      <c r="O248" s="169">
        <f t="shared" si="31"/>
        <v>3363.5917203340696</v>
      </c>
      <c r="P248" s="144">
        <v>1.1499999999999999</v>
      </c>
      <c r="Q248" s="169">
        <f t="shared" si="32"/>
        <v>8518.5185185185164</v>
      </c>
      <c r="R248" s="143">
        <v>0.29363121714516777</v>
      </c>
      <c r="S248" s="169">
        <f t="shared" si="33"/>
        <v>4001.3029608662432</v>
      </c>
      <c r="T248" s="144">
        <v>0.74</v>
      </c>
      <c r="U248" s="169">
        <f t="shared" si="34"/>
        <v>5481.4814814814808</v>
      </c>
      <c r="V248" s="19">
        <v>0.26789301634472507</v>
      </c>
      <c r="W248" s="170">
        <f t="shared" si="35"/>
        <v>2968.4506081118261</v>
      </c>
      <c r="X248" s="18">
        <v>1.73</v>
      </c>
      <c r="Y248" s="169">
        <f t="shared" si="36"/>
        <v>12814.814814814814</v>
      </c>
      <c r="Z248" s="171">
        <v>0.3066916823014384</v>
      </c>
      <c r="AA248" s="169">
        <f t="shared" si="37"/>
        <v>5430.1971139369507</v>
      </c>
      <c r="AB248" s="144"/>
      <c r="AC248" s="144"/>
      <c r="AD248" s="144"/>
      <c r="AE248" s="144"/>
    </row>
    <row r="249" spans="1:31" ht="18.75" hidden="1" x14ac:dyDescent="0.3">
      <c r="A249" s="184">
        <v>247</v>
      </c>
      <c r="B249" s="163">
        <v>4</v>
      </c>
      <c r="C249" s="184">
        <v>247</v>
      </c>
      <c r="D249" s="163">
        <v>4</v>
      </c>
      <c r="E249" s="164" t="s">
        <v>12</v>
      </c>
      <c r="F249" s="165"/>
      <c r="G249" s="165">
        <v>500</v>
      </c>
      <c r="H249" s="166"/>
      <c r="I249" s="180">
        <f t="shared" si="38"/>
        <v>0</v>
      </c>
      <c r="J249" s="167">
        <v>0.26694659369692397</v>
      </c>
      <c r="K249" s="166"/>
      <c r="L249" s="144">
        <v>0.88</v>
      </c>
      <c r="M249" s="169">
        <f t="shared" si="30"/>
        <v>6518.5185185185182</v>
      </c>
      <c r="N249" s="143">
        <v>0.2450437105390966</v>
      </c>
      <c r="O249" s="169">
        <f t="shared" si="31"/>
        <v>3097.3219649955927</v>
      </c>
      <c r="P249" s="144">
        <v>1.29</v>
      </c>
      <c r="Q249" s="169">
        <f t="shared" si="32"/>
        <v>9555.5555555555547</v>
      </c>
      <c r="R249" s="143">
        <v>0.21691539115646258</v>
      </c>
      <c r="S249" s="169">
        <f t="shared" si="33"/>
        <v>3572.7470710506423</v>
      </c>
      <c r="T249" s="144">
        <v>0.55000000000000004</v>
      </c>
      <c r="U249" s="169">
        <f t="shared" si="34"/>
        <v>4074.0740740740744</v>
      </c>
      <c r="V249" s="19">
        <v>0.24352847682119202</v>
      </c>
      <c r="W249" s="170">
        <f t="shared" si="35"/>
        <v>2492.1530537159674</v>
      </c>
      <c r="X249" s="18">
        <v>1.2999999999999998</v>
      </c>
      <c r="Y249" s="169">
        <f t="shared" si="36"/>
        <v>9629.6296296296277</v>
      </c>
      <c r="Z249" s="171">
        <v>0.22801833927661741</v>
      </c>
      <c r="AA249" s="169">
        <f t="shared" si="37"/>
        <v>3695.732155997056</v>
      </c>
      <c r="AB249" s="144"/>
      <c r="AC249" s="144"/>
      <c r="AD249" s="144"/>
      <c r="AE249" s="144"/>
    </row>
    <row r="250" spans="1:31" ht="18.75" hidden="1" x14ac:dyDescent="0.3">
      <c r="A250" s="185">
        <v>248</v>
      </c>
      <c r="B250" s="173">
        <v>4</v>
      </c>
      <c r="C250" s="185">
        <v>248</v>
      </c>
      <c r="D250" s="173">
        <v>4</v>
      </c>
      <c r="E250" s="174" t="s">
        <v>12</v>
      </c>
      <c r="F250" s="175"/>
      <c r="G250" s="175">
        <v>50</v>
      </c>
      <c r="H250" s="166"/>
      <c r="I250" s="180">
        <f t="shared" si="38"/>
        <v>0</v>
      </c>
      <c r="J250" s="167">
        <v>0.29120472008781556</v>
      </c>
      <c r="K250" s="166"/>
      <c r="L250" s="144">
        <v>0.17</v>
      </c>
      <c r="M250" s="169">
        <f t="shared" si="30"/>
        <v>1259.2592592592594</v>
      </c>
      <c r="N250" s="143">
        <v>0.30638225255972695</v>
      </c>
      <c r="O250" s="169">
        <f t="shared" si="31"/>
        <v>1885.814688408545</v>
      </c>
      <c r="P250" s="144">
        <v>0.32</v>
      </c>
      <c r="Q250" s="169">
        <f t="shared" si="32"/>
        <v>2370.3703703703704</v>
      </c>
      <c r="R250" s="143">
        <v>0.28632268121590015</v>
      </c>
      <c r="S250" s="169">
        <f t="shared" si="33"/>
        <v>2178.6907999191708</v>
      </c>
      <c r="T250" s="144">
        <v>0.13</v>
      </c>
      <c r="U250" s="169">
        <f t="shared" si="34"/>
        <v>962.96296296296293</v>
      </c>
      <c r="V250" s="19">
        <v>0.34927822580645163</v>
      </c>
      <c r="W250" s="170">
        <f t="shared" si="35"/>
        <v>1836.3419952210274</v>
      </c>
      <c r="X250" s="18">
        <v>0.28000000000000003</v>
      </c>
      <c r="Y250" s="169">
        <f t="shared" si="36"/>
        <v>2074.0740740740744</v>
      </c>
      <c r="Z250" s="171">
        <v>0.26284668449950727</v>
      </c>
      <c r="AA250" s="169">
        <f t="shared" si="37"/>
        <v>2045.1634937767558</v>
      </c>
      <c r="AB250" s="144"/>
      <c r="AC250" s="144"/>
      <c r="AD250" s="144"/>
      <c r="AE250" s="144"/>
    </row>
    <row r="251" spans="1:31" ht="18.75" hidden="1" x14ac:dyDescent="0.3">
      <c r="A251" s="185">
        <v>249</v>
      </c>
      <c r="B251" s="173">
        <v>4</v>
      </c>
      <c r="C251" s="185">
        <v>249</v>
      </c>
      <c r="D251" s="173">
        <v>4</v>
      </c>
      <c r="E251" s="174" t="s">
        <v>12</v>
      </c>
      <c r="F251" s="175"/>
      <c r="G251" s="175">
        <v>100</v>
      </c>
      <c r="H251" s="166"/>
      <c r="I251" s="180">
        <f t="shared" si="38"/>
        <v>0</v>
      </c>
      <c r="J251" s="167">
        <v>0.28849323753169903</v>
      </c>
      <c r="K251" s="166"/>
      <c r="L251" s="144">
        <v>0.27</v>
      </c>
      <c r="M251" s="169">
        <f t="shared" si="30"/>
        <v>2000</v>
      </c>
      <c r="N251" s="143">
        <v>0.29092159559834935</v>
      </c>
      <c r="O251" s="169">
        <f t="shared" si="31"/>
        <v>2081.8431911966986</v>
      </c>
      <c r="P251" s="144">
        <v>0.37</v>
      </c>
      <c r="Q251" s="169">
        <f t="shared" si="32"/>
        <v>2740.7407407407404</v>
      </c>
      <c r="R251" s="143">
        <v>0.2771128904928386</v>
      </c>
      <c r="S251" s="169">
        <f t="shared" si="33"/>
        <v>2259.4945887581503</v>
      </c>
      <c r="T251" s="144">
        <v>0.17</v>
      </c>
      <c r="U251" s="169">
        <f t="shared" si="34"/>
        <v>1259.2592592592594</v>
      </c>
      <c r="V251" s="19">
        <v>0.31548796614652203</v>
      </c>
      <c r="W251" s="170">
        <f t="shared" si="35"/>
        <v>1897.2811425548796</v>
      </c>
      <c r="X251" s="18">
        <v>0.42999999999999994</v>
      </c>
      <c r="Y251" s="169">
        <f t="shared" si="36"/>
        <v>3185.1851851851843</v>
      </c>
      <c r="Z251" s="171">
        <v>0.25081664536287462</v>
      </c>
      <c r="AA251" s="169">
        <f t="shared" si="37"/>
        <v>2298.8974630076746</v>
      </c>
      <c r="AB251" s="144"/>
      <c r="AC251" s="144"/>
      <c r="AD251" s="144"/>
      <c r="AE251" s="144"/>
    </row>
    <row r="252" spans="1:31" ht="18.75" hidden="1" x14ac:dyDescent="0.3">
      <c r="A252" s="185">
        <v>250</v>
      </c>
      <c r="B252" s="173">
        <v>4</v>
      </c>
      <c r="C252" s="185">
        <v>250</v>
      </c>
      <c r="D252" s="173">
        <v>4</v>
      </c>
      <c r="E252" s="174" t="s">
        <v>12</v>
      </c>
      <c r="F252" s="175"/>
      <c r="G252" s="175">
        <v>200</v>
      </c>
      <c r="H252" s="166"/>
      <c r="I252" s="180">
        <f t="shared" si="38"/>
        <v>0</v>
      </c>
      <c r="J252" s="167">
        <v>0.20168819542140939</v>
      </c>
      <c r="K252" s="166"/>
      <c r="L252" s="144">
        <v>0.61</v>
      </c>
      <c r="M252" s="169">
        <f t="shared" si="30"/>
        <v>4518.5185185185182</v>
      </c>
      <c r="N252" s="143">
        <v>0.20920536323005831</v>
      </c>
      <c r="O252" s="169">
        <f t="shared" si="31"/>
        <v>2445.2983079284113</v>
      </c>
      <c r="P252" s="144">
        <v>0.44</v>
      </c>
      <c r="Q252" s="169">
        <f t="shared" si="32"/>
        <v>3259.2592592592591</v>
      </c>
      <c r="R252" s="143">
        <v>0.282428664495114</v>
      </c>
      <c r="S252" s="169">
        <f t="shared" si="33"/>
        <v>2420.5082398359273</v>
      </c>
      <c r="T252" s="144">
        <v>0.55000000000000004</v>
      </c>
      <c r="U252" s="169">
        <f t="shared" si="34"/>
        <v>4074.0740740740744</v>
      </c>
      <c r="V252" s="19">
        <v>0.2803362831858407</v>
      </c>
      <c r="W252" s="170">
        <f t="shared" si="35"/>
        <v>2642.1107833497217</v>
      </c>
      <c r="X252" s="18">
        <v>0.6399999999999999</v>
      </c>
      <c r="Y252" s="169">
        <f t="shared" si="36"/>
        <v>4740.74074074074</v>
      </c>
      <c r="Z252" s="171">
        <v>0.22398843930635837</v>
      </c>
      <c r="AA252" s="169">
        <f t="shared" si="37"/>
        <v>2561.8711196745876</v>
      </c>
      <c r="AB252" s="144"/>
      <c r="AC252" s="144"/>
      <c r="AD252" s="144"/>
      <c r="AE252" s="144"/>
    </row>
    <row r="253" spans="1:31" ht="18.75" hidden="1" x14ac:dyDescent="0.3">
      <c r="A253" s="185">
        <v>251</v>
      </c>
      <c r="B253" s="173">
        <v>4</v>
      </c>
      <c r="C253" s="185">
        <v>251</v>
      </c>
      <c r="D253" s="173">
        <v>4</v>
      </c>
      <c r="E253" s="174" t="s">
        <v>12</v>
      </c>
      <c r="F253" s="175"/>
      <c r="G253" s="175">
        <v>0</v>
      </c>
      <c r="H253" s="166"/>
      <c r="I253" s="180">
        <f t="shared" si="38"/>
        <v>0</v>
      </c>
      <c r="J253" s="167">
        <v>0.27958527389665111</v>
      </c>
      <c r="K253" s="166"/>
      <c r="L253" s="144">
        <v>0.23</v>
      </c>
      <c r="M253" s="169">
        <f t="shared" si="30"/>
        <v>1703.7037037037037</v>
      </c>
      <c r="N253" s="143">
        <v>0.26625978090766828</v>
      </c>
      <c r="O253" s="169">
        <f t="shared" si="31"/>
        <v>1953.6277748797311</v>
      </c>
      <c r="P253" s="144">
        <v>0.31</v>
      </c>
      <c r="Q253" s="169">
        <f t="shared" si="32"/>
        <v>2296.2962962962961</v>
      </c>
      <c r="R253" s="143">
        <v>0.27742120343839538</v>
      </c>
      <c r="S253" s="169">
        <f t="shared" si="33"/>
        <v>2137.0412819696485</v>
      </c>
      <c r="T253" s="144">
        <v>0.21</v>
      </c>
      <c r="U253" s="169">
        <f t="shared" si="34"/>
        <v>1555.5555555555554</v>
      </c>
      <c r="V253" s="19">
        <v>0.28050793650793648</v>
      </c>
      <c r="W253" s="170">
        <f t="shared" si="35"/>
        <v>1936.3456790123455</v>
      </c>
      <c r="X253" s="18">
        <v>0.7</v>
      </c>
      <c r="Y253" s="169">
        <f t="shared" si="36"/>
        <v>5185.1851851851843</v>
      </c>
      <c r="Z253" s="171">
        <v>0.22796323173681665</v>
      </c>
      <c r="AA253" s="169">
        <f t="shared" si="37"/>
        <v>2682.0315719686787</v>
      </c>
      <c r="AB253" s="144"/>
      <c r="AC253" s="144"/>
      <c r="AD253" s="144"/>
      <c r="AE253" s="144"/>
    </row>
    <row r="254" spans="1:31" ht="18.75" hidden="1" x14ac:dyDescent="0.3">
      <c r="A254" s="183">
        <v>252</v>
      </c>
      <c r="B254" s="177">
        <v>4</v>
      </c>
      <c r="C254" s="183">
        <v>252</v>
      </c>
      <c r="D254" s="177">
        <v>4</v>
      </c>
      <c r="E254" s="178" t="s">
        <v>12</v>
      </c>
      <c r="F254" s="179"/>
      <c r="G254" s="179">
        <v>350</v>
      </c>
      <c r="H254" s="166"/>
      <c r="I254" s="180">
        <f t="shared" si="38"/>
        <v>0</v>
      </c>
      <c r="J254" s="167">
        <v>0.23648068669527891</v>
      </c>
      <c r="K254" s="166"/>
      <c r="L254" s="144">
        <v>0.79</v>
      </c>
      <c r="M254" s="169">
        <f t="shared" si="30"/>
        <v>5851.8518518518522</v>
      </c>
      <c r="N254" s="143">
        <v>0.22614716582560732</v>
      </c>
      <c r="O254" s="169">
        <f t="shared" si="31"/>
        <v>2823.3797111276281</v>
      </c>
      <c r="P254" s="144">
        <v>0.86</v>
      </c>
      <c r="Q254" s="169">
        <f t="shared" si="32"/>
        <v>6370.3703703703695</v>
      </c>
      <c r="R254" s="143">
        <v>0.23040145249142627</v>
      </c>
      <c r="S254" s="169">
        <f t="shared" si="33"/>
        <v>2967.7425862416785</v>
      </c>
      <c r="T254" s="144">
        <v>0.68</v>
      </c>
      <c r="U254" s="169">
        <f t="shared" si="34"/>
        <v>5037.0370370370374</v>
      </c>
      <c r="V254" s="19">
        <v>0.24858040201005024</v>
      </c>
      <c r="W254" s="170">
        <f t="shared" si="35"/>
        <v>2752.108691606179</v>
      </c>
      <c r="X254" s="18">
        <v>0.87999999999999989</v>
      </c>
      <c r="Y254" s="169">
        <f t="shared" si="36"/>
        <v>6518.5185185185173</v>
      </c>
      <c r="Z254" s="171">
        <v>0.24389933909506864</v>
      </c>
      <c r="AA254" s="169">
        <f t="shared" si="37"/>
        <v>3089.8623585456326</v>
      </c>
      <c r="AB254" s="144"/>
      <c r="AC254" s="144"/>
      <c r="AD254" s="144"/>
      <c r="AE254" s="144"/>
    </row>
    <row r="255" spans="1:31" ht="18.75" hidden="1" x14ac:dyDescent="0.3">
      <c r="A255" s="184">
        <v>253</v>
      </c>
      <c r="B255" s="163">
        <v>4</v>
      </c>
      <c r="C255" s="184">
        <v>253</v>
      </c>
      <c r="D255" s="163">
        <v>4</v>
      </c>
      <c r="E255" s="164" t="s">
        <v>19</v>
      </c>
      <c r="F255" s="165"/>
      <c r="G255" s="165">
        <v>0</v>
      </c>
      <c r="H255" s="166"/>
      <c r="I255" s="180">
        <f t="shared" si="38"/>
        <v>0</v>
      </c>
      <c r="J255" s="167">
        <v>0.32918942538780854</v>
      </c>
      <c r="K255" s="166"/>
      <c r="L255" s="144">
        <v>0.1</v>
      </c>
      <c r="M255" s="169">
        <f t="shared" si="30"/>
        <v>740.74074074074076</v>
      </c>
      <c r="N255" s="143">
        <v>0.35767796610169489</v>
      </c>
      <c r="O255" s="169">
        <f t="shared" si="31"/>
        <v>1764.9466415568111</v>
      </c>
      <c r="P255" s="144">
        <v>0.12</v>
      </c>
      <c r="Q255" s="169">
        <f t="shared" si="32"/>
        <v>888.8888888888888</v>
      </c>
      <c r="R255" s="143">
        <v>0.38872554204124804</v>
      </c>
      <c r="S255" s="169">
        <f t="shared" si="33"/>
        <v>1845.5338151477761</v>
      </c>
      <c r="T255" s="144">
        <v>0.06</v>
      </c>
      <c r="U255" s="169">
        <f t="shared" si="34"/>
        <v>444.4444444444444</v>
      </c>
      <c r="V255" s="19">
        <v>0.38093607305936078</v>
      </c>
      <c r="W255" s="170">
        <f t="shared" si="35"/>
        <v>1669.304921359716</v>
      </c>
      <c r="X255" s="18">
        <v>0.29000000000000004</v>
      </c>
      <c r="Y255" s="169">
        <f t="shared" si="36"/>
        <v>2148.1481481481483</v>
      </c>
      <c r="Z255" s="171">
        <v>0.27317425885755603</v>
      </c>
      <c r="AA255" s="169">
        <f t="shared" si="37"/>
        <v>2086.8187782866016</v>
      </c>
      <c r="AB255" s="144"/>
      <c r="AC255" s="144"/>
      <c r="AD255" s="144"/>
      <c r="AE255" s="144"/>
    </row>
    <row r="256" spans="1:31" ht="18.75" hidden="1" x14ac:dyDescent="0.3">
      <c r="A256" s="185">
        <v>254</v>
      </c>
      <c r="B256" s="173">
        <v>4</v>
      </c>
      <c r="C256" s="185">
        <v>254</v>
      </c>
      <c r="D256" s="173">
        <v>4</v>
      </c>
      <c r="E256" s="174" t="s">
        <v>19</v>
      </c>
      <c r="F256" s="175"/>
      <c r="G256" s="175">
        <v>350</v>
      </c>
      <c r="H256" s="166"/>
      <c r="I256" s="180">
        <f t="shared" si="38"/>
        <v>0</v>
      </c>
      <c r="J256" s="167">
        <v>0.28180149992021697</v>
      </c>
      <c r="K256" s="166"/>
      <c r="L256" s="144">
        <v>0.69</v>
      </c>
      <c r="M256" s="169">
        <f t="shared" si="30"/>
        <v>5111.1111111111104</v>
      </c>
      <c r="N256" s="143">
        <v>0.27953748870822043</v>
      </c>
      <c r="O256" s="169">
        <f t="shared" si="31"/>
        <v>2928.7471645086821</v>
      </c>
      <c r="P256" s="144">
        <v>0.63</v>
      </c>
      <c r="Q256" s="169">
        <f t="shared" si="32"/>
        <v>4666.6666666666661</v>
      </c>
      <c r="R256" s="143">
        <v>0.28146618482188951</v>
      </c>
      <c r="S256" s="169">
        <f t="shared" si="33"/>
        <v>2813.5088625021508</v>
      </c>
      <c r="T256" s="144">
        <v>0.48</v>
      </c>
      <c r="U256" s="169">
        <f t="shared" si="34"/>
        <v>3555.5555555555552</v>
      </c>
      <c r="V256" s="19">
        <v>0.28575999999999996</v>
      </c>
      <c r="W256" s="170">
        <f t="shared" si="35"/>
        <v>2516.0355555555552</v>
      </c>
      <c r="X256" s="18">
        <v>0.72</v>
      </c>
      <c r="Y256" s="169">
        <f t="shared" si="36"/>
        <v>5333.333333333333</v>
      </c>
      <c r="Z256" s="171">
        <v>0.26988102692548532</v>
      </c>
      <c r="AA256" s="169">
        <f t="shared" si="37"/>
        <v>2939.3654769359218</v>
      </c>
      <c r="AB256" s="144"/>
      <c r="AC256" s="144"/>
      <c r="AD256" s="144"/>
      <c r="AE256" s="144"/>
    </row>
    <row r="257" spans="1:31" ht="18.75" hidden="1" x14ac:dyDescent="0.3">
      <c r="A257" s="185">
        <v>255</v>
      </c>
      <c r="B257" s="173">
        <v>4</v>
      </c>
      <c r="C257" s="185">
        <v>255</v>
      </c>
      <c r="D257" s="173">
        <v>4</v>
      </c>
      <c r="E257" s="174" t="s">
        <v>19</v>
      </c>
      <c r="F257" s="175"/>
      <c r="G257" s="175">
        <v>500</v>
      </c>
      <c r="H257" s="166"/>
      <c r="I257" s="180">
        <f t="shared" si="38"/>
        <v>0</v>
      </c>
      <c r="J257" s="167">
        <v>0.28294991856677526</v>
      </c>
      <c r="K257" s="166"/>
      <c r="L257" s="144">
        <v>0.84</v>
      </c>
      <c r="M257" s="169">
        <f t="shared" si="30"/>
        <v>6222.2222222222217</v>
      </c>
      <c r="N257" s="143">
        <v>0.26951146857313074</v>
      </c>
      <c r="O257" s="169">
        <f t="shared" si="31"/>
        <v>3176.9602488994801</v>
      </c>
      <c r="P257" s="144">
        <v>1.1000000000000001</v>
      </c>
      <c r="Q257" s="169">
        <f t="shared" si="32"/>
        <v>8148.1481481481487</v>
      </c>
      <c r="R257" s="143">
        <v>0.24388161396784841</v>
      </c>
      <c r="S257" s="169">
        <f t="shared" si="33"/>
        <v>3487.1835212195056</v>
      </c>
      <c r="T257" s="144">
        <v>0.56000000000000005</v>
      </c>
      <c r="U257" s="169">
        <f t="shared" si="34"/>
        <v>4148.1481481481487</v>
      </c>
      <c r="V257" s="19">
        <v>0.28686429061000679</v>
      </c>
      <c r="W257" s="170">
        <f t="shared" si="35"/>
        <v>2689.9555758637321</v>
      </c>
      <c r="X257" s="18">
        <v>1.3199999999999998</v>
      </c>
      <c r="Y257" s="169">
        <f t="shared" si="36"/>
        <v>9777.7777777777756</v>
      </c>
      <c r="Z257" s="171">
        <v>0.21985815602836883</v>
      </c>
      <c r="AA257" s="169">
        <f t="shared" si="37"/>
        <v>3649.7241922773837</v>
      </c>
      <c r="AB257" s="144"/>
      <c r="AC257" s="144"/>
      <c r="AD257" s="144"/>
      <c r="AE257" s="144"/>
    </row>
    <row r="258" spans="1:31" ht="18.75" hidden="1" x14ac:dyDescent="0.3">
      <c r="A258" s="185">
        <v>256</v>
      </c>
      <c r="B258" s="173">
        <v>4</v>
      </c>
      <c r="C258" s="185">
        <v>256</v>
      </c>
      <c r="D258" s="173">
        <v>4</v>
      </c>
      <c r="E258" s="174" t="s">
        <v>19</v>
      </c>
      <c r="F258" s="175"/>
      <c r="G258" s="175">
        <v>50</v>
      </c>
      <c r="H258" s="166"/>
      <c r="I258" s="180">
        <f t="shared" si="38"/>
        <v>0</v>
      </c>
      <c r="J258" s="167">
        <v>0.30547066167290887</v>
      </c>
      <c r="K258" s="166"/>
      <c r="L258" s="144">
        <v>0.22</v>
      </c>
      <c r="M258" s="169">
        <f t="shared" si="30"/>
        <v>1629.6296296296296</v>
      </c>
      <c r="N258" s="143">
        <v>0.3048648648648648</v>
      </c>
      <c r="O258" s="169">
        <f t="shared" si="31"/>
        <v>1996.8168168168168</v>
      </c>
      <c r="P258" s="144">
        <v>0.21</v>
      </c>
      <c r="Q258" s="169">
        <f t="shared" si="32"/>
        <v>1555.5555555555554</v>
      </c>
      <c r="R258" s="143">
        <v>0.32912704722531405</v>
      </c>
      <c r="S258" s="169">
        <f t="shared" si="33"/>
        <v>2011.975406794933</v>
      </c>
      <c r="T258" s="144">
        <v>0.22</v>
      </c>
      <c r="U258" s="169">
        <f t="shared" si="34"/>
        <v>1629.6296296296296</v>
      </c>
      <c r="V258" s="19">
        <v>0.33178028169014084</v>
      </c>
      <c r="W258" s="170">
        <f t="shared" si="35"/>
        <v>2040.6789775691184</v>
      </c>
      <c r="X258" s="18">
        <v>0.40999999999999992</v>
      </c>
      <c r="Y258" s="169">
        <f t="shared" si="36"/>
        <v>3037.037037037036</v>
      </c>
      <c r="Z258" s="171">
        <v>0.27386523163313053</v>
      </c>
      <c r="AA258" s="169">
        <f t="shared" si="37"/>
        <v>2331.7388516265441</v>
      </c>
      <c r="AB258" s="144"/>
      <c r="AC258" s="144"/>
      <c r="AD258" s="144"/>
      <c r="AE258" s="144"/>
    </row>
    <row r="259" spans="1:31" ht="18.75" hidden="1" x14ac:dyDescent="0.3">
      <c r="A259" s="185">
        <v>257</v>
      </c>
      <c r="B259" s="173">
        <v>4</v>
      </c>
      <c r="C259" s="185">
        <v>257</v>
      </c>
      <c r="D259" s="173">
        <v>4</v>
      </c>
      <c r="E259" s="174" t="s">
        <v>19</v>
      </c>
      <c r="F259" s="175"/>
      <c r="G259" s="175">
        <v>200</v>
      </c>
      <c r="H259" s="166"/>
      <c r="I259" s="180">
        <f t="shared" si="38"/>
        <v>0</v>
      </c>
      <c r="J259" s="167">
        <v>0.26674103453974546</v>
      </c>
      <c r="K259" s="166"/>
      <c r="L259" s="144">
        <v>0.6</v>
      </c>
      <c r="M259" s="169">
        <f t="shared" si="30"/>
        <v>4444.4444444444443</v>
      </c>
      <c r="N259" s="143">
        <v>0.27077792041078302</v>
      </c>
      <c r="O259" s="169">
        <f t="shared" si="31"/>
        <v>2703.4574240479246</v>
      </c>
      <c r="P259" s="144">
        <v>0.56999999999999995</v>
      </c>
      <c r="Q259" s="169">
        <f t="shared" si="32"/>
        <v>4222.2222222222217</v>
      </c>
      <c r="R259" s="143">
        <v>0.30111277785353879</v>
      </c>
      <c r="S259" s="169">
        <f t="shared" si="33"/>
        <v>2771.3650620482749</v>
      </c>
      <c r="T259" s="144">
        <v>0.37</v>
      </c>
      <c r="U259" s="169">
        <f t="shared" si="34"/>
        <v>2740.7407407407404</v>
      </c>
      <c r="V259" s="19">
        <v>0.28670421093050047</v>
      </c>
      <c r="W259" s="170">
        <f t="shared" si="35"/>
        <v>2285.7819114391496</v>
      </c>
      <c r="X259" s="18">
        <v>0.62000000000000011</v>
      </c>
      <c r="Y259" s="169">
        <f t="shared" si="36"/>
        <v>4592.5925925925931</v>
      </c>
      <c r="Z259" s="171">
        <v>0.2640901771336554</v>
      </c>
      <c r="AA259" s="169">
        <f t="shared" si="37"/>
        <v>2712.8585912804915</v>
      </c>
      <c r="AB259" s="144"/>
      <c r="AC259" s="144"/>
      <c r="AD259" s="144"/>
      <c r="AE259" s="144"/>
    </row>
    <row r="260" spans="1:31" ht="18.75" hidden="1" x14ac:dyDescent="0.3">
      <c r="A260" s="183">
        <v>258</v>
      </c>
      <c r="B260" s="177">
        <v>4</v>
      </c>
      <c r="C260" s="183">
        <v>258</v>
      </c>
      <c r="D260" s="177">
        <v>4</v>
      </c>
      <c r="E260" s="178" t="s">
        <v>19</v>
      </c>
      <c r="F260" s="179"/>
      <c r="G260" s="179">
        <v>100</v>
      </c>
      <c r="H260" s="166"/>
      <c r="I260" s="180">
        <f t="shared" si="38"/>
        <v>0</v>
      </c>
      <c r="J260" s="167">
        <v>0.29644191425013339</v>
      </c>
      <c r="K260" s="166"/>
      <c r="L260" s="144">
        <v>0.38</v>
      </c>
      <c r="M260" s="169">
        <f t="shared" ref="M260:M290" si="39">L260*(10000/1.35)</f>
        <v>2814.8148148148148</v>
      </c>
      <c r="N260" s="143">
        <v>0.29677185231934361</v>
      </c>
      <c r="O260" s="169">
        <f t="shared" ref="O260:O290" si="40">(M260*N260)+1500</f>
        <v>2335.3578065285228</v>
      </c>
      <c r="P260" s="144">
        <v>0.39</v>
      </c>
      <c r="Q260" s="169">
        <f t="shared" ref="Q260:Q290" si="41">P260*(10000/1.35)</f>
        <v>2888.8888888888887</v>
      </c>
      <c r="R260" s="143">
        <v>0.29499364944961892</v>
      </c>
      <c r="S260" s="169">
        <f t="shared" ref="S260:S290" si="42">(Q260*R260)+1500</f>
        <v>2352.203876187788</v>
      </c>
      <c r="T260" s="144">
        <v>0.3</v>
      </c>
      <c r="U260" s="169">
        <f t="shared" ref="U260:U290" si="43">T260*(10000/1.35)</f>
        <v>2222.2222222222222</v>
      </c>
      <c r="V260" s="19">
        <v>0.31803635362159177</v>
      </c>
      <c r="W260" s="170">
        <f t="shared" ref="W260:W290" si="44">(U260*V260)+1500</f>
        <v>2206.7474524924264</v>
      </c>
      <c r="X260" s="18">
        <v>0.3899999999999999</v>
      </c>
      <c r="Y260" s="169">
        <f t="shared" si="36"/>
        <v>2888.8888888888878</v>
      </c>
      <c r="Z260" s="171">
        <v>0.27449529648028748</v>
      </c>
      <c r="AA260" s="169">
        <f t="shared" si="37"/>
        <v>2292.9864120541633</v>
      </c>
      <c r="AB260" s="144"/>
      <c r="AC260" s="144"/>
      <c r="AD260" s="144"/>
      <c r="AE260" s="144"/>
    </row>
    <row r="261" spans="1:31" ht="18.75" hidden="1" x14ac:dyDescent="0.3">
      <c r="A261" s="184">
        <v>259</v>
      </c>
      <c r="B261" s="163">
        <v>4</v>
      </c>
      <c r="C261" s="184">
        <v>259</v>
      </c>
      <c r="D261" s="163">
        <v>4</v>
      </c>
      <c r="E261" s="164" t="s">
        <v>11</v>
      </c>
      <c r="F261" s="165"/>
      <c r="G261" s="165">
        <v>350</v>
      </c>
      <c r="H261" s="166"/>
      <c r="I261" s="180">
        <f t="shared" si="38"/>
        <v>0</v>
      </c>
      <c r="J261" s="167">
        <v>0.23353468168861136</v>
      </c>
      <c r="K261" s="166"/>
      <c r="L261" s="144">
        <v>0.65</v>
      </c>
      <c r="M261" s="169">
        <f t="shared" si="39"/>
        <v>4814.8148148148148</v>
      </c>
      <c r="N261" s="143">
        <v>0.24749550475211921</v>
      </c>
      <c r="O261" s="169">
        <f t="shared" si="40"/>
        <v>2691.6450228805738</v>
      </c>
      <c r="P261" s="144">
        <v>0.39</v>
      </c>
      <c r="Q261" s="169">
        <f t="shared" si="41"/>
        <v>2888.8888888888887</v>
      </c>
      <c r="R261" s="143">
        <v>0.29471133065761035</v>
      </c>
      <c r="S261" s="169">
        <f t="shared" si="42"/>
        <v>2351.3882885664298</v>
      </c>
      <c r="T261" s="144">
        <v>0.55000000000000004</v>
      </c>
      <c r="U261" s="169">
        <f t="shared" si="43"/>
        <v>4074.0740740740744</v>
      </c>
      <c r="V261" s="19">
        <v>0.26302752293577986</v>
      </c>
      <c r="W261" s="170">
        <f t="shared" si="44"/>
        <v>2571.5936119605849</v>
      </c>
      <c r="X261" s="18">
        <v>0.62999999999999989</v>
      </c>
      <c r="Y261" s="169">
        <f t="shared" si="36"/>
        <v>4666.6666666666652</v>
      </c>
      <c r="Z261" s="171">
        <v>0.27564027599111213</v>
      </c>
      <c r="AA261" s="169">
        <f t="shared" si="37"/>
        <v>2786.3212879585226</v>
      </c>
      <c r="AB261" s="144"/>
      <c r="AC261" s="144"/>
      <c r="AD261" s="144"/>
      <c r="AE261" s="144"/>
    </row>
    <row r="262" spans="1:31" ht="18.75" hidden="1" x14ac:dyDescent="0.3">
      <c r="A262" s="185">
        <v>260</v>
      </c>
      <c r="B262" s="173">
        <v>4</v>
      </c>
      <c r="C262" s="185">
        <v>260</v>
      </c>
      <c r="D262" s="173">
        <v>4</v>
      </c>
      <c r="E262" s="174" t="s">
        <v>11</v>
      </c>
      <c r="F262" s="175"/>
      <c r="G262" s="175">
        <v>0</v>
      </c>
      <c r="H262" s="166"/>
      <c r="I262" s="180">
        <f t="shared" si="38"/>
        <v>0</v>
      </c>
      <c r="J262" s="167">
        <v>0.27983248635422547</v>
      </c>
      <c r="K262" s="166"/>
      <c r="L262" s="144">
        <v>0.11</v>
      </c>
      <c r="M262" s="169">
        <f t="shared" si="39"/>
        <v>814.81481481481478</v>
      </c>
      <c r="N262" s="143">
        <v>0.30585932721712539</v>
      </c>
      <c r="O262" s="169">
        <f t="shared" si="40"/>
        <v>1749.2187110658058</v>
      </c>
      <c r="P262" s="144">
        <v>0.16</v>
      </c>
      <c r="Q262" s="169">
        <f t="shared" si="41"/>
        <v>1185.1851851851852</v>
      </c>
      <c r="R262" s="143">
        <v>0.31084498094027951</v>
      </c>
      <c r="S262" s="169">
        <f t="shared" si="42"/>
        <v>1868.4088662995905</v>
      </c>
      <c r="T262" s="144">
        <v>0.18</v>
      </c>
      <c r="U262" s="169">
        <f t="shared" si="43"/>
        <v>1333.3333333333333</v>
      </c>
      <c r="V262" s="19">
        <v>0.326803738317757</v>
      </c>
      <c r="W262" s="170">
        <f t="shared" si="44"/>
        <v>1935.7383177570093</v>
      </c>
      <c r="X262" s="18">
        <v>0.35000000000000009</v>
      </c>
      <c r="Y262" s="169">
        <f t="shared" si="36"/>
        <v>2592.5925925925931</v>
      </c>
      <c r="Z262" s="171">
        <v>0.26933056564608199</v>
      </c>
      <c r="AA262" s="169">
        <f t="shared" si="37"/>
        <v>2198.2644294528054</v>
      </c>
      <c r="AB262" s="144"/>
      <c r="AC262" s="144"/>
      <c r="AD262" s="144"/>
      <c r="AE262" s="144"/>
    </row>
    <row r="263" spans="1:31" ht="18.75" hidden="1" x14ac:dyDescent="0.3">
      <c r="A263" s="185">
        <v>261</v>
      </c>
      <c r="B263" s="173">
        <v>4</v>
      </c>
      <c r="C263" s="185">
        <v>261</v>
      </c>
      <c r="D263" s="173">
        <v>4</v>
      </c>
      <c r="E263" s="174" t="s">
        <v>11</v>
      </c>
      <c r="F263" s="175"/>
      <c r="G263" s="175">
        <v>500</v>
      </c>
      <c r="H263" s="166"/>
      <c r="I263" s="180">
        <f t="shared" si="38"/>
        <v>0</v>
      </c>
      <c r="J263" s="167">
        <v>0.22682539682539679</v>
      </c>
      <c r="K263" s="166"/>
      <c r="L263" s="144">
        <v>0.61</v>
      </c>
      <c r="M263" s="169">
        <f t="shared" si="39"/>
        <v>4518.5185185185182</v>
      </c>
      <c r="N263" s="143">
        <v>0.24208515535097808</v>
      </c>
      <c r="O263" s="169">
        <f t="shared" si="40"/>
        <v>2593.8662575118269</v>
      </c>
      <c r="P263" s="144">
        <v>0.73</v>
      </c>
      <c r="Q263" s="169">
        <f t="shared" si="41"/>
        <v>5407.4074074074069</v>
      </c>
      <c r="R263" s="143">
        <v>0.25530567964262929</v>
      </c>
      <c r="S263" s="169">
        <f t="shared" si="42"/>
        <v>2880.5418232527363</v>
      </c>
      <c r="T263" s="144">
        <v>0.7</v>
      </c>
      <c r="U263" s="169">
        <f t="shared" si="43"/>
        <v>5185.1851851851843</v>
      </c>
      <c r="V263" s="19">
        <v>0.22719033232628399</v>
      </c>
      <c r="W263" s="170">
        <f t="shared" si="44"/>
        <v>2678.0239453955464</v>
      </c>
      <c r="X263" s="18">
        <v>1.2599999999999998</v>
      </c>
      <c r="Y263" s="169">
        <f t="shared" si="36"/>
        <v>9333.3333333333303</v>
      </c>
      <c r="Z263" s="171">
        <v>0.25101214574898789</v>
      </c>
      <c r="AA263" s="169">
        <f t="shared" si="37"/>
        <v>3842.7800269905529</v>
      </c>
      <c r="AB263" s="144"/>
      <c r="AC263" s="144"/>
      <c r="AD263" s="144"/>
      <c r="AE263" s="144"/>
    </row>
    <row r="264" spans="1:31" ht="18.75" hidden="1" x14ac:dyDescent="0.3">
      <c r="A264" s="185">
        <v>262</v>
      </c>
      <c r="B264" s="173">
        <v>4</v>
      </c>
      <c r="C264" s="185">
        <v>262</v>
      </c>
      <c r="D264" s="173">
        <v>4</v>
      </c>
      <c r="E264" s="174" t="s">
        <v>11</v>
      </c>
      <c r="F264" s="175"/>
      <c r="G264" s="175">
        <v>50</v>
      </c>
      <c r="H264" s="166"/>
      <c r="I264" s="180">
        <f t="shared" si="38"/>
        <v>0</v>
      </c>
      <c r="J264" s="167">
        <v>0.24755552005112635</v>
      </c>
      <c r="K264" s="166"/>
      <c r="L264" s="144">
        <v>0.2</v>
      </c>
      <c r="M264" s="169">
        <f t="shared" si="39"/>
        <v>1481.4814814814815</v>
      </c>
      <c r="N264" s="143">
        <v>0.27846394984326017</v>
      </c>
      <c r="O264" s="169">
        <f t="shared" si="40"/>
        <v>1912.5391849529781</v>
      </c>
      <c r="P264" s="144">
        <v>0.23</v>
      </c>
      <c r="Q264" s="169">
        <f t="shared" si="41"/>
        <v>1703.7037037037037</v>
      </c>
      <c r="R264" s="143">
        <v>0.29783882783882781</v>
      </c>
      <c r="S264" s="169">
        <f t="shared" si="42"/>
        <v>2007.4291140957807</v>
      </c>
      <c r="T264" s="144">
        <v>0.18</v>
      </c>
      <c r="U264" s="169">
        <f t="shared" si="43"/>
        <v>1333.3333333333333</v>
      </c>
      <c r="V264" s="19">
        <v>0.30300475435816165</v>
      </c>
      <c r="W264" s="170">
        <f t="shared" si="44"/>
        <v>1904.0063391442154</v>
      </c>
      <c r="X264" s="18">
        <v>0.54</v>
      </c>
      <c r="Y264" s="169">
        <f t="shared" si="36"/>
        <v>4000</v>
      </c>
      <c r="Z264" s="171">
        <v>0.25218490049489312</v>
      </c>
      <c r="AA264" s="169">
        <f t="shared" si="37"/>
        <v>2508.7396019795724</v>
      </c>
      <c r="AB264" s="144"/>
      <c r="AC264" s="144"/>
      <c r="AD264" s="144"/>
      <c r="AE264" s="144"/>
    </row>
    <row r="265" spans="1:31" ht="18.75" hidden="1" x14ac:dyDescent="0.3">
      <c r="A265" s="185">
        <v>263</v>
      </c>
      <c r="B265" s="173">
        <v>4</v>
      </c>
      <c r="C265" s="185">
        <v>263</v>
      </c>
      <c r="D265" s="173">
        <v>4</v>
      </c>
      <c r="E265" s="174" t="s">
        <v>11</v>
      </c>
      <c r="F265" s="175"/>
      <c r="G265" s="175">
        <v>100</v>
      </c>
      <c r="H265" s="166"/>
      <c r="I265" s="180">
        <f t="shared" si="38"/>
        <v>0</v>
      </c>
      <c r="J265" s="167">
        <v>0.25305959963603275</v>
      </c>
      <c r="K265" s="166"/>
      <c r="L265" s="144">
        <v>0.3</v>
      </c>
      <c r="M265" s="169">
        <f t="shared" si="39"/>
        <v>2222.2222222222222</v>
      </c>
      <c r="N265" s="143">
        <v>0.25008168028004663</v>
      </c>
      <c r="O265" s="169">
        <f t="shared" si="40"/>
        <v>2055.7370672889924</v>
      </c>
      <c r="P265" s="144">
        <v>0.28000000000000003</v>
      </c>
      <c r="Q265" s="169">
        <f t="shared" si="41"/>
        <v>2074.0740740740744</v>
      </c>
      <c r="R265" s="143">
        <v>0.27632201203783319</v>
      </c>
      <c r="S265" s="169">
        <f t="shared" si="42"/>
        <v>2073.1123212636539</v>
      </c>
      <c r="T265" s="144">
        <v>0.31</v>
      </c>
      <c r="U265" s="169">
        <f t="shared" si="43"/>
        <v>2296.2962962962961</v>
      </c>
      <c r="V265" s="19">
        <v>0.30219678714859438</v>
      </c>
      <c r="W265" s="170">
        <f t="shared" si="44"/>
        <v>2193.9333630819574</v>
      </c>
      <c r="X265" s="18">
        <v>0.65999999999999992</v>
      </c>
      <c r="Y265" s="169">
        <f t="shared" ref="Y265:Y284" si="45">X265*(10000/1.35)</f>
        <v>4888.8888888888878</v>
      </c>
      <c r="Z265" s="171">
        <v>0.25753146053133341</v>
      </c>
      <c r="AA265" s="169">
        <f t="shared" ref="AA265:AA284" si="46">(Y265*Z265)+1500</f>
        <v>2759.042695930963</v>
      </c>
      <c r="AB265" s="144"/>
      <c r="AC265" s="144"/>
      <c r="AD265" s="144"/>
      <c r="AE265" s="144"/>
    </row>
    <row r="266" spans="1:31" ht="18.75" hidden="1" x14ac:dyDescent="0.3">
      <c r="A266" s="183">
        <v>264</v>
      </c>
      <c r="B266" s="177">
        <v>4</v>
      </c>
      <c r="C266" s="183">
        <v>264</v>
      </c>
      <c r="D266" s="177">
        <v>4</v>
      </c>
      <c r="E266" s="178" t="s">
        <v>11</v>
      </c>
      <c r="F266" s="179"/>
      <c r="G266" s="179">
        <v>200</v>
      </c>
      <c r="H266" s="166"/>
      <c r="I266" s="180">
        <f t="shared" si="38"/>
        <v>0</v>
      </c>
      <c r="J266" s="167">
        <v>0.24639082930324199</v>
      </c>
      <c r="K266" s="166"/>
      <c r="L266" s="144">
        <v>0.51</v>
      </c>
      <c r="M266" s="169">
        <f t="shared" si="39"/>
        <v>3777.7777777777778</v>
      </c>
      <c r="N266" s="143">
        <v>0.23424920127795523</v>
      </c>
      <c r="O266" s="169">
        <f t="shared" si="40"/>
        <v>2384.9414270500529</v>
      </c>
      <c r="P266" s="144">
        <v>0.56999999999999995</v>
      </c>
      <c r="Q266" s="169">
        <f t="shared" si="41"/>
        <v>4222.2222222222217</v>
      </c>
      <c r="R266" s="143">
        <v>0.29753410464513896</v>
      </c>
      <c r="S266" s="169">
        <f t="shared" si="42"/>
        <v>2756.2551085016976</v>
      </c>
      <c r="T266" s="144">
        <v>0.38</v>
      </c>
      <c r="U266" s="169">
        <f t="shared" si="43"/>
        <v>2814.8148148148148</v>
      </c>
      <c r="V266" s="19">
        <v>0.26872609997696384</v>
      </c>
      <c r="W266" s="170">
        <f t="shared" si="44"/>
        <v>2256.4142073425646</v>
      </c>
      <c r="X266" s="18">
        <v>0.62999999999999989</v>
      </c>
      <c r="Y266" s="169">
        <f t="shared" si="45"/>
        <v>4666.6666666666652</v>
      </c>
      <c r="Z266" s="171">
        <v>0.29206875753920392</v>
      </c>
      <c r="AA266" s="169">
        <f t="shared" si="46"/>
        <v>2862.9875351829514</v>
      </c>
      <c r="AB266" s="144"/>
      <c r="AC266" s="144"/>
      <c r="AD266" s="144"/>
      <c r="AE266" s="144"/>
    </row>
    <row r="267" spans="1:31" ht="18.75" hidden="1" x14ac:dyDescent="0.3">
      <c r="A267" s="184">
        <v>265</v>
      </c>
      <c r="B267" s="163">
        <v>4</v>
      </c>
      <c r="C267" s="184">
        <v>265</v>
      </c>
      <c r="D267" s="163">
        <v>4</v>
      </c>
      <c r="E267" s="164" t="s">
        <v>10</v>
      </c>
      <c r="F267" s="165"/>
      <c r="G267" s="165">
        <v>350</v>
      </c>
      <c r="H267" s="166"/>
      <c r="I267" s="180">
        <f t="shared" si="38"/>
        <v>0</v>
      </c>
      <c r="J267" s="167">
        <v>0.19324241962517141</v>
      </c>
      <c r="K267" s="166"/>
      <c r="L267" s="144">
        <v>0.63</v>
      </c>
      <c r="M267" s="169">
        <f t="shared" si="39"/>
        <v>4666.6666666666661</v>
      </c>
      <c r="N267" s="143">
        <v>0.209846805079621</v>
      </c>
      <c r="O267" s="169">
        <f t="shared" si="40"/>
        <v>2479.2850903715644</v>
      </c>
      <c r="P267" s="144">
        <v>1.33</v>
      </c>
      <c r="Q267" s="169">
        <f t="shared" si="41"/>
        <v>9851.8518518518522</v>
      </c>
      <c r="R267" s="143">
        <v>0.18250794912559615</v>
      </c>
      <c r="S267" s="169">
        <f t="shared" si="42"/>
        <v>3298.0412765706878</v>
      </c>
      <c r="T267" s="144">
        <v>0.84</v>
      </c>
      <c r="U267" s="169">
        <f t="shared" si="43"/>
        <v>6222.2222222222217</v>
      </c>
      <c r="V267" s="19">
        <v>0.20211534276387375</v>
      </c>
      <c r="W267" s="170">
        <f t="shared" si="44"/>
        <v>2757.6065771974363</v>
      </c>
      <c r="X267" s="18">
        <v>1.54</v>
      </c>
      <c r="Y267" s="169">
        <f t="shared" si="45"/>
        <v>11407.407407407407</v>
      </c>
      <c r="Z267" s="171">
        <v>0.1868061290026608</v>
      </c>
      <c r="AA267" s="169">
        <f t="shared" si="46"/>
        <v>3630.9736197340567</v>
      </c>
      <c r="AB267" s="144"/>
      <c r="AC267" s="144"/>
      <c r="AD267" s="144"/>
      <c r="AE267" s="144"/>
    </row>
    <row r="268" spans="1:31" ht="18.75" hidden="1" x14ac:dyDescent="0.3">
      <c r="A268" s="185">
        <v>266</v>
      </c>
      <c r="B268" s="173">
        <v>4</v>
      </c>
      <c r="C268" s="185">
        <v>266</v>
      </c>
      <c r="D268" s="173">
        <v>4</v>
      </c>
      <c r="E268" s="174" t="s">
        <v>10</v>
      </c>
      <c r="F268" s="175"/>
      <c r="G268" s="175">
        <v>50</v>
      </c>
      <c r="H268" s="166"/>
      <c r="I268" s="180">
        <f t="shared" si="38"/>
        <v>0</v>
      </c>
      <c r="J268" s="167">
        <v>0.20627300100368015</v>
      </c>
      <c r="K268" s="166"/>
      <c r="L268" s="144">
        <v>0.24</v>
      </c>
      <c r="M268" s="169">
        <f t="shared" si="39"/>
        <v>1777.7777777777776</v>
      </c>
      <c r="N268" s="143">
        <v>0.24068789808917196</v>
      </c>
      <c r="O268" s="169">
        <f t="shared" si="40"/>
        <v>1927.8895966029722</v>
      </c>
      <c r="P268" s="144">
        <v>0.36</v>
      </c>
      <c r="Q268" s="169">
        <f t="shared" si="41"/>
        <v>2666.6666666666665</v>
      </c>
      <c r="R268" s="143">
        <v>0.20204111421968132</v>
      </c>
      <c r="S268" s="169">
        <f t="shared" si="42"/>
        <v>2038.7763045858169</v>
      </c>
      <c r="T268" s="144">
        <v>0.38</v>
      </c>
      <c r="U268" s="169">
        <f t="shared" si="43"/>
        <v>2814.8148148148148</v>
      </c>
      <c r="V268" s="19">
        <v>0.2164879097259538</v>
      </c>
      <c r="W268" s="170">
        <f t="shared" si="44"/>
        <v>2109.3733755249068</v>
      </c>
      <c r="X268" s="18">
        <v>1.1200000000000001</v>
      </c>
      <c r="Y268" s="169">
        <f t="shared" si="45"/>
        <v>8296.2962962962974</v>
      </c>
      <c r="Z268" s="171">
        <v>0.17060824171478287</v>
      </c>
      <c r="AA268" s="169">
        <f t="shared" si="46"/>
        <v>2915.4165238559763</v>
      </c>
      <c r="AB268" s="144"/>
      <c r="AC268" s="144"/>
      <c r="AD268" s="144"/>
      <c r="AE268" s="144"/>
    </row>
    <row r="269" spans="1:31" ht="18.75" hidden="1" x14ac:dyDescent="0.3">
      <c r="A269" s="185">
        <v>267</v>
      </c>
      <c r="B269" s="173">
        <v>4</v>
      </c>
      <c r="C269" s="185">
        <v>267</v>
      </c>
      <c r="D269" s="173">
        <v>4</v>
      </c>
      <c r="E269" s="174" t="s">
        <v>10</v>
      </c>
      <c r="F269" s="175"/>
      <c r="G269" s="175">
        <v>500</v>
      </c>
      <c r="H269" s="166"/>
      <c r="I269" s="180">
        <f t="shared" si="38"/>
        <v>0</v>
      </c>
      <c r="J269" s="167">
        <v>0.19553442465093884</v>
      </c>
      <c r="K269" s="166"/>
      <c r="L269" s="144">
        <v>1.04</v>
      </c>
      <c r="M269" s="169">
        <f t="shared" si="39"/>
        <v>7703.7037037037035</v>
      </c>
      <c r="N269" s="143">
        <v>0.19177889447236179</v>
      </c>
      <c r="O269" s="169">
        <f t="shared" si="40"/>
        <v>2977.4077796389352</v>
      </c>
      <c r="P269" s="144">
        <v>2.0299999999999998</v>
      </c>
      <c r="Q269" s="169">
        <f t="shared" si="41"/>
        <v>15037.037037037035</v>
      </c>
      <c r="R269" s="143">
        <v>0.17711417230912913</v>
      </c>
      <c r="S269" s="169">
        <f t="shared" si="42"/>
        <v>4163.2723687965336</v>
      </c>
      <c r="T269" s="144">
        <v>1.1100000000000001</v>
      </c>
      <c r="U269" s="169">
        <f t="shared" si="43"/>
        <v>8222.2222222222226</v>
      </c>
      <c r="V269" s="19">
        <v>0.18617031630170316</v>
      </c>
      <c r="W269" s="170">
        <f t="shared" si="44"/>
        <v>3030.733711814004</v>
      </c>
      <c r="X269" s="18">
        <v>2.42</v>
      </c>
      <c r="Y269" s="169">
        <f t="shared" si="45"/>
        <v>17925.925925925923</v>
      </c>
      <c r="Z269" s="171">
        <v>0.1545271629778672</v>
      </c>
      <c r="AA269" s="169">
        <f t="shared" si="46"/>
        <v>4270.0424770847303</v>
      </c>
      <c r="AB269" s="144"/>
      <c r="AC269" s="144"/>
      <c r="AD269" s="144"/>
      <c r="AE269" s="144"/>
    </row>
    <row r="270" spans="1:31" ht="18.75" hidden="1" x14ac:dyDescent="0.3">
      <c r="A270" s="185">
        <v>268</v>
      </c>
      <c r="B270" s="173">
        <v>4</v>
      </c>
      <c r="C270" s="185">
        <v>268</v>
      </c>
      <c r="D270" s="173">
        <v>4</v>
      </c>
      <c r="E270" s="174" t="s">
        <v>10</v>
      </c>
      <c r="F270" s="175"/>
      <c r="G270" s="175">
        <v>100</v>
      </c>
      <c r="H270" s="166"/>
      <c r="I270" s="180">
        <f t="shared" si="38"/>
        <v>0</v>
      </c>
      <c r="J270" s="167">
        <v>0.22561399443929564</v>
      </c>
      <c r="K270" s="166"/>
      <c r="L270" s="144">
        <v>0.28000000000000003</v>
      </c>
      <c r="M270" s="169">
        <f t="shared" si="39"/>
        <v>2074.0740740740744</v>
      </c>
      <c r="N270" s="143">
        <v>0.23652432432432435</v>
      </c>
      <c r="O270" s="169">
        <f t="shared" si="40"/>
        <v>1990.5689689689691</v>
      </c>
      <c r="P270" s="144">
        <v>0.63</v>
      </c>
      <c r="Q270" s="169">
        <f t="shared" si="41"/>
        <v>4666.6666666666661</v>
      </c>
      <c r="R270" s="143">
        <v>0.18458371963656589</v>
      </c>
      <c r="S270" s="169">
        <f t="shared" si="42"/>
        <v>2361.3906916373071</v>
      </c>
      <c r="T270" s="144">
        <v>0.53</v>
      </c>
      <c r="U270" s="169">
        <f t="shared" si="43"/>
        <v>3925.9259259259261</v>
      </c>
      <c r="V270" s="19">
        <v>0.22429846153846153</v>
      </c>
      <c r="W270" s="170">
        <f t="shared" si="44"/>
        <v>2380.5791452991452</v>
      </c>
      <c r="X270" s="18">
        <v>1.75</v>
      </c>
      <c r="Y270" s="169">
        <f t="shared" si="45"/>
        <v>12962.962962962962</v>
      </c>
      <c r="Z270" s="171">
        <v>0.16305386141523992</v>
      </c>
      <c r="AA270" s="169">
        <f t="shared" si="46"/>
        <v>3613.6611664938505</v>
      </c>
      <c r="AB270" s="144"/>
      <c r="AC270" s="144"/>
      <c r="AD270" s="144"/>
      <c r="AE270" s="144"/>
    </row>
    <row r="271" spans="1:31" ht="18.75" hidden="1" x14ac:dyDescent="0.3">
      <c r="A271" s="185">
        <v>269</v>
      </c>
      <c r="B271" s="173">
        <v>4</v>
      </c>
      <c r="C271" s="185">
        <v>269</v>
      </c>
      <c r="D271" s="173">
        <v>4</v>
      </c>
      <c r="E271" s="174" t="s">
        <v>10</v>
      </c>
      <c r="F271" s="175"/>
      <c r="G271" s="175">
        <v>200</v>
      </c>
      <c r="H271" s="166"/>
      <c r="I271" s="180">
        <f t="shared" si="38"/>
        <v>0</v>
      </c>
      <c r="J271" s="167">
        <v>0.2011986301369863</v>
      </c>
      <c r="K271" s="166"/>
      <c r="L271" s="144">
        <v>0.39</v>
      </c>
      <c r="M271" s="169">
        <f t="shared" si="39"/>
        <v>2888.8888888888887</v>
      </c>
      <c r="N271" s="143">
        <v>0.21929901423877327</v>
      </c>
      <c r="O271" s="169">
        <f t="shared" si="40"/>
        <v>2133.5304855786781</v>
      </c>
      <c r="P271" s="144">
        <v>0.85</v>
      </c>
      <c r="Q271" s="169">
        <f t="shared" si="41"/>
        <v>6296.2962962962956</v>
      </c>
      <c r="R271" s="143">
        <v>0.19306188001889463</v>
      </c>
      <c r="S271" s="169">
        <f t="shared" si="42"/>
        <v>2715.5748001189659</v>
      </c>
      <c r="T271" s="144">
        <v>0.53</v>
      </c>
      <c r="U271" s="169">
        <f t="shared" si="43"/>
        <v>3925.9259259259261</v>
      </c>
      <c r="V271" s="19">
        <v>0.2130878378378378</v>
      </c>
      <c r="W271" s="170">
        <f t="shared" si="44"/>
        <v>2336.567067067067</v>
      </c>
      <c r="X271" s="18">
        <v>1.1499999999999999</v>
      </c>
      <c r="Y271" s="169">
        <f t="shared" si="45"/>
        <v>8518.5185185185164</v>
      </c>
      <c r="Z271" s="171">
        <v>0.19438085327783561</v>
      </c>
      <c r="AA271" s="169">
        <f t="shared" si="46"/>
        <v>3155.8368982926731</v>
      </c>
      <c r="AB271" s="144"/>
      <c r="AC271" s="144"/>
      <c r="AD271" s="144"/>
      <c r="AE271" s="144"/>
    </row>
    <row r="272" spans="1:31" ht="18.75" hidden="1" x14ac:dyDescent="0.3">
      <c r="A272" s="183">
        <v>270</v>
      </c>
      <c r="B272" s="177">
        <v>4</v>
      </c>
      <c r="C272" s="190">
        <v>270</v>
      </c>
      <c r="D272" s="191">
        <v>4</v>
      </c>
      <c r="E272" s="192" t="s">
        <v>10</v>
      </c>
      <c r="F272" s="193"/>
      <c r="G272" s="193">
        <v>0</v>
      </c>
      <c r="H272" s="166"/>
      <c r="I272" s="180">
        <f t="shared" si="38"/>
        <v>0</v>
      </c>
      <c r="J272" s="167">
        <v>0.21452209460774771</v>
      </c>
      <c r="K272" s="166"/>
      <c r="L272" s="144"/>
      <c r="M272" s="169"/>
      <c r="N272" s="144" t="e">
        <v>#DIV/0!</v>
      </c>
      <c r="O272" s="169"/>
      <c r="P272" s="144">
        <v>0.45</v>
      </c>
      <c r="Q272" s="169">
        <f t="shared" si="41"/>
        <v>3333.333333333333</v>
      </c>
      <c r="R272" s="143">
        <v>0.1990954219525648</v>
      </c>
      <c r="S272" s="169">
        <f t="shared" si="42"/>
        <v>2163.6514065085494</v>
      </c>
      <c r="T272" s="144">
        <v>0.35</v>
      </c>
      <c r="U272" s="169">
        <f t="shared" si="43"/>
        <v>2592.5925925925922</v>
      </c>
      <c r="V272" s="19">
        <v>0.23183112791430371</v>
      </c>
      <c r="W272" s="170">
        <f t="shared" si="44"/>
        <v>2101.0436649630096</v>
      </c>
      <c r="X272" s="18">
        <v>0.82000000000000006</v>
      </c>
      <c r="Y272" s="169">
        <f t="shared" si="45"/>
        <v>6074.0740740740739</v>
      </c>
      <c r="Z272" s="171">
        <v>0.21135950369023429</v>
      </c>
      <c r="AA272" s="169">
        <f t="shared" si="46"/>
        <v>2783.8132816740153</v>
      </c>
      <c r="AB272" s="144"/>
      <c r="AC272" s="144"/>
      <c r="AD272" s="144"/>
      <c r="AE272" s="144"/>
    </row>
    <row r="273" spans="1:31" ht="18.75" hidden="1" x14ac:dyDescent="0.3">
      <c r="A273" s="184">
        <v>271</v>
      </c>
      <c r="B273" s="163">
        <v>4</v>
      </c>
      <c r="C273" s="184">
        <v>271</v>
      </c>
      <c r="D273" s="163">
        <v>4</v>
      </c>
      <c r="E273" s="164" t="s">
        <v>20</v>
      </c>
      <c r="F273" s="165"/>
      <c r="G273" s="165">
        <v>350</v>
      </c>
      <c r="H273" s="166"/>
      <c r="I273" s="180">
        <f t="shared" si="38"/>
        <v>0</v>
      </c>
      <c r="J273" s="167">
        <v>0.33140820482979344</v>
      </c>
      <c r="K273" s="166"/>
      <c r="L273" s="144">
        <v>0.18</v>
      </c>
      <c r="M273" s="169">
        <f t="shared" si="39"/>
        <v>1333.3333333333333</v>
      </c>
      <c r="N273" s="143">
        <v>0.35192118226600988</v>
      </c>
      <c r="O273" s="169">
        <f t="shared" si="40"/>
        <v>1969.2282430213465</v>
      </c>
      <c r="P273" s="144">
        <v>0.39</v>
      </c>
      <c r="Q273" s="169">
        <f t="shared" si="41"/>
        <v>2888.8888888888887</v>
      </c>
      <c r="R273" s="143">
        <v>0.29797385620915029</v>
      </c>
      <c r="S273" s="169">
        <f t="shared" si="42"/>
        <v>2360.8133623819895</v>
      </c>
      <c r="T273" s="144">
        <v>0.47</v>
      </c>
      <c r="U273" s="169">
        <f t="shared" si="43"/>
        <v>3481.4814814814808</v>
      </c>
      <c r="V273" s="19">
        <v>0.32599654576856646</v>
      </c>
      <c r="W273" s="170">
        <f t="shared" si="44"/>
        <v>2634.9509371201939</v>
      </c>
      <c r="X273" s="18">
        <v>0.75</v>
      </c>
      <c r="Y273" s="169">
        <f t="shared" si="45"/>
        <v>5555.5555555555547</v>
      </c>
      <c r="Z273" s="171">
        <v>0.25653179190751446</v>
      </c>
      <c r="AA273" s="169">
        <f t="shared" si="46"/>
        <v>2925.1766217084132</v>
      </c>
      <c r="AB273" s="144"/>
      <c r="AC273" s="144"/>
      <c r="AD273" s="144"/>
      <c r="AE273" s="144"/>
    </row>
    <row r="274" spans="1:31" ht="18.75" hidden="1" x14ac:dyDescent="0.3">
      <c r="A274" s="185">
        <v>272</v>
      </c>
      <c r="B274" s="173">
        <v>4</v>
      </c>
      <c r="C274" s="185">
        <v>272</v>
      </c>
      <c r="D274" s="173">
        <v>4</v>
      </c>
      <c r="E274" s="174" t="s">
        <v>20</v>
      </c>
      <c r="F274" s="175"/>
      <c r="G274" s="175">
        <v>0</v>
      </c>
      <c r="H274" s="166"/>
      <c r="I274" s="180">
        <f t="shared" si="38"/>
        <v>0</v>
      </c>
      <c r="J274" s="167">
        <v>0.37412587412587406</v>
      </c>
      <c r="K274" s="166"/>
      <c r="L274" s="144">
        <v>0.04</v>
      </c>
      <c r="M274" s="169">
        <f t="shared" si="39"/>
        <v>296.2962962962963</v>
      </c>
      <c r="N274" s="143">
        <v>0.45119999999999999</v>
      </c>
      <c r="O274" s="169">
        <f t="shared" si="40"/>
        <v>1633.6888888888889</v>
      </c>
      <c r="P274" s="144">
        <v>0.1</v>
      </c>
      <c r="Q274" s="169">
        <f t="shared" si="41"/>
        <v>740.74074074074076</v>
      </c>
      <c r="R274" s="143">
        <v>0.30685869338342725</v>
      </c>
      <c r="S274" s="169">
        <f t="shared" si="42"/>
        <v>1727.3027358395757</v>
      </c>
      <c r="T274" s="144">
        <v>0.04</v>
      </c>
      <c r="U274" s="169">
        <f t="shared" si="43"/>
        <v>296.2962962962963</v>
      </c>
      <c r="V274" s="19">
        <v>0.44235294117647056</v>
      </c>
      <c r="W274" s="170">
        <f t="shared" si="44"/>
        <v>1631.0675381263616</v>
      </c>
      <c r="X274" s="18">
        <v>0.14000000000000001</v>
      </c>
      <c r="Y274" s="169">
        <f t="shared" si="45"/>
        <v>1037.0370370370372</v>
      </c>
      <c r="Z274" s="171">
        <v>0.24143681847338036</v>
      </c>
      <c r="AA274" s="169">
        <f t="shared" si="46"/>
        <v>1750.3789228612834</v>
      </c>
      <c r="AB274" s="144"/>
      <c r="AC274" s="144"/>
      <c r="AD274" s="144"/>
      <c r="AE274" s="144"/>
    </row>
    <row r="275" spans="1:31" ht="18.75" hidden="1" x14ac:dyDescent="0.3">
      <c r="A275" s="185">
        <v>273</v>
      </c>
      <c r="B275" s="173">
        <v>4</v>
      </c>
      <c r="C275" s="185">
        <v>273</v>
      </c>
      <c r="D275" s="173">
        <v>4</v>
      </c>
      <c r="E275" s="174" t="s">
        <v>20</v>
      </c>
      <c r="F275" s="175"/>
      <c r="G275" s="175">
        <v>100</v>
      </c>
      <c r="H275" s="166"/>
      <c r="I275" s="180">
        <f t="shared" si="38"/>
        <v>0</v>
      </c>
      <c r="J275" s="167">
        <v>0.32476606363069244</v>
      </c>
      <c r="K275" s="166"/>
      <c r="L275" s="144">
        <v>0.14000000000000001</v>
      </c>
      <c r="M275" s="169">
        <f t="shared" si="39"/>
        <v>1037.0370370370372</v>
      </c>
      <c r="N275" s="143">
        <v>0.40644052464947988</v>
      </c>
      <c r="O275" s="169">
        <f t="shared" si="40"/>
        <v>1921.4938774142756</v>
      </c>
      <c r="P275" s="144">
        <v>0.28000000000000003</v>
      </c>
      <c r="Q275" s="169">
        <f t="shared" si="41"/>
        <v>2074.0740740740744</v>
      </c>
      <c r="R275" s="143">
        <v>0.30116779533483823</v>
      </c>
      <c r="S275" s="169">
        <f t="shared" si="42"/>
        <v>2124.644316250035</v>
      </c>
      <c r="T275" s="144">
        <v>0.21</v>
      </c>
      <c r="U275" s="169">
        <f t="shared" si="43"/>
        <v>1555.5555555555554</v>
      </c>
      <c r="V275" s="19">
        <v>0.37581782945736425</v>
      </c>
      <c r="W275" s="170">
        <f t="shared" si="44"/>
        <v>2084.6055124892332</v>
      </c>
      <c r="X275" s="18">
        <v>0.49</v>
      </c>
      <c r="Y275" s="169">
        <f t="shared" si="45"/>
        <v>3629.6296296296291</v>
      </c>
      <c r="Z275" s="171">
        <v>0.2470978441127695</v>
      </c>
      <c r="AA275" s="169">
        <f t="shared" si="46"/>
        <v>2396.8736564093115</v>
      </c>
      <c r="AB275" s="144"/>
      <c r="AC275" s="144"/>
      <c r="AD275" s="144"/>
      <c r="AE275" s="144"/>
    </row>
    <row r="276" spans="1:31" ht="18.75" hidden="1" x14ac:dyDescent="0.3">
      <c r="A276" s="185">
        <v>274</v>
      </c>
      <c r="B276" s="173">
        <v>4</v>
      </c>
      <c r="C276" s="185">
        <v>274</v>
      </c>
      <c r="D276" s="173">
        <v>4</v>
      </c>
      <c r="E276" s="174" t="s">
        <v>20</v>
      </c>
      <c r="F276" s="175"/>
      <c r="G276" s="175">
        <v>500</v>
      </c>
      <c r="H276" s="166"/>
      <c r="I276" s="180">
        <f t="shared" si="38"/>
        <v>0</v>
      </c>
      <c r="J276" s="167">
        <v>0.34125307125307119</v>
      </c>
      <c r="K276" s="166"/>
      <c r="L276" s="144">
        <v>0.26</v>
      </c>
      <c r="M276" s="169">
        <f t="shared" si="39"/>
        <v>1925.9259259259259</v>
      </c>
      <c r="N276" s="143">
        <v>0.32662844036697247</v>
      </c>
      <c r="O276" s="169">
        <f t="shared" si="40"/>
        <v>2129.0621814475026</v>
      </c>
      <c r="P276" s="144">
        <v>0.38</v>
      </c>
      <c r="Q276" s="169">
        <f t="shared" si="41"/>
        <v>2814.8148148148148</v>
      </c>
      <c r="R276" s="143">
        <v>0.28198702911549606</v>
      </c>
      <c r="S276" s="169">
        <f t="shared" si="42"/>
        <v>2293.7412671399147</v>
      </c>
      <c r="T276" s="144">
        <v>0.44</v>
      </c>
      <c r="U276" s="169">
        <f t="shared" si="43"/>
        <v>3259.2592592592591</v>
      </c>
      <c r="V276" s="19">
        <v>0.32722162162162161</v>
      </c>
      <c r="W276" s="170">
        <f t="shared" si="44"/>
        <v>2566.5001001001001</v>
      </c>
      <c r="X276" s="18">
        <v>1.25</v>
      </c>
      <c r="Y276" s="169">
        <f t="shared" si="45"/>
        <v>9259.2592592592591</v>
      </c>
      <c r="Z276" s="171">
        <v>0.2196796338672769</v>
      </c>
      <c r="AA276" s="169">
        <f t="shared" si="46"/>
        <v>3534.0706839562677</v>
      </c>
      <c r="AB276" s="144"/>
      <c r="AC276" s="144"/>
      <c r="AD276" s="144"/>
      <c r="AE276" s="144"/>
    </row>
    <row r="277" spans="1:31" ht="18.75" hidden="1" x14ac:dyDescent="0.3">
      <c r="A277" s="185">
        <v>275</v>
      </c>
      <c r="B277" s="173">
        <v>4</v>
      </c>
      <c r="C277" s="185">
        <v>275</v>
      </c>
      <c r="D277" s="173">
        <v>4</v>
      </c>
      <c r="E277" s="174" t="s">
        <v>20</v>
      </c>
      <c r="F277" s="175"/>
      <c r="G277" s="175">
        <v>200</v>
      </c>
      <c r="H277" s="166"/>
      <c r="I277" s="180">
        <f t="shared" si="38"/>
        <v>0</v>
      </c>
      <c r="J277" s="167">
        <v>0.33463506898086337</v>
      </c>
      <c r="K277" s="166"/>
      <c r="L277" s="144">
        <v>0.22</v>
      </c>
      <c r="M277" s="169">
        <f t="shared" si="39"/>
        <v>1629.6296296296296</v>
      </c>
      <c r="N277" s="143">
        <v>0.33279503105590058</v>
      </c>
      <c r="O277" s="169">
        <f t="shared" si="40"/>
        <v>2042.3326432022084</v>
      </c>
      <c r="P277" s="144">
        <v>0.48</v>
      </c>
      <c r="Q277" s="169">
        <f t="shared" si="41"/>
        <v>3555.5555555555552</v>
      </c>
      <c r="R277" s="143">
        <v>0.27986821942997236</v>
      </c>
      <c r="S277" s="169">
        <f t="shared" si="42"/>
        <v>2495.0870024176793</v>
      </c>
      <c r="T277" s="144">
        <v>0.15</v>
      </c>
      <c r="U277" s="169">
        <f t="shared" si="43"/>
        <v>1111.1111111111111</v>
      </c>
      <c r="V277" s="19">
        <v>0.39284166666666664</v>
      </c>
      <c r="W277" s="170">
        <f t="shared" si="44"/>
        <v>1936.4907407407406</v>
      </c>
      <c r="X277" s="18">
        <v>0.84000000000000008</v>
      </c>
      <c r="Y277" s="169">
        <f t="shared" si="45"/>
        <v>6222.2222222222226</v>
      </c>
      <c r="Z277" s="171">
        <v>0.25394656952034006</v>
      </c>
      <c r="AA277" s="169">
        <f t="shared" si="46"/>
        <v>3080.1119881265604</v>
      </c>
      <c r="AB277" s="144"/>
      <c r="AC277" s="144"/>
      <c r="AD277" s="144"/>
      <c r="AE277" s="144"/>
    </row>
    <row r="278" spans="1:31" ht="18.75" hidden="1" x14ac:dyDescent="0.3">
      <c r="A278" s="183">
        <v>276</v>
      </c>
      <c r="B278" s="177">
        <v>4</v>
      </c>
      <c r="C278" s="183">
        <v>276</v>
      </c>
      <c r="D278" s="177">
        <v>4</v>
      </c>
      <c r="E278" s="178" t="s">
        <v>20</v>
      </c>
      <c r="F278" s="179"/>
      <c r="G278" s="179">
        <v>50</v>
      </c>
      <c r="H278" s="166"/>
      <c r="I278" s="180">
        <f t="shared" si="38"/>
        <v>0</v>
      </c>
      <c r="J278" s="167">
        <v>0.32317533557046974</v>
      </c>
      <c r="K278" s="166"/>
      <c r="L278" s="144">
        <v>0.16</v>
      </c>
      <c r="M278" s="169">
        <f t="shared" si="39"/>
        <v>1185.1851851851852</v>
      </c>
      <c r="N278" s="143">
        <v>0.33876623376623372</v>
      </c>
      <c r="O278" s="169">
        <f t="shared" si="40"/>
        <v>1901.5007215007215</v>
      </c>
      <c r="P278" s="144">
        <v>0.2</v>
      </c>
      <c r="Q278" s="169">
        <f t="shared" si="41"/>
        <v>1481.4814814814815</v>
      </c>
      <c r="R278" s="143">
        <v>0.31164993637777461</v>
      </c>
      <c r="S278" s="169">
        <f t="shared" si="42"/>
        <v>1961.703609448555</v>
      </c>
      <c r="T278" s="144">
        <v>0.11</v>
      </c>
      <c r="U278" s="169">
        <f t="shared" si="43"/>
        <v>814.81481481481478</v>
      </c>
      <c r="V278" s="19">
        <v>0.37248232848232843</v>
      </c>
      <c r="W278" s="170">
        <f t="shared" si="44"/>
        <v>1803.5041195041194</v>
      </c>
      <c r="X278" s="18">
        <v>0.40999999999999992</v>
      </c>
      <c r="Y278" s="169">
        <f t="shared" si="45"/>
        <v>3037.037037037036</v>
      </c>
      <c r="Z278" s="171">
        <v>0.27967192023158571</v>
      </c>
      <c r="AA278" s="169">
        <f t="shared" si="46"/>
        <v>2349.3739799625932</v>
      </c>
      <c r="AB278" s="144"/>
      <c r="AC278" s="144"/>
      <c r="AD278" s="144"/>
      <c r="AE278" s="144"/>
    </row>
    <row r="279" spans="1:31" ht="18.75" x14ac:dyDescent="0.3">
      <c r="A279" s="184">
        <v>277</v>
      </c>
      <c r="B279" s="163">
        <v>4</v>
      </c>
      <c r="C279" s="184">
        <v>277</v>
      </c>
      <c r="D279" s="163">
        <v>4</v>
      </c>
      <c r="E279" s="164" t="s">
        <v>13</v>
      </c>
      <c r="F279" s="165"/>
      <c r="G279" s="165">
        <v>350</v>
      </c>
      <c r="H279" s="166"/>
      <c r="I279" s="180">
        <f t="shared" si="38"/>
        <v>0</v>
      </c>
      <c r="J279" s="167">
        <v>0.21127413127413128</v>
      </c>
      <c r="K279" s="166"/>
      <c r="L279" s="144">
        <v>0.73</v>
      </c>
      <c r="M279" s="169">
        <f t="shared" si="39"/>
        <v>5407.4074074074069</v>
      </c>
      <c r="N279" s="143">
        <v>0.18964551422319473</v>
      </c>
      <c r="O279" s="169">
        <f t="shared" si="40"/>
        <v>2525.49055839209</v>
      </c>
      <c r="P279" s="144">
        <v>2.09</v>
      </c>
      <c r="Q279" s="169">
        <f t="shared" si="41"/>
        <v>15481.48148148148</v>
      </c>
      <c r="R279" s="143">
        <v>0.13098555865214087</v>
      </c>
      <c r="S279" s="169">
        <f t="shared" si="42"/>
        <v>3527.8505006146252</v>
      </c>
      <c r="T279" s="144">
        <v>0.76</v>
      </c>
      <c r="U279" s="169">
        <f t="shared" si="43"/>
        <v>5629.6296296296296</v>
      </c>
      <c r="V279" s="19">
        <v>0.17859999999999995</v>
      </c>
      <c r="W279" s="170">
        <f t="shared" si="44"/>
        <v>2505.4518518518516</v>
      </c>
      <c r="X279" s="18">
        <v>2.92</v>
      </c>
      <c r="Y279" s="169">
        <f t="shared" si="45"/>
        <v>21629.629629629628</v>
      </c>
      <c r="Z279" s="171">
        <v>0.14332108366806254</v>
      </c>
      <c r="AA279" s="169">
        <f t="shared" si="46"/>
        <v>4599.9819578573524</v>
      </c>
      <c r="AB279" s="144"/>
      <c r="AC279" s="144"/>
      <c r="AD279" s="144"/>
      <c r="AE279" s="144"/>
    </row>
    <row r="280" spans="1:31" ht="18.75" x14ac:dyDescent="0.3">
      <c r="A280" s="185">
        <v>278</v>
      </c>
      <c r="B280" s="173">
        <v>4</v>
      </c>
      <c r="C280" s="185">
        <v>278</v>
      </c>
      <c r="D280" s="173">
        <v>4</v>
      </c>
      <c r="E280" s="174" t="s">
        <v>13</v>
      </c>
      <c r="F280" s="175"/>
      <c r="G280" s="175">
        <v>200</v>
      </c>
      <c r="H280" s="166"/>
      <c r="I280" s="180">
        <f t="shared" si="38"/>
        <v>0</v>
      </c>
      <c r="J280" s="167">
        <v>0.17138413685847587</v>
      </c>
      <c r="K280" s="166"/>
      <c r="L280" s="144">
        <v>0.71</v>
      </c>
      <c r="M280" s="169">
        <f t="shared" si="39"/>
        <v>5259.2592592592582</v>
      </c>
      <c r="N280" s="143">
        <v>0.20381411764705881</v>
      </c>
      <c r="O280" s="169">
        <f t="shared" si="40"/>
        <v>2571.91128540305</v>
      </c>
      <c r="P280" s="144">
        <v>1.1200000000000001</v>
      </c>
      <c r="Q280" s="169">
        <f t="shared" si="41"/>
        <v>8296.2962962962974</v>
      </c>
      <c r="R280" s="143">
        <v>0.1574915754001685</v>
      </c>
      <c r="S280" s="169">
        <f t="shared" si="42"/>
        <v>2806.5967736902871</v>
      </c>
      <c r="T280" s="144">
        <v>0.86</v>
      </c>
      <c r="U280" s="169">
        <f t="shared" si="43"/>
        <v>6370.3703703703695</v>
      </c>
      <c r="V280" s="19">
        <v>0.1850226244343891</v>
      </c>
      <c r="W280" s="170">
        <f t="shared" si="44"/>
        <v>2678.6626445449974</v>
      </c>
      <c r="X280" s="18">
        <v>1.71</v>
      </c>
      <c r="Y280" s="169">
        <f t="shared" si="45"/>
        <v>12666.666666666666</v>
      </c>
      <c r="Z280" s="171">
        <v>0.12672509318021558</v>
      </c>
      <c r="AA280" s="169">
        <f t="shared" si="46"/>
        <v>3105.1845136160637</v>
      </c>
      <c r="AB280" s="144"/>
      <c r="AC280" s="144"/>
      <c r="AD280" s="144"/>
      <c r="AE280" s="144"/>
    </row>
    <row r="281" spans="1:31" ht="18.75" x14ac:dyDescent="0.3">
      <c r="A281" s="185">
        <v>279</v>
      </c>
      <c r="B281" s="173">
        <v>4</v>
      </c>
      <c r="C281" s="185">
        <v>279</v>
      </c>
      <c r="D281" s="173">
        <v>4</v>
      </c>
      <c r="E281" s="174" t="s">
        <v>13</v>
      </c>
      <c r="F281" s="175"/>
      <c r="G281" s="175">
        <v>100</v>
      </c>
      <c r="H281" s="166"/>
      <c r="I281" s="180">
        <f t="shared" si="38"/>
        <v>0</v>
      </c>
      <c r="J281" s="167">
        <v>0.23216614344361264</v>
      </c>
      <c r="K281" s="166"/>
      <c r="L281" s="144">
        <v>0.55000000000000004</v>
      </c>
      <c r="M281" s="169">
        <f t="shared" si="39"/>
        <v>4074.0740740740744</v>
      </c>
      <c r="N281" s="143">
        <v>0.19942150537634409</v>
      </c>
      <c r="O281" s="169">
        <f t="shared" si="40"/>
        <v>2312.4579848665871</v>
      </c>
      <c r="P281" s="144">
        <v>0.79</v>
      </c>
      <c r="Q281" s="169">
        <f t="shared" si="41"/>
        <v>5851.8518518518522</v>
      </c>
      <c r="R281" s="143">
        <v>0.17288001912045889</v>
      </c>
      <c r="S281" s="169">
        <f t="shared" si="42"/>
        <v>2511.668260038241</v>
      </c>
      <c r="T281" s="144">
        <v>0.53</v>
      </c>
      <c r="U281" s="169">
        <f t="shared" si="43"/>
        <v>3925.9259259259261</v>
      </c>
      <c r="V281" s="19">
        <v>0.19749616368286443</v>
      </c>
      <c r="W281" s="170">
        <f t="shared" si="44"/>
        <v>2275.3553092734678</v>
      </c>
      <c r="X281" s="18">
        <v>2.39</v>
      </c>
      <c r="Y281" s="169">
        <f t="shared" si="45"/>
        <v>17703.703703703704</v>
      </c>
      <c r="Z281" s="171">
        <v>0.11524861081042073</v>
      </c>
      <c r="AA281" s="169">
        <f t="shared" si="46"/>
        <v>3540.3272580511521</v>
      </c>
      <c r="AB281" s="144"/>
      <c r="AC281" s="144"/>
      <c r="AD281" s="144"/>
      <c r="AE281" s="144"/>
    </row>
    <row r="282" spans="1:31" ht="18.75" x14ac:dyDescent="0.3">
      <c r="A282" s="185">
        <v>280</v>
      </c>
      <c r="B282" s="173">
        <v>4</v>
      </c>
      <c r="C282" s="185">
        <v>280</v>
      </c>
      <c r="D282" s="173">
        <v>4</v>
      </c>
      <c r="E282" s="174" t="s">
        <v>13</v>
      </c>
      <c r="F282" s="175"/>
      <c r="G282" s="175">
        <v>500</v>
      </c>
      <c r="H282" s="166"/>
      <c r="I282" s="180">
        <f t="shared" si="38"/>
        <v>0</v>
      </c>
      <c r="J282" s="167">
        <v>0.19877274287675933</v>
      </c>
      <c r="K282" s="166"/>
      <c r="L282" s="144">
        <v>1.28</v>
      </c>
      <c r="M282" s="169">
        <f t="shared" si="39"/>
        <v>9481.4814814814818</v>
      </c>
      <c r="N282" s="143">
        <v>0.1686592920353982</v>
      </c>
      <c r="O282" s="169">
        <f t="shared" si="40"/>
        <v>3099.1399541134051</v>
      </c>
      <c r="P282" s="144">
        <v>2.15</v>
      </c>
      <c r="Q282" s="169">
        <f t="shared" si="41"/>
        <v>15925.925925925923</v>
      </c>
      <c r="R282" s="143">
        <v>0.12191074593201223</v>
      </c>
      <c r="S282" s="169">
        <f t="shared" si="42"/>
        <v>3441.5415092876019</v>
      </c>
      <c r="T282" s="144">
        <v>1.4</v>
      </c>
      <c r="U282" s="169">
        <f t="shared" si="43"/>
        <v>10370.370370370369</v>
      </c>
      <c r="V282" s="19">
        <v>0.14878642714570856</v>
      </c>
      <c r="W282" s="170">
        <f t="shared" si="44"/>
        <v>3042.9703555851256</v>
      </c>
      <c r="X282" s="18">
        <v>3.3200000000000003</v>
      </c>
      <c r="Y282" s="169">
        <f t="shared" si="45"/>
        <v>24592.592592592595</v>
      </c>
      <c r="Z282" s="171">
        <v>0.10715935334872978</v>
      </c>
      <c r="AA282" s="169">
        <f t="shared" si="46"/>
        <v>4135.3263193909843</v>
      </c>
      <c r="AB282" s="144"/>
      <c r="AC282" s="144"/>
      <c r="AD282" s="144"/>
      <c r="AE282" s="144"/>
    </row>
    <row r="283" spans="1:31" ht="18.75" x14ac:dyDescent="0.3">
      <c r="A283" s="185">
        <v>281</v>
      </c>
      <c r="B283" s="173">
        <v>4</v>
      </c>
      <c r="C283" s="185">
        <v>281</v>
      </c>
      <c r="D283" s="173">
        <v>4</v>
      </c>
      <c r="E283" s="174" t="s">
        <v>13</v>
      </c>
      <c r="F283" s="175"/>
      <c r="G283" s="175">
        <v>0</v>
      </c>
      <c r="H283" s="166"/>
      <c r="I283" s="180">
        <f t="shared" si="38"/>
        <v>0</v>
      </c>
      <c r="J283" s="167">
        <v>0.19974275424455495</v>
      </c>
      <c r="K283" s="166"/>
      <c r="L283" s="144">
        <v>0.22</v>
      </c>
      <c r="M283" s="169">
        <f t="shared" si="39"/>
        <v>1629.6296296296296</v>
      </c>
      <c r="N283" s="143">
        <v>0.27513242009132416</v>
      </c>
      <c r="O283" s="169">
        <f t="shared" si="40"/>
        <v>1948.3639438525283</v>
      </c>
      <c r="P283" s="144">
        <v>0.54</v>
      </c>
      <c r="Q283" s="169">
        <f t="shared" si="41"/>
        <v>4000</v>
      </c>
      <c r="R283" s="143">
        <v>0.17384896913504941</v>
      </c>
      <c r="S283" s="169">
        <f t="shared" si="42"/>
        <v>2195.3958765401976</v>
      </c>
      <c r="T283" s="144">
        <v>0.42</v>
      </c>
      <c r="U283" s="169">
        <f t="shared" si="43"/>
        <v>3111.1111111111109</v>
      </c>
      <c r="V283" s="19">
        <v>0.20344907407407406</v>
      </c>
      <c r="W283" s="170">
        <f t="shared" si="44"/>
        <v>2132.9526748971193</v>
      </c>
      <c r="X283" s="18">
        <v>1.8199999999999998</v>
      </c>
      <c r="Y283" s="169">
        <f t="shared" si="45"/>
        <v>13481.48148148148</v>
      </c>
      <c r="Z283" s="171">
        <v>0.12825407844498438</v>
      </c>
      <c r="AA283" s="169">
        <f t="shared" si="46"/>
        <v>3229.0549834805297</v>
      </c>
      <c r="AB283" s="144"/>
      <c r="AC283" s="144"/>
      <c r="AD283" s="144"/>
      <c r="AE283" s="144"/>
    </row>
    <row r="284" spans="1:31" ht="18.75" x14ac:dyDescent="0.3">
      <c r="A284" s="183">
        <v>282</v>
      </c>
      <c r="B284" s="177">
        <v>4</v>
      </c>
      <c r="C284" s="183">
        <v>282</v>
      </c>
      <c r="D284" s="177">
        <v>4</v>
      </c>
      <c r="E284" s="178" t="s">
        <v>13</v>
      </c>
      <c r="F284" s="179"/>
      <c r="G284" s="179">
        <v>50</v>
      </c>
      <c r="H284" s="166"/>
      <c r="I284" s="180">
        <f t="shared" si="38"/>
        <v>0</v>
      </c>
      <c r="J284" s="167">
        <v>0.20627630601634064</v>
      </c>
      <c r="K284" s="166"/>
      <c r="L284" s="144">
        <v>0.46</v>
      </c>
      <c r="M284" s="169">
        <f t="shared" si="39"/>
        <v>3407.4074074074074</v>
      </c>
      <c r="N284" s="143">
        <v>0.22373764822134387</v>
      </c>
      <c r="O284" s="169">
        <f t="shared" si="40"/>
        <v>2262.3653198653201</v>
      </c>
      <c r="P284" s="144">
        <v>1.19</v>
      </c>
      <c r="Q284" s="169">
        <f t="shared" si="41"/>
        <v>8814.8148148148139</v>
      </c>
      <c r="R284" s="143">
        <v>0.1595813953488372</v>
      </c>
      <c r="S284" s="169">
        <f t="shared" si="42"/>
        <v>2906.6804478897502</v>
      </c>
      <c r="T284" s="144">
        <v>0.52</v>
      </c>
      <c r="U284" s="169">
        <f t="shared" si="43"/>
        <v>3851.8518518518517</v>
      </c>
      <c r="V284" s="19">
        <v>0.20169849246231156</v>
      </c>
      <c r="W284" s="170">
        <f t="shared" si="44"/>
        <v>2276.9127117066814</v>
      </c>
      <c r="X284" s="18">
        <v>1.4100000000000001</v>
      </c>
      <c r="Y284" s="169">
        <f t="shared" si="45"/>
        <v>10444.444444444445</v>
      </c>
      <c r="Z284" s="171">
        <v>0.16373793803961403</v>
      </c>
      <c r="AA284" s="169">
        <f t="shared" si="46"/>
        <v>3210.1517973026357</v>
      </c>
      <c r="AB284" s="144"/>
      <c r="AC284" s="144"/>
      <c r="AD284" s="144"/>
      <c r="AE284" s="144"/>
    </row>
    <row r="285" spans="1:31" ht="18.75" hidden="1" x14ac:dyDescent="0.3">
      <c r="A285" s="185">
        <v>283</v>
      </c>
      <c r="B285" s="173">
        <v>4</v>
      </c>
      <c r="C285" s="185">
        <v>283</v>
      </c>
      <c r="D285" s="173">
        <v>4</v>
      </c>
      <c r="E285" s="174" t="s">
        <v>17</v>
      </c>
      <c r="F285" s="175"/>
      <c r="G285" s="175">
        <v>50</v>
      </c>
      <c r="H285" s="166">
        <v>0.43</v>
      </c>
      <c r="I285" s="180">
        <f t="shared" si="38"/>
        <v>4777.7777777777774</v>
      </c>
      <c r="J285" s="167">
        <v>0.28630999734818352</v>
      </c>
      <c r="K285" s="180">
        <f t="shared" ref="K285:K290" si="47">(I285*J285)+1500</f>
        <v>2867.9255428857655</v>
      </c>
      <c r="L285" s="144">
        <v>0.91</v>
      </c>
      <c r="M285" s="169">
        <f t="shared" si="39"/>
        <v>6740.7407407407409</v>
      </c>
      <c r="N285" s="143">
        <v>0.18134996582364998</v>
      </c>
      <c r="O285" s="169">
        <f t="shared" si="40"/>
        <v>2722.4331029594186</v>
      </c>
      <c r="P285" s="144">
        <v>2.37</v>
      </c>
      <c r="Q285" s="169">
        <f t="shared" si="41"/>
        <v>17555.555555555555</v>
      </c>
      <c r="R285" s="143">
        <v>0.1680213004484305</v>
      </c>
      <c r="S285" s="169">
        <f t="shared" si="42"/>
        <v>4449.7072745391124</v>
      </c>
      <c r="T285" s="181">
        <v>2.2000000000000002</v>
      </c>
      <c r="U285" s="169">
        <f t="shared" si="43"/>
        <v>16296.296296296297</v>
      </c>
      <c r="V285" s="19">
        <v>0.1490733279613215</v>
      </c>
      <c r="W285" s="170">
        <f t="shared" si="44"/>
        <v>3929.343122332647</v>
      </c>
      <c r="X285" s="144"/>
      <c r="Y285" s="169"/>
      <c r="Z285" s="144"/>
      <c r="AA285" s="169"/>
      <c r="AB285" s="144"/>
      <c r="AC285" s="144"/>
      <c r="AD285" s="144"/>
      <c r="AE285" s="144"/>
    </row>
    <row r="286" spans="1:31" ht="18.75" hidden="1" x14ac:dyDescent="0.3">
      <c r="A286" s="185">
        <v>284</v>
      </c>
      <c r="B286" s="173">
        <v>4</v>
      </c>
      <c r="C286" s="185">
        <v>284</v>
      </c>
      <c r="D286" s="173">
        <v>4</v>
      </c>
      <c r="E286" s="174" t="s">
        <v>17</v>
      </c>
      <c r="F286" s="175"/>
      <c r="G286" s="175">
        <v>200</v>
      </c>
      <c r="H286" s="166">
        <v>0.26</v>
      </c>
      <c r="I286" s="180">
        <f t="shared" si="38"/>
        <v>2888.8888888888891</v>
      </c>
      <c r="J286" s="167">
        <v>0.33246638358103325</v>
      </c>
      <c r="K286" s="180">
        <f t="shared" si="47"/>
        <v>2460.4584414563183</v>
      </c>
      <c r="L286" s="144">
        <v>0.98</v>
      </c>
      <c r="M286" s="169">
        <f t="shared" si="39"/>
        <v>7259.2592592592582</v>
      </c>
      <c r="N286" s="143">
        <v>0.18239683201333889</v>
      </c>
      <c r="O286" s="169">
        <f t="shared" si="40"/>
        <v>2824.0658916523857</v>
      </c>
      <c r="P286" s="144">
        <v>2.2999999999999998</v>
      </c>
      <c r="Q286" s="169">
        <f t="shared" si="41"/>
        <v>17037.037037037033</v>
      </c>
      <c r="R286" s="143">
        <v>0.13489819004524886</v>
      </c>
      <c r="S286" s="169">
        <f t="shared" si="42"/>
        <v>3798.2654600301653</v>
      </c>
      <c r="T286" s="181">
        <v>2.11</v>
      </c>
      <c r="U286" s="169">
        <f t="shared" si="43"/>
        <v>15629.629629629628</v>
      </c>
      <c r="V286" s="19">
        <v>0.14191251271617497</v>
      </c>
      <c r="W286" s="170">
        <f t="shared" si="44"/>
        <v>3718.0400135639197</v>
      </c>
      <c r="X286" s="144"/>
      <c r="Y286" s="169"/>
      <c r="Z286" s="144"/>
      <c r="AA286" s="169"/>
      <c r="AB286" s="144"/>
      <c r="AC286" s="144"/>
      <c r="AD286" s="144"/>
      <c r="AE286" s="144"/>
    </row>
    <row r="287" spans="1:31" ht="18.75" hidden="1" x14ac:dyDescent="0.3">
      <c r="A287" s="185">
        <v>285</v>
      </c>
      <c r="B287" s="173">
        <v>4</v>
      </c>
      <c r="C287" s="185">
        <v>285</v>
      </c>
      <c r="D287" s="173">
        <v>4</v>
      </c>
      <c r="E287" s="174" t="s">
        <v>17</v>
      </c>
      <c r="F287" s="175"/>
      <c r="G287" s="175">
        <v>500</v>
      </c>
      <c r="H287" s="166">
        <v>1.24</v>
      </c>
      <c r="I287" s="180">
        <f t="shared" si="38"/>
        <v>13777.777777777777</v>
      </c>
      <c r="J287" s="167">
        <v>0.20748611583361667</v>
      </c>
      <c r="K287" s="180">
        <f t="shared" si="47"/>
        <v>4358.6975959298297</v>
      </c>
      <c r="L287" s="144">
        <v>1.02</v>
      </c>
      <c r="M287" s="169">
        <f t="shared" si="39"/>
        <v>7555.5555555555557</v>
      </c>
      <c r="N287" s="143">
        <v>0.19837740693196407</v>
      </c>
      <c r="O287" s="169">
        <f t="shared" si="40"/>
        <v>2998.8515190415064</v>
      </c>
      <c r="P287" s="144">
        <v>3.44</v>
      </c>
      <c r="Q287" s="169">
        <f t="shared" si="41"/>
        <v>25481.481481481478</v>
      </c>
      <c r="R287" s="143">
        <v>0.11899619459014707</v>
      </c>
      <c r="S287" s="169">
        <f t="shared" si="42"/>
        <v>4532.1993288155991</v>
      </c>
      <c r="T287" s="181">
        <v>2.4500000000000002</v>
      </c>
      <c r="U287" s="169">
        <f t="shared" si="43"/>
        <v>18148.14814814815</v>
      </c>
      <c r="V287" s="19">
        <v>0.13999443362092959</v>
      </c>
      <c r="W287" s="170">
        <f t="shared" si="44"/>
        <v>4040.6397212687225</v>
      </c>
      <c r="X287" s="144"/>
      <c r="Y287" s="169"/>
      <c r="Z287" s="144"/>
      <c r="AA287" s="169"/>
      <c r="AB287" s="144"/>
      <c r="AC287" s="144"/>
      <c r="AD287" s="144"/>
      <c r="AE287" s="144"/>
    </row>
    <row r="288" spans="1:31" ht="18.75" hidden="1" x14ac:dyDescent="0.3">
      <c r="A288" s="185">
        <v>286</v>
      </c>
      <c r="B288" s="173">
        <v>4</v>
      </c>
      <c r="C288" s="185">
        <v>286</v>
      </c>
      <c r="D288" s="173">
        <v>4</v>
      </c>
      <c r="E288" s="174" t="s">
        <v>17</v>
      </c>
      <c r="F288" s="175"/>
      <c r="G288" s="175">
        <v>100</v>
      </c>
      <c r="H288" s="166">
        <v>0.75</v>
      </c>
      <c r="I288" s="180">
        <f t="shared" si="38"/>
        <v>8333.3333333333339</v>
      </c>
      <c r="J288" s="167">
        <v>0.24026199705921666</v>
      </c>
      <c r="K288" s="180">
        <f t="shared" si="47"/>
        <v>3502.1833088268058</v>
      </c>
      <c r="L288" s="144">
        <v>1.23</v>
      </c>
      <c r="M288" s="169">
        <f t="shared" si="39"/>
        <v>9111.1111111111095</v>
      </c>
      <c r="N288" s="143">
        <v>0.17566831683168313</v>
      </c>
      <c r="O288" s="169">
        <f t="shared" si="40"/>
        <v>3100.5335533553348</v>
      </c>
      <c r="P288" s="144">
        <v>3.89</v>
      </c>
      <c r="Q288" s="169">
        <f t="shared" si="41"/>
        <v>28814.814814814814</v>
      </c>
      <c r="R288" s="143">
        <v>0.12155559898377954</v>
      </c>
      <c r="S288" s="169">
        <f t="shared" si="42"/>
        <v>5002.6020744214993</v>
      </c>
      <c r="T288" s="181">
        <v>2.65</v>
      </c>
      <c r="U288" s="169">
        <f t="shared" si="43"/>
        <v>19629.629629629628</v>
      </c>
      <c r="V288" s="19">
        <v>0.13277032909629113</v>
      </c>
      <c r="W288" s="170">
        <f t="shared" si="44"/>
        <v>4106.2323859642329</v>
      </c>
      <c r="X288" s="144"/>
      <c r="Y288" s="169"/>
      <c r="Z288" s="144"/>
      <c r="AA288" s="169"/>
      <c r="AB288" s="144"/>
      <c r="AC288" s="144"/>
      <c r="AD288" s="144"/>
      <c r="AE288" s="144"/>
    </row>
    <row r="289" spans="1:31" ht="18.75" hidden="1" x14ac:dyDescent="0.3">
      <c r="A289" s="185">
        <v>287</v>
      </c>
      <c r="B289" s="173">
        <v>4</v>
      </c>
      <c r="C289" s="185">
        <v>287</v>
      </c>
      <c r="D289" s="173">
        <v>4</v>
      </c>
      <c r="E289" s="174" t="s">
        <v>17</v>
      </c>
      <c r="F289" s="175"/>
      <c r="G289" s="175">
        <v>0</v>
      </c>
      <c r="H289" s="166">
        <v>0.75</v>
      </c>
      <c r="I289" s="180">
        <f t="shared" si="38"/>
        <v>8333.3333333333339</v>
      </c>
      <c r="J289" s="167">
        <v>0.25307479589149329</v>
      </c>
      <c r="K289" s="180">
        <f t="shared" si="47"/>
        <v>3608.9566324291109</v>
      </c>
      <c r="L289" s="144">
        <v>0.89</v>
      </c>
      <c r="M289" s="169">
        <f t="shared" si="39"/>
        <v>6592.5925925925922</v>
      </c>
      <c r="N289" s="143">
        <v>0.20032786885245904</v>
      </c>
      <c r="O289" s="169">
        <f t="shared" si="40"/>
        <v>2820.680024286582</v>
      </c>
      <c r="P289" s="144">
        <v>3.25</v>
      </c>
      <c r="Q289" s="169">
        <f t="shared" si="41"/>
        <v>24074.074074074073</v>
      </c>
      <c r="R289" s="143">
        <v>0.13928712350388003</v>
      </c>
      <c r="S289" s="169">
        <f t="shared" si="42"/>
        <v>4853.2085287971113</v>
      </c>
      <c r="T289" s="181">
        <v>1.7799999999999998</v>
      </c>
      <c r="U289" s="169">
        <f t="shared" si="43"/>
        <v>13185.185185185182</v>
      </c>
      <c r="V289" s="19">
        <v>0.16909372579395818</v>
      </c>
      <c r="W289" s="170">
        <f t="shared" si="44"/>
        <v>3729.5320882462629</v>
      </c>
      <c r="X289" s="144"/>
      <c r="Y289" s="169"/>
      <c r="Z289" s="144"/>
      <c r="AA289" s="169"/>
      <c r="AB289" s="144"/>
      <c r="AC289" s="144"/>
      <c r="AD289" s="144"/>
      <c r="AE289" s="144"/>
    </row>
    <row r="290" spans="1:31" ht="18.75" hidden="1" x14ac:dyDescent="0.3">
      <c r="A290" s="185">
        <v>288</v>
      </c>
      <c r="B290" s="173">
        <v>4</v>
      </c>
      <c r="C290" s="185">
        <v>288</v>
      </c>
      <c r="D290" s="173">
        <v>4</v>
      </c>
      <c r="E290" s="174" t="s">
        <v>17</v>
      </c>
      <c r="F290" s="175"/>
      <c r="G290" s="175">
        <v>350</v>
      </c>
      <c r="H290" s="201">
        <v>1.1499999999999999</v>
      </c>
      <c r="I290" s="180">
        <f t="shared" si="38"/>
        <v>12777.777777777777</v>
      </c>
      <c r="J290" s="167">
        <v>0.17199870214146656</v>
      </c>
      <c r="K290" s="180">
        <f t="shared" si="47"/>
        <v>3697.7611940298507</v>
      </c>
      <c r="L290" s="144">
        <v>0.89</v>
      </c>
      <c r="M290" s="169">
        <f t="shared" si="39"/>
        <v>6592.5925925925922</v>
      </c>
      <c r="N290" s="143">
        <v>0.20682334161050014</v>
      </c>
      <c r="O290" s="169">
        <f t="shared" si="40"/>
        <v>2863.5020298766303</v>
      </c>
      <c r="P290" s="144">
        <v>2.0299999999999998</v>
      </c>
      <c r="Q290" s="169">
        <f t="shared" si="41"/>
        <v>15037.037037037035</v>
      </c>
      <c r="R290" s="143">
        <v>0.1395509840767481</v>
      </c>
      <c r="S290" s="169">
        <f t="shared" si="42"/>
        <v>3598.4333161170266</v>
      </c>
      <c r="T290" s="181">
        <v>0.91999999999999993</v>
      </c>
      <c r="U290" s="169">
        <f t="shared" si="43"/>
        <v>6814.8148148148139</v>
      </c>
      <c r="V290" s="19">
        <v>0.21236476043276661</v>
      </c>
      <c r="W290" s="170">
        <f t="shared" si="44"/>
        <v>2947.2265155418168</v>
      </c>
      <c r="X290" s="144"/>
      <c r="Y290" s="169"/>
      <c r="Z290" s="144"/>
      <c r="AA290" s="169"/>
      <c r="AB290" s="144"/>
      <c r="AC290" s="144"/>
      <c r="AD290" s="144"/>
      <c r="AE290" s="144"/>
    </row>
    <row r="291" spans="1:31" hidden="1" x14ac:dyDescent="0.25">
      <c r="A291" s="203" t="s">
        <v>30</v>
      </c>
      <c r="B291" s="203"/>
      <c r="C291" s="204"/>
      <c r="D291" s="203"/>
      <c r="E291" s="203"/>
      <c r="F291" s="203"/>
      <c r="G291" s="203"/>
      <c r="H291" s="205"/>
      <c r="M291" s="195"/>
      <c r="R291" s="161"/>
    </row>
    <row r="292" spans="1:31" hidden="1" x14ac:dyDescent="0.25">
      <c r="A292" s="196" t="s">
        <v>31</v>
      </c>
      <c r="B292" s="196"/>
      <c r="C292" s="196"/>
      <c r="D292" s="196"/>
      <c r="E292" s="196"/>
      <c r="F292" s="196"/>
      <c r="G292" s="196"/>
      <c r="H292" s="202"/>
      <c r="M292" s="195"/>
      <c r="R292" s="161"/>
    </row>
    <row r="293" spans="1:31" x14ac:dyDescent="0.25">
      <c r="A293" s="196"/>
      <c r="B293" s="196"/>
      <c r="C293" s="196"/>
      <c r="D293" s="196"/>
      <c r="E293" s="196"/>
      <c r="F293" s="196"/>
      <c r="G293" s="196"/>
      <c r="H293" s="202"/>
      <c r="M293" s="195"/>
      <c r="R293" s="161"/>
    </row>
    <row r="294" spans="1:31" x14ac:dyDescent="0.25">
      <c r="A294" s="196"/>
      <c r="B294" s="196"/>
      <c r="C294" s="196"/>
      <c r="D294" s="196"/>
      <c r="E294" s="196"/>
      <c r="F294" s="196"/>
      <c r="G294" s="196"/>
      <c r="H294" s="202"/>
      <c r="M294" s="195"/>
      <c r="R294" s="161"/>
    </row>
    <row r="295" spans="1:31" x14ac:dyDescent="0.25">
      <c r="C295" s="196"/>
      <c r="D295" s="196"/>
      <c r="E295" s="196"/>
      <c r="F295" s="196"/>
      <c r="G295" s="196"/>
      <c r="M295" s="195"/>
      <c r="R295" s="161"/>
    </row>
    <row r="296" spans="1:31" x14ac:dyDescent="0.25">
      <c r="C296" s="196"/>
      <c r="D296" s="196"/>
      <c r="E296" s="196"/>
      <c r="F296" s="196"/>
      <c r="G296" s="196"/>
      <c r="M296" s="195"/>
      <c r="R296" s="161"/>
    </row>
    <row r="297" spans="1:31" x14ac:dyDescent="0.25">
      <c r="C297" s="196"/>
      <c r="D297" s="196"/>
      <c r="E297" s="196"/>
      <c r="F297" s="196"/>
      <c r="G297" s="196"/>
      <c r="R297" s="161"/>
    </row>
    <row r="298" spans="1:31" x14ac:dyDescent="0.25">
      <c r="C298" s="196"/>
      <c r="D298" s="196"/>
      <c r="E298" s="196"/>
      <c r="F298" s="196"/>
      <c r="G298" s="196"/>
    </row>
    <row r="299" spans="1:31" x14ac:dyDescent="0.25">
      <c r="C299" s="196"/>
      <c r="D299" s="196"/>
      <c r="E299" s="196"/>
      <c r="F299" s="196"/>
      <c r="G299" s="196"/>
    </row>
    <row r="300" spans="1:31" x14ac:dyDescent="0.25">
      <c r="C300" s="196"/>
      <c r="D300" s="196"/>
      <c r="E300" s="196"/>
      <c r="F300" s="196"/>
      <c r="G300" s="196"/>
    </row>
    <row r="301" spans="1:31" x14ac:dyDescent="0.25">
      <c r="C301" s="196"/>
      <c r="D301" s="196"/>
      <c r="E301" s="196"/>
      <c r="F301" s="196"/>
      <c r="G301" s="196"/>
    </row>
    <row r="302" spans="1:31" x14ac:dyDescent="0.25">
      <c r="C302" s="196"/>
      <c r="D302" s="196"/>
      <c r="E302" s="196"/>
      <c r="F302" s="196"/>
      <c r="G302" s="196"/>
    </row>
    <row r="303" spans="1:31" x14ac:dyDescent="0.25">
      <c r="C303" s="196"/>
      <c r="D303" s="196"/>
      <c r="E303" s="196"/>
      <c r="F303" s="196"/>
      <c r="G303" s="196"/>
    </row>
    <row r="304" spans="1:31" x14ac:dyDescent="0.25">
      <c r="C304" s="196"/>
      <c r="D304" s="196"/>
      <c r="E304" s="196"/>
      <c r="F304" s="196"/>
      <c r="G304" s="196"/>
    </row>
    <row r="305" spans="3:7" x14ac:dyDescent="0.25">
      <c r="C305" s="196"/>
      <c r="D305" s="196"/>
      <c r="E305" s="196"/>
      <c r="F305" s="196"/>
      <c r="G305" s="196"/>
    </row>
    <row r="306" spans="3:7" x14ac:dyDescent="0.25">
      <c r="C306" s="196"/>
      <c r="D306" s="196"/>
      <c r="E306" s="196"/>
      <c r="F306" s="196"/>
      <c r="G306" s="196"/>
    </row>
    <row r="307" spans="3:7" x14ac:dyDescent="0.25">
      <c r="C307" s="196"/>
      <c r="D307" s="196"/>
      <c r="E307" s="196"/>
      <c r="F307" s="196"/>
      <c r="G307" s="196"/>
    </row>
    <row r="308" spans="3:7" x14ac:dyDescent="0.25">
      <c r="C308" s="196"/>
      <c r="D308" s="196"/>
      <c r="E308" s="196"/>
      <c r="F308" s="196"/>
      <c r="G308" s="196"/>
    </row>
    <row r="309" spans="3:7" x14ac:dyDescent="0.25">
      <c r="C309" s="196"/>
      <c r="D309" s="196"/>
      <c r="E309" s="196"/>
      <c r="F309" s="196"/>
      <c r="G309" s="196"/>
    </row>
    <row r="310" spans="3:7" x14ac:dyDescent="0.25">
      <c r="C310" s="196"/>
      <c r="D310" s="196"/>
      <c r="E310" s="196"/>
      <c r="F310" s="196"/>
      <c r="G310" s="196"/>
    </row>
    <row r="311" spans="3:7" x14ac:dyDescent="0.25">
      <c r="C311" s="196"/>
      <c r="D311" s="196"/>
      <c r="E311" s="196"/>
      <c r="F311" s="196"/>
      <c r="G311" s="196"/>
    </row>
    <row r="312" spans="3:7" x14ac:dyDescent="0.25">
      <c r="C312" s="196"/>
      <c r="D312" s="196"/>
      <c r="E312" s="196"/>
      <c r="F312" s="196"/>
      <c r="G312" s="196"/>
    </row>
    <row r="313" spans="3:7" x14ac:dyDescent="0.25">
      <c r="C313" s="196"/>
      <c r="D313" s="196"/>
      <c r="E313" s="196"/>
      <c r="F313" s="196"/>
      <c r="G313" s="196"/>
    </row>
    <row r="314" spans="3:7" x14ac:dyDescent="0.25">
      <c r="C314" s="196"/>
      <c r="D314" s="196"/>
      <c r="E314" s="196"/>
      <c r="F314" s="196"/>
      <c r="G314" s="196"/>
    </row>
    <row r="315" spans="3:7" x14ac:dyDescent="0.25">
      <c r="C315" s="196"/>
      <c r="D315" s="196"/>
      <c r="E315" s="196"/>
      <c r="F315" s="196"/>
      <c r="G315" s="196"/>
    </row>
    <row r="316" spans="3:7" x14ac:dyDescent="0.25">
      <c r="C316" s="196"/>
      <c r="D316" s="196"/>
      <c r="E316" s="196"/>
      <c r="F316" s="196"/>
      <c r="G316" s="196"/>
    </row>
    <row r="317" spans="3:7" x14ac:dyDescent="0.25">
      <c r="C317" s="196"/>
      <c r="D317" s="196"/>
      <c r="E317" s="196"/>
      <c r="F317" s="196"/>
      <c r="G317" s="196"/>
    </row>
    <row r="318" spans="3:7" x14ac:dyDescent="0.25">
      <c r="C318" s="196"/>
      <c r="D318" s="196"/>
      <c r="E318" s="196"/>
      <c r="F318" s="196"/>
      <c r="G318" s="196"/>
    </row>
    <row r="319" spans="3:7" x14ac:dyDescent="0.25">
      <c r="C319" s="196"/>
      <c r="D319" s="196"/>
      <c r="E319" s="196"/>
      <c r="F319" s="196"/>
      <c r="G319" s="196"/>
    </row>
    <row r="320" spans="3:7" x14ac:dyDescent="0.25">
      <c r="C320" s="196"/>
      <c r="D320" s="196"/>
      <c r="E320" s="196"/>
      <c r="F320" s="196"/>
      <c r="G320" s="196"/>
    </row>
    <row r="321" spans="3:7" x14ac:dyDescent="0.25">
      <c r="C321" s="196"/>
      <c r="D321" s="196"/>
      <c r="E321" s="196"/>
      <c r="F321" s="196"/>
      <c r="G321" s="196"/>
    </row>
    <row r="322" spans="3:7" x14ac:dyDescent="0.25">
      <c r="C322" s="196"/>
      <c r="D322" s="196"/>
      <c r="E322" s="196"/>
      <c r="F322" s="196"/>
      <c r="G322" s="196"/>
    </row>
    <row r="323" spans="3:7" x14ac:dyDescent="0.25">
      <c r="C323" s="196"/>
      <c r="D323" s="196"/>
      <c r="E323" s="196"/>
      <c r="F323" s="196"/>
      <c r="G323" s="196"/>
    </row>
    <row r="324" spans="3:7" x14ac:dyDescent="0.25">
      <c r="C324" s="196"/>
      <c r="D324" s="196"/>
      <c r="E324" s="196"/>
      <c r="F324" s="196"/>
      <c r="G324" s="196"/>
    </row>
    <row r="325" spans="3:7" x14ac:dyDescent="0.25">
      <c r="C325" s="196"/>
      <c r="D325" s="196"/>
      <c r="E325" s="196"/>
      <c r="F325" s="196"/>
      <c r="G325" s="196"/>
    </row>
    <row r="326" spans="3:7" x14ac:dyDescent="0.25">
      <c r="C326" s="196"/>
      <c r="D326" s="196"/>
      <c r="E326" s="196"/>
      <c r="F326" s="196"/>
      <c r="G326" s="196"/>
    </row>
    <row r="327" spans="3:7" x14ac:dyDescent="0.25">
      <c r="C327" s="196"/>
      <c r="D327" s="196"/>
      <c r="E327" s="196"/>
      <c r="F327" s="196"/>
      <c r="G327" s="196"/>
    </row>
    <row r="328" spans="3:7" x14ac:dyDescent="0.25">
      <c r="C328" s="196"/>
      <c r="D328" s="196"/>
      <c r="E328" s="196"/>
      <c r="F328" s="196"/>
      <c r="G328" s="196"/>
    </row>
    <row r="329" spans="3:7" x14ac:dyDescent="0.25">
      <c r="C329" s="196"/>
      <c r="D329" s="196"/>
      <c r="E329" s="196"/>
      <c r="F329" s="196"/>
      <c r="G329" s="196"/>
    </row>
    <row r="330" spans="3:7" x14ac:dyDescent="0.25">
      <c r="C330" s="196"/>
      <c r="D330" s="196"/>
      <c r="E330" s="196"/>
      <c r="F330" s="196"/>
      <c r="G330" s="196"/>
    </row>
    <row r="331" spans="3:7" x14ac:dyDescent="0.25">
      <c r="C331" s="196"/>
      <c r="D331" s="196"/>
      <c r="E331" s="196"/>
      <c r="F331" s="196"/>
      <c r="G331" s="196"/>
    </row>
    <row r="332" spans="3:7" x14ac:dyDescent="0.25">
      <c r="C332" s="196"/>
      <c r="D332" s="196"/>
      <c r="E332" s="196"/>
      <c r="F332" s="196"/>
      <c r="G332" s="196"/>
    </row>
    <row r="333" spans="3:7" x14ac:dyDescent="0.25">
      <c r="C333" s="196"/>
      <c r="D333" s="196"/>
      <c r="E333" s="196"/>
      <c r="F333" s="196"/>
      <c r="G333" s="196"/>
    </row>
    <row r="334" spans="3:7" x14ac:dyDescent="0.25">
      <c r="C334" s="196"/>
      <c r="D334" s="196"/>
      <c r="E334" s="196"/>
      <c r="F334" s="196"/>
      <c r="G334" s="196"/>
    </row>
    <row r="335" spans="3:7" x14ac:dyDescent="0.25">
      <c r="C335" s="196"/>
      <c r="D335" s="196"/>
      <c r="E335" s="196"/>
      <c r="F335" s="196"/>
      <c r="G335" s="196"/>
    </row>
    <row r="336" spans="3:7" x14ac:dyDescent="0.25">
      <c r="C336" s="196"/>
      <c r="D336" s="196"/>
      <c r="E336" s="196"/>
      <c r="F336" s="196"/>
      <c r="G336" s="196"/>
    </row>
    <row r="337" spans="3:7" x14ac:dyDescent="0.25">
      <c r="C337" s="196"/>
      <c r="D337" s="196"/>
      <c r="E337" s="196"/>
      <c r="F337" s="196"/>
      <c r="G337" s="196"/>
    </row>
    <row r="338" spans="3:7" x14ac:dyDescent="0.25">
      <c r="C338" s="196"/>
      <c r="D338" s="196"/>
      <c r="E338" s="196"/>
      <c r="F338" s="196"/>
      <c r="G338" s="196"/>
    </row>
    <row r="339" spans="3:7" x14ac:dyDescent="0.25">
      <c r="C339" s="196"/>
      <c r="D339" s="196"/>
      <c r="E339" s="196"/>
      <c r="F339" s="196"/>
      <c r="G339" s="196"/>
    </row>
    <row r="340" spans="3:7" x14ac:dyDescent="0.25">
      <c r="C340" s="196"/>
      <c r="D340" s="196"/>
      <c r="E340" s="196"/>
      <c r="F340" s="196"/>
      <c r="G340" s="196"/>
    </row>
    <row r="341" spans="3:7" x14ac:dyDescent="0.25">
      <c r="C341" s="196"/>
      <c r="D341" s="196"/>
      <c r="E341" s="196"/>
      <c r="F341" s="196"/>
      <c r="G341" s="196"/>
    </row>
    <row r="342" spans="3:7" x14ac:dyDescent="0.25">
      <c r="C342" s="196"/>
      <c r="D342" s="196"/>
      <c r="E342" s="196"/>
      <c r="F342" s="196"/>
      <c r="G342" s="196"/>
    </row>
    <row r="343" spans="3:7" x14ac:dyDescent="0.25">
      <c r="C343" s="196"/>
      <c r="D343" s="196"/>
      <c r="E343" s="196"/>
      <c r="F343" s="196"/>
      <c r="G343" s="196"/>
    </row>
    <row r="344" spans="3:7" x14ac:dyDescent="0.25">
      <c r="C344" s="196"/>
      <c r="D344" s="196"/>
      <c r="E344" s="196"/>
      <c r="F344" s="196"/>
      <c r="G344" s="196"/>
    </row>
    <row r="345" spans="3:7" x14ac:dyDescent="0.25">
      <c r="C345" s="196"/>
      <c r="D345" s="196"/>
      <c r="E345" s="196"/>
      <c r="F345" s="196"/>
      <c r="G345" s="196"/>
    </row>
    <row r="346" spans="3:7" x14ac:dyDescent="0.25">
      <c r="C346" s="196"/>
      <c r="D346" s="196"/>
      <c r="E346" s="196"/>
      <c r="F346" s="196"/>
      <c r="G346" s="196"/>
    </row>
    <row r="347" spans="3:7" x14ac:dyDescent="0.25">
      <c r="C347" s="196"/>
      <c r="D347" s="196"/>
      <c r="E347" s="196"/>
      <c r="F347" s="196"/>
      <c r="G347" s="196"/>
    </row>
    <row r="348" spans="3:7" x14ac:dyDescent="0.25">
      <c r="C348" s="196"/>
      <c r="D348" s="196"/>
      <c r="E348" s="196"/>
      <c r="F348" s="196"/>
      <c r="G348" s="196"/>
    </row>
    <row r="349" spans="3:7" x14ac:dyDescent="0.25">
      <c r="C349" s="196"/>
      <c r="D349" s="196"/>
      <c r="E349" s="196"/>
      <c r="F349" s="196"/>
      <c r="G349" s="196"/>
    </row>
    <row r="350" spans="3:7" x14ac:dyDescent="0.25">
      <c r="C350" s="196"/>
      <c r="D350" s="196"/>
      <c r="E350" s="196"/>
      <c r="F350" s="196"/>
      <c r="G350" s="196"/>
    </row>
    <row r="351" spans="3:7" x14ac:dyDescent="0.25">
      <c r="C351" s="196"/>
      <c r="D351" s="196"/>
      <c r="E351" s="196"/>
      <c r="F351" s="196"/>
      <c r="G351" s="196"/>
    </row>
    <row r="352" spans="3:7" x14ac:dyDescent="0.25">
      <c r="C352" s="196"/>
      <c r="D352" s="196"/>
      <c r="E352" s="196"/>
      <c r="F352" s="196"/>
      <c r="G352" s="196"/>
    </row>
    <row r="353" spans="3:7" x14ac:dyDescent="0.25">
      <c r="C353" s="196"/>
      <c r="D353" s="196"/>
      <c r="E353" s="196"/>
      <c r="F353" s="196"/>
      <c r="G353" s="196"/>
    </row>
    <row r="354" spans="3:7" x14ac:dyDescent="0.25">
      <c r="C354" s="196"/>
      <c r="D354" s="196"/>
      <c r="E354" s="196"/>
      <c r="F354" s="196"/>
      <c r="G354" s="196"/>
    </row>
    <row r="355" spans="3:7" x14ac:dyDescent="0.25">
      <c r="C355" s="196"/>
      <c r="D355" s="196"/>
      <c r="E355" s="196"/>
      <c r="F355" s="196"/>
      <c r="G355" s="196"/>
    </row>
    <row r="356" spans="3:7" x14ac:dyDescent="0.25">
      <c r="C356" s="196"/>
      <c r="D356" s="196"/>
      <c r="E356" s="196"/>
      <c r="F356" s="196"/>
      <c r="G356" s="196"/>
    </row>
    <row r="357" spans="3:7" x14ac:dyDescent="0.25">
      <c r="C357" s="196"/>
      <c r="D357" s="196"/>
      <c r="E357" s="196"/>
      <c r="F357" s="196"/>
      <c r="G357" s="196"/>
    </row>
    <row r="358" spans="3:7" x14ac:dyDescent="0.25">
      <c r="C358" s="196"/>
      <c r="D358" s="196"/>
      <c r="E358" s="196"/>
      <c r="F358" s="196"/>
      <c r="G358" s="196"/>
    </row>
    <row r="359" spans="3:7" x14ac:dyDescent="0.25">
      <c r="C359" s="196"/>
      <c r="D359" s="196"/>
      <c r="E359" s="196"/>
      <c r="F359" s="196"/>
      <c r="G359" s="196"/>
    </row>
    <row r="360" spans="3:7" x14ac:dyDescent="0.25">
      <c r="C360" s="196"/>
      <c r="D360" s="196"/>
      <c r="E360" s="196"/>
      <c r="F360" s="196"/>
      <c r="G360" s="196"/>
    </row>
    <row r="361" spans="3:7" x14ac:dyDescent="0.25">
      <c r="C361" s="196"/>
      <c r="D361" s="196"/>
      <c r="E361" s="196"/>
      <c r="F361" s="196"/>
      <c r="G361" s="196"/>
    </row>
    <row r="362" spans="3:7" x14ac:dyDescent="0.25">
      <c r="C362" s="196"/>
      <c r="D362" s="196"/>
      <c r="E362" s="196"/>
      <c r="F362" s="196"/>
      <c r="G362" s="196"/>
    </row>
    <row r="363" spans="3:7" x14ac:dyDescent="0.25">
      <c r="C363" s="196"/>
      <c r="D363" s="196"/>
      <c r="E363" s="196"/>
      <c r="F363" s="196"/>
      <c r="G363" s="196"/>
    </row>
    <row r="364" spans="3:7" x14ac:dyDescent="0.25">
      <c r="C364" s="196"/>
      <c r="D364" s="196"/>
      <c r="E364" s="196"/>
      <c r="F364" s="196"/>
      <c r="G364" s="196"/>
    </row>
    <row r="365" spans="3:7" x14ac:dyDescent="0.25">
      <c r="C365" s="196"/>
      <c r="D365" s="196"/>
      <c r="E365" s="196"/>
      <c r="F365" s="196"/>
      <c r="G365" s="196"/>
    </row>
    <row r="366" spans="3:7" x14ac:dyDescent="0.25">
      <c r="C366" s="196"/>
      <c r="D366" s="196"/>
      <c r="E366" s="196"/>
      <c r="F366" s="196"/>
      <c r="G366" s="196"/>
    </row>
    <row r="367" spans="3:7" x14ac:dyDescent="0.25">
      <c r="C367" s="196"/>
      <c r="D367" s="196"/>
      <c r="E367" s="196"/>
      <c r="F367" s="196"/>
      <c r="G367" s="196"/>
    </row>
    <row r="368" spans="3:7" x14ac:dyDescent="0.25">
      <c r="C368" s="196"/>
      <c r="D368" s="196"/>
      <c r="E368" s="196"/>
      <c r="F368" s="196"/>
      <c r="G368" s="196"/>
    </row>
    <row r="369" spans="3:7" x14ac:dyDescent="0.25">
      <c r="C369" s="196"/>
      <c r="D369" s="196"/>
      <c r="E369" s="196"/>
      <c r="F369" s="196"/>
      <c r="G369" s="196"/>
    </row>
    <row r="370" spans="3:7" x14ac:dyDescent="0.25">
      <c r="C370" s="196"/>
      <c r="D370" s="196"/>
      <c r="E370" s="196"/>
      <c r="F370" s="196"/>
      <c r="G370" s="196"/>
    </row>
    <row r="371" spans="3:7" x14ac:dyDescent="0.25">
      <c r="C371" s="196"/>
      <c r="D371" s="196"/>
      <c r="E371" s="196"/>
      <c r="F371" s="196"/>
      <c r="G371" s="196"/>
    </row>
    <row r="372" spans="3:7" x14ac:dyDescent="0.25">
      <c r="C372" s="196"/>
      <c r="D372" s="196"/>
      <c r="E372" s="196"/>
      <c r="F372" s="196"/>
      <c r="G372" s="196"/>
    </row>
    <row r="373" spans="3:7" x14ac:dyDescent="0.25">
      <c r="C373" s="196"/>
      <c r="D373" s="196"/>
      <c r="E373" s="196"/>
      <c r="F373" s="196"/>
      <c r="G373" s="196"/>
    </row>
    <row r="374" spans="3:7" x14ac:dyDescent="0.25">
      <c r="C374" s="196"/>
      <c r="D374" s="196"/>
      <c r="E374" s="196"/>
      <c r="F374" s="196"/>
      <c r="G374" s="196"/>
    </row>
    <row r="375" spans="3:7" x14ac:dyDescent="0.25">
      <c r="C375" s="196"/>
      <c r="D375" s="196"/>
      <c r="E375" s="196"/>
      <c r="F375" s="196"/>
      <c r="G375" s="196"/>
    </row>
    <row r="376" spans="3:7" x14ac:dyDescent="0.25">
      <c r="C376" s="196"/>
      <c r="D376" s="196"/>
      <c r="E376" s="196"/>
      <c r="F376" s="196"/>
      <c r="G376" s="196"/>
    </row>
    <row r="377" spans="3:7" x14ac:dyDescent="0.25">
      <c r="C377" s="196"/>
      <c r="D377" s="196"/>
      <c r="E377" s="196"/>
      <c r="F377" s="196"/>
      <c r="G377" s="196"/>
    </row>
    <row r="378" spans="3:7" x14ac:dyDescent="0.25">
      <c r="C378" s="196"/>
      <c r="D378" s="196"/>
      <c r="E378" s="196"/>
      <c r="F378" s="196"/>
      <c r="G378" s="196"/>
    </row>
    <row r="379" spans="3:7" x14ac:dyDescent="0.25">
      <c r="C379" s="196"/>
      <c r="D379" s="196"/>
      <c r="E379" s="196"/>
      <c r="F379" s="196"/>
      <c r="G379" s="196"/>
    </row>
    <row r="380" spans="3:7" x14ac:dyDescent="0.25">
      <c r="C380" s="196"/>
      <c r="D380" s="196"/>
      <c r="E380" s="196"/>
      <c r="F380" s="196"/>
      <c r="G380" s="196"/>
    </row>
    <row r="381" spans="3:7" x14ac:dyDescent="0.25">
      <c r="C381" s="196"/>
      <c r="D381" s="196"/>
      <c r="E381" s="196"/>
      <c r="F381" s="196"/>
      <c r="G381" s="196"/>
    </row>
    <row r="382" spans="3:7" x14ac:dyDescent="0.25">
      <c r="C382" s="196"/>
      <c r="D382" s="196"/>
      <c r="E382" s="196"/>
      <c r="F382" s="196"/>
      <c r="G382" s="196"/>
    </row>
    <row r="383" spans="3:7" x14ac:dyDescent="0.25">
      <c r="C383" s="196"/>
      <c r="D383" s="196"/>
      <c r="E383" s="196"/>
      <c r="F383" s="196"/>
      <c r="G383" s="196"/>
    </row>
    <row r="384" spans="3:7" x14ac:dyDescent="0.25">
      <c r="C384" s="196"/>
      <c r="D384" s="196"/>
      <c r="E384" s="196"/>
      <c r="F384" s="196"/>
      <c r="G384" s="196"/>
    </row>
    <row r="385" spans="3:7" x14ac:dyDescent="0.25">
      <c r="C385" s="196"/>
      <c r="D385" s="196"/>
      <c r="E385" s="196"/>
      <c r="F385" s="196"/>
      <c r="G385" s="196"/>
    </row>
    <row r="386" spans="3:7" x14ac:dyDescent="0.25">
      <c r="C386" s="196"/>
      <c r="D386" s="196"/>
      <c r="E386" s="196"/>
      <c r="F386" s="196"/>
      <c r="G386" s="196"/>
    </row>
    <row r="387" spans="3:7" x14ac:dyDescent="0.25">
      <c r="C387" s="196"/>
      <c r="D387" s="196"/>
      <c r="E387" s="196"/>
      <c r="F387" s="196"/>
      <c r="G387" s="196"/>
    </row>
    <row r="388" spans="3:7" x14ac:dyDescent="0.25">
      <c r="C388" s="196"/>
      <c r="D388" s="196"/>
      <c r="E388" s="196"/>
      <c r="F388" s="196"/>
      <c r="G388" s="196"/>
    </row>
    <row r="389" spans="3:7" x14ac:dyDescent="0.25">
      <c r="C389" s="196"/>
      <c r="D389" s="196"/>
      <c r="E389" s="196"/>
      <c r="F389" s="196"/>
      <c r="G389" s="196"/>
    </row>
    <row r="390" spans="3:7" x14ac:dyDescent="0.25">
      <c r="C390" s="196"/>
      <c r="D390" s="196"/>
      <c r="E390" s="196"/>
      <c r="F390" s="196"/>
      <c r="G390" s="196"/>
    </row>
    <row r="391" spans="3:7" x14ac:dyDescent="0.25">
      <c r="C391" s="196"/>
      <c r="D391" s="196"/>
      <c r="E391" s="196"/>
      <c r="F391" s="196"/>
      <c r="G391" s="196"/>
    </row>
    <row r="392" spans="3:7" x14ac:dyDescent="0.25">
      <c r="C392" s="196"/>
      <c r="D392" s="196"/>
      <c r="E392" s="196"/>
      <c r="F392" s="196"/>
      <c r="G392" s="196"/>
    </row>
    <row r="393" spans="3:7" x14ac:dyDescent="0.25">
      <c r="C393" s="196"/>
      <c r="D393" s="196"/>
      <c r="E393" s="196"/>
      <c r="F393" s="196"/>
      <c r="G393" s="196"/>
    </row>
    <row r="394" spans="3:7" x14ac:dyDescent="0.25">
      <c r="C394" s="196"/>
      <c r="D394" s="196"/>
      <c r="E394" s="196"/>
      <c r="F394" s="196"/>
      <c r="G394" s="196"/>
    </row>
    <row r="395" spans="3:7" x14ac:dyDescent="0.25">
      <c r="C395" s="196"/>
      <c r="D395" s="196"/>
      <c r="E395" s="196"/>
      <c r="F395" s="196"/>
      <c r="G395" s="196"/>
    </row>
    <row r="396" spans="3:7" x14ac:dyDescent="0.25">
      <c r="C396" s="196"/>
      <c r="D396" s="196"/>
      <c r="E396" s="196"/>
      <c r="F396" s="196"/>
      <c r="G396" s="196"/>
    </row>
    <row r="397" spans="3:7" x14ac:dyDescent="0.25">
      <c r="C397" s="196"/>
      <c r="D397" s="196"/>
      <c r="E397" s="196"/>
      <c r="F397" s="196"/>
      <c r="G397" s="196"/>
    </row>
    <row r="398" spans="3:7" x14ac:dyDescent="0.25">
      <c r="C398" s="196"/>
      <c r="D398" s="196"/>
      <c r="E398" s="196"/>
      <c r="F398" s="196"/>
      <c r="G398" s="196"/>
    </row>
    <row r="399" spans="3:7" x14ac:dyDescent="0.25">
      <c r="C399" s="196"/>
      <c r="D399" s="196"/>
      <c r="E399" s="196"/>
      <c r="F399" s="196"/>
      <c r="G399" s="196"/>
    </row>
    <row r="400" spans="3:7" x14ac:dyDescent="0.25">
      <c r="C400" s="196"/>
      <c r="D400" s="196"/>
      <c r="E400" s="196"/>
      <c r="F400" s="196"/>
      <c r="G400" s="196"/>
    </row>
    <row r="401" spans="3:7" x14ac:dyDescent="0.25">
      <c r="C401" s="196"/>
      <c r="D401" s="196"/>
      <c r="E401" s="196"/>
      <c r="F401" s="196"/>
      <c r="G401" s="196"/>
    </row>
    <row r="402" spans="3:7" x14ac:dyDescent="0.25">
      <c r="C402" s="196"/>
      <c r="D402" s="196"/>
      <c r="E402" s="196"/>
      <c r="F402" s="196"/>
      <c r="G402" s="196"/>
    </row>
    <row r="403" spans="3:7" x14ac:dyDescent="0.25">
      <c r="C403" s="196"/>
      <c r="D403" s="196"/>
      <c r="E403" s="196"/>
      <c r="F403" s="196"/>
      <c r="G403" s="196"/>
    </row>
    <row r="404" spans="3:7" x14ac:dyDescent="0.25">
      <c r="C404" s="196"/>
      <c r="D404" s="196"/>
      <c r="E404" s="196"/>
      <c r="F404" s="196"/>
      <c r="G404" s="196"/>
    </row>
    <row r="405" spans="3:7" x14ac:dyDescent="0.25">
      <c r="C405" s="196"/>
      <c r="D405" s="196"/>
      <c r="E405" s="196"/>
      <c r="F405" s="196"/>
      <c r="G405" s="196"/>
    </row>
    <row r="406" spans="3:7" x14ac:dyDescent="0.25">
      <c r="C406" s="196"/>
      <c r="D406" s="196"/>
      <c r="E406" s="196"/>
      <c r="F406" s="196"/>
      <c r="G406" s="196"/>
    </row>
    <row r="407" spans="3:7" x14ac:dyDescent="0.25">
      <c r="C407" s="196"/>
      <c r="D407" s="196"/>
      <c r="E407" s="196"/>
      <c r="F407" s="196"/>
      <c r="G407" s="196"/>
    </row>
    <row r="408" spans="3:7" x14ac:dyDescent="0.25">
      <c r="C408" s="196"/>
      <c r="D408" s="196"/>
      <c r="E408" s="196"/>
      <c r="F408" s="196"/>
      <c r="G408" s="196"/>
    </row>
    <row r="409" spans="3:7" x14ac:dyDescent="0.25">
      <c r="C409" s="196"/>
      <c r="D409" s="196"/>
      <c r="E409" s="196"/>
      <c r="F409" s="196"/>
      <c r="G409" s="196"/>
    </row>
    <row r="410" spans="3:7" x14ac:dyDescent="0.25">
      <c r="C410" s="196"/>
      <c r="D410" s="196"/>
      <c r="E410" s="196"/>
      <c r="F410" s="196"/>
      <c r="G410" s="196"/>
    </row>
    <row r="411" spans="3:7" x14ac:dyDescent="0.25">
      <c r="C411" s="196"/>
      <c r="D411" s="196"/>
      <c r="E411" s="196"/>
      <c r="F411" s="196"/>
      <c r="G411" s="196"/>
    </row>
    <row r="412" spans="3:7" x14ac:dyDescent="0.25">
      <c r="C412" s="196"/>
      <c r="D412" s="196"/>
      <c r="E412" s="196"/>
      <c r="F412" s="196"/>
      <c r="G412" s="196"/>
    </row>
    <row r="413" spans="3:7" x14ac:dyDescent="0.25">
      <c r="C413" s="196"/>
      <c r="D413" s="196"/>
      <c r="E413" s="196"/>
      <c r="F413" s="196"/>
      <c r="G413" s="196"/>
    </row>
    <row r="414" spans="3:7" x14ac:dyDescent="0.25">
      <c r="C414" s="196"/>
      <c r="D414" s="196"/>
      <c r="E414" s="196"/>
      <c r="F414" s="196"/>
      <c r="G414" s="196"/>
    </row>
    <row r="415" spans="3:7" x14ac:dyDescent="0.25">
      <c r="C415" s="196"/>
      <c r="D415" s="196"/>
      <c r="E415" s="196"/>
      <c r="F415" s="196"/>
      <c r="G415" s="196"/>
    </row>
    <row r="416" spans="3:7" x14ac:dyDescent="0.25">
      <c r="C416" s="196"/>
      <c r="D416" s="196"/>
      <c r="E416" s="196"/>
      <c r="F416" s="196"/>
      <c r="G416" s="196"/>
    </row>
    <row r="417" spans="3:7" x14ac:dyDescent="0.25">
      <c r="C417" s="196"/>
      <c r="D417" s="196"/>
      <c r="E417" s="196"/>
      <c r="F417" s="196"/>
      <c r="G417" s="196"/>
    </row>
    <row r="418" spans="3:7" x14ac:dyDescent="0.25">
      <c r="C418" s="196"/>
      <c r="D418" s="196"/>
      <c r="E418" s="196"/>
      <c r="F418" s="196"/>
      <c r="G418" s="196"/>
    </row>
    <row r="419" spans="3:7" x14ac:dyDescent="0.25">
      <c r="C419" s="196"/>
      <c r="D419" s="196"/>
      <c r="E419" s="196"/>
      <c r="F419" s="196"/>
      <c r="G419" s="196"/>
    </row>
    <row r="420" spans="3:7" x14ac:dyDescent="0.25">
      <c r="C420" s="196"/>
      <c r="D420" s="196"/>
      <c r="E420" s="196"/>
      <c r="F420" s="196"/>
      <c r="G420" s="196"/>
    </row>
    <row r="421" spans="3:7" x14ac:dyDescent="0.25">
      <c r="C421" s="196"/>
      <c r="D421" s="196"/>
      <c r="E421" s="196"/>
      <c r="F421" s="196"/>
      <c r="G421" s="196"/>
    </row>
    <row r="422" spans="3:7" x14ac:dyDescent="0.25">
      <c r="C422" s="196"/>
      <c r="D422" s="196"/>
      <c r="E422" s="196"/>
      <c r="F422" s="196"/>
      <c r="G422" s="196"/>
    </row>
    <row r="423" spans="3:7" x14ac:dyDescent="0.25">
      <c r="C423" s="196"/>
      <c r="D423" s="196"/>
      <c r="E423" s="196"/>
      <c r="F423" s="196"/>
      <c r="G423" s="196"/>
    </row>
    <row r="424" spans="3:7" x14ac:dyDescent="0.25">
      <c r="C424" s="196"/>
      <c r="D424" s="196"/>
      <c r="E424" s="196"/>
      <c r="F424" s="196"/>
      <c r="G424" s="196"/>
    </row>
    <row r="425" spans="3:7" x14ac:dyDescent="0.25">
      <c r="C425" s="196"/>
      <c r="D425" s="196"/>
      <c r="E425" s="196"/>
      <c r="F425" s="196"/>
      <c r="G425" s="196"/>
    </row>
    <row r="426" spans="3:7" x14ac:dyDescent="0.25">
      <c r="C426" s="196"/>
      <c r="D426" s="196"/>
      <c r="E426" s="196"/>
      <c r="F426" s="196"/>
      <c r="G426" s="196"/>
    </row>
    <row r="427" spans="3:7" x14ac:dyDescent="0.25">
      <c r="C427" s="196"/>
      <c r="D427" s="196"/>
      <c r="E427" s="196"/>
      <c r="F427" s="196"/>
      <c r="G427" s="196"/>
    </row>
    <row r="428" spans="3:7" x14ac:dyDescent="0.25">
      <c r="C428" s="196"/>
      <c r="D428" s="196"/>
      <c r="E428" s="196"/>
      <c r="F428" s="196"/>
      <c r="G428" s="196"/>
    </row>
    <row r="429" spans="3:7" x14ac:dyDescent="0.25">
      <c r="C429" s="196"/>
      <c r="D429" s="196"/>
      <c r="E429" s="196"/>
      <c r="F429" s="196"/>
      <c r="G429" s="196"/>
    </row>
    <row r="430" spans="3:7" x14ac:dyDescent="0.25">
      <c r="C430" s="196"/>
      <c r="D430" s="196"/>
      <c r="E430" s="196"/>
      <c r="F430" s="196"/>
      <c r="G430" s="196"/>
    </row>
    <row r="431" spans="3:7" x14ac:dyDescent="0.25">
      <c r="C431" s="196"/>
      <c r="D431" s="196"/>
      <c r="E431" s="196"/>
      <c r="F431" s="196"/>
      <c r="G431" s="196"/>
    </row>
    <row r="432" spans="3:7" x14ac:dyDescent="0.25">
      <c r="C432" s="196"/>
      <c r="D432" s="196"/>
      <c r="E432" s="196"/>
      <c r="F432" s="196"/>
      <c r="G432" s="196"/>
    </row>
    <row r="433" spans="3:7" x14ac:dyDescent="0.25">
      <c r="C433" s="196"/>
      <c r="D433" s="196"/>
      <c r="E433" s="196"/>
      <c r="F433" s="196"/>
      <c r="G433" s="196"/>
    </row>
    <row r="434" spans="3:7" x14ac:dyDescent="0.25">
      <c r="C434" s="196"/>
      <c r="D434" s="196"/>
      <c r="E434" s="196"/>
      <c r="F434" s="196"/>
      <c r="G434" s="196"/>
    </row>
    <row r="435" spans="3:7" x14ac:dyDescent="0.25">
      <c r="C435" s="196"/>
      <c r="D435" s="196"/>
      <c r="E435" s="196"/>
      <c r="F435" s="196"/>
      <c r="G435" s="196"/>
    </row>
    <row r="436" spans="3:7" x14ac:dyDescent="0.25">
      <c r="C436" s="196"/>
      <c r="D436" s="196"/>
      <c r="E436" s="196"/>
      <c r="F436" s="196"/>
      <c r="G436" s="196"/>
    </row>
    <row r="437" spans="3:7" x14ac:dyDescent="0.25">
      <c r="C437" s="196"/>
      <c r="D437" s="196"/>
      <c r="E437" s="196"/>
      <c r="F437" s="196"/>
      <c r="G437" s="196"/>
    </row>
    <row r="438" spans="3:7" x14ac:dyDescent="0.25">
      <c r="C438" s="196"/>
      <c r="D438" s="196"/>
      <c r="E438" s="196"/>
      <c r="F438" s="196"/>
      <c r="G438" s="196"/>
    </row>
    <row r="439" spans="3:7" x14ac:dyDescent="0.25">
      <c r="C439" s="196"/>
      <c r="D439" s="196"/>
      <c r="E439" s="196"/>
      <c r="F439" s="196"/>
      <c r="G439" s="196"/>
    </row>
    <row r="440" spans="3:7" x14ac:dyDescent="0.25">
      <c r="C440" s="196"/>
      <c r="D440" s="196"/>
      <c r="E440" s="196"/>
      <c r="F440" s="196"/>
      <c r="G440" s="196"/>
    </row>
    <row r="441" spans="3:7" x14ac:dyDescent="0.25">
      <c r="C441" s="196"/>
      <c r="D441" s="196"/>
      <c r="E441" s="196"/>
      <c r="F441" s="196"/>
      <c r="G441" s="196"/>
    </row>
    <row r="442" spans="3:7" x14ac:dyDescent="0.25">
      <c r="C442" s="196"/>
      <c r="D442" s="196"/>
      <c r="E442" s="196"/>
      <c r="F442" s="196"/>
      <c r="G442" s="196"/>
    </row>
    <row r="443" spans="3:7" x14ac:dyDescent="0.25">
      <c r="C443" s="196"/>
      <c r="D443" s="196"/>
      <c r="E443" s="196"/>
      <c r="F443" s="196"/>
      <c r="G443" s="196"/>
    </row>
    <row r="444" spans="3:7" x14ac:dyDescent="0.25">
      <c r="C444" s="196"/>
      <c r="D444" s="196"/>
      <c r="E444" s="196"/>
      <c r="F444" s="196"/>
      <c r="G444" s="196"/>
    </row>
    <row r="445" spans="3:7" x14ac:dyDescent="0.25">
      <c r="C445" s="196"/>
      <c r="D445" s="196"/>
      <c r="E445" s="196"/>
      <c r="F445" s="196"/>
      <c r="G445" s="196"/>
    </row>
    <row r="446" spans="3:7" x14ac:dyDescent="0.25">
      <c r="C446" s="196"/>
      <c r="D446" s="196"/>
      <c r="E446" s="196"/>
      <c r="F446" s="196"/>
      <c r="G446" s="196"/>
    </row>
    <row r="447" spans="3:7" x14ac:dyDescent="0.25">
      <c r="C447" s="196"/>
      <c r="D447" s="196"/>
      <c r="E447" s="196"/>
      <c r="F447" s="196"/>
      <c r="G447" s="196"/>
    </row>
    <row r="448" spans="3:7" x14ac:dyDescent="0.25">
      <c r="C448" s="196"/>
      <c r="D448" s="196"/>
      <c r="E448" s="196"/>
      <c r="F448" s="196"/>
      <c r="G448" s="196"/>
    </row>
    <row r="449" spans="3:7" x14ac:dyDescent="0.25">
      <c r="C449" s="196"/>
      <c r="D449" s="196"/>
      <c r="E449" s="196"/>
      <c r="F449" s="196"/>
      <c r="G449" s="196"/>
    </row>
    <row r="450" spans="3:7" x14ac:dyDescent="0.25">
      <c r="C450" s="196"/>
      <c r="D450" s="196"/>
      <c r="E450" s="196"/>
      <c r="F450" s="196"/>
      <c r="G450" s="196"/>
    </row>
    <row r="451" spans="3:7" x14ac:dyDescent="0.25">
      <c r="C451" s="196"/>
      <c r="D451" s="196"/>
      <c r="E451" s="196"/>
      <c r="F451" s="196"/>
      <c r="G451" s="196"/>
    </row>
    <row r="452" spans="3:7" x14ac:dyDescent="0.25">
      <c r="C452" s="196"/>
      <c r="D452" s="196"/>
      <c r="E452" s="196"/>
      <c r="F452" s="196"/>
      <c r="G452" s="196"/>
    </row>
    <row r="453" spans="3:7" x14ac:dyDescent="0.25">
      <c r="C453" s="196"/>
      <c r="D453" s="196"/>
      <c r="E453" s="196"/>
      <c r="F453" s="196"/>
      <c r="G453" s="196"/>
    </row>
    <row r="454" spans="3:7" x14ac:dyDescent="0.25">
      <c r="C454" s="196"/>
      <c r="D454" s="196"/>
      <c r="E454" s="196"/>
      <c r="F454" s="196"/>
      <c r="G454" s="196"/>
    </row>
    <row r="455" spans="3:7" x14ac:dyDescent="0.25">
      <c r="C455" s="196"/>
      <c r="D455" s="196"/>
      <c r="E455" s="196"/>
      <c r="F455" s="196"/>
      <c r="G455" s="196"/>
    </row>
    <row r="456" spans="3:7" x14ac:dyDescent="0.25">
      <c r="C456" s="196"/>
      <c r="D456" s="196"/>
      <c r="E456" s="196"/>
      <c r="F456" s="196"/>
      <c r="G456" s="196"/>
    </row>
    <row r="457" spans="3:7" x14ac:dyDescent="0.25">
      <c r="C457" s="196"/>
      <c r="D457" s="196"/>
      <c r="E457" s="196"/>
      <c r="F457" s="196"/>
      <c r="G457" s="196"/>
    </row>
    <row r="458" spans="3:7" x14ac:dyDescent="0.25">
      <c r="C458" s="196"/>
      <c r="D458" s="196"/>
      <c r="E458" s="196"/>
      <c r="F458" s="196"/>
      <c r="G458" s="196"/>
    </row>
    <row r="459" spans="3:7" x14ac:dyDescent="0.25">
      <c r="C459" s="196"/>
      <c r="D459" s="196"/>
      <c r="E459" s="196"/>
      <c r="F459" s="196"/>
      <c r="G459" s="196"/>
    </row>
    <row r="460" spans="3:7" x14ac:dyDescent="0.25">
      <c r="C460" s="196"/>
      <c r="D460" s="196"/>
      <c r="E460" s="196"/>
      <c r="F460" s="196"/>
      <c r="G460" s="196"/>
    </row>
    <row r="461" spans="3:7" x14ac:dyDescent="0.25">
      <c r="C461" s="196"/>
      <c r="D461" s="196"/>
      <c r="E461" s="196"/>
      <c r="F461" s="196"/>
      <c r="G461" s="196"/>
    </row>
    <row r="462" spans="3:7" x14ac:dyDescent="0.25">
      <c r="C462" s="196"/>
      <c r="D462" s="196"/>
      <c r="E462" s="196"/>
      <c r="F462" s="196"/>
      <c r="G462" s="196"/>
    </row>
    <row r="463" spans="3:7" x14ac:dyDescent="0.25">
      <c r="C463" s="196"/>
      <c r="D463" s="196"/>
      <c r="E463" s="196"/>
      <c r="F463" s="196"/>
      <c r="G463" s="196"/>
    </row>
    <row r="464" spans="3:7" x14ac:dyDescent="0.25">
      <c r="C464" s="196"/>
      <c r="D464" s="196"/>
      <c r="E464" s="196"/>
      <c r="F464" s="196"/>
      <c r="G464" s="196"/>
    </row>
    <row r="465" spans="3:7" x14ac:dyDescent="0.25">
      <c r="C465" s="196"/>
      <c r="D465" s="196"/>
      <c r="E465" s="196"/>
      <c r="F465" s="196"/>
      <c r="G465" s="196"/>
    </row>
    <row r="466" spans="3:7" x14ac:dyDescent="0.25">
      <c r="C466" s="196"/>
      <c r="D466" s="196"/>
      <c r="E466" s="196"/>
      <c r="F466" s="196"/>
      <c r="G466" s="196"/>
    </row>
    <row r="467" spans="3:7" x14ac:dyDescent="0.25">
      <c r="C467" s="196"/>
      <c r="D467" s="196"/>
      <c r="E467" s="196"/>
      <c r="F467" s="196"/>
      <c r="G467" s="196"/>
    </row>
    <row r="468" spans="3:7" x14ac:dyDescent="0.25">
      <c r="C468" s="196"/>
      <c r="D468" s="196"/>
      <c r="E468" s="196"/>
      <c r="F468" s="196"/>
      <c r="G468" s="196"/>
    </row>
    <row r="469" spans="3:7" x14ac:dyDescent="0.25">
      <c r="C469" s="196"/>
      <c r="D469" s="196"/>
      <c r="E469" s="196"/>
      <c r="F469" s="196"/>
      <c r="G469" s="196"/>
    </row>
    <row r="470" spans="3:7" x14ac:dyDescent="0.25">
      <c r="C470" s="196"/>
      <c r="D470" s="196"/>
      <c r="E470" s="196"/>
      <c r="F470" s="196"/>
      <c r="G470" s="196"/>
    </row>
    <row r="471" spans="3:7" x14ac:dyDescent="0.25">
      <c r="C471" s="196"/>
      <c r="D471" s="196"/>
      <c r="E471" s="196"/>
      <c r="F471" s="196"/>
      <c r="G471" s="196"/>
    </row>
    <row r="472" spans="3:7" x14ac:dyDescent="0.25">
      <c r="C472" s="196"/>
      <c r="D472" s="196"/>
      <c r="E472" s="196"/>
      <c r="F472" s="196"/>
      <c r="G472" s="196"/>
    </row>
    <row r="473" spans="3:7" x14ac:dyDescent="0.25">
      <c r="C473" s="196"/>
      <c r="D473" s="196"/>
      <c r="E473" s="196"/>
      <c r="F473" s="196"/>
      <c r="G473" s="196"/>
    </row>
    <row r="474" spans="3:7" x14ac:dyDescent="0.25">
      <c r="C474" s="196"/>
      <c r="D474" s="196"/>
      <c r="E474" s="196"/>
      <c r="F474" s="196"/>
      <c r="G474" s="196"/>
    </row>
  </sheetData>
  <autoFilter ref="A2:AE292">
    <filterColumn colId="4">
      <filters>
        <filter val="Chicory"/>
      </filters>
    </filterColumn>
  </autoFilter>
  <mergeCells count="6">
    <mergeCell ref="X1:AA1"/>
    <mergeCell ref="AB1:AE1"/>
    <mergeCell ref="H1:K1"/>
    <mergeCell ref="L1:O1"/>
    <mergeCell ref="P1:S1"/>
    <mergeCell ref="T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2" sqref="A22"/>
    </sheetView>
  </sheetViews>
  <sheetFormatPr defaultRowHeight="15" x14ac:dyDescent="0.25"/>
  <sheetData>
    <row r="1" spans="1:2" ht="60.75" customHeight="1" x14ac:dyDescent="0.3">
      <c r="A1" s="80" t="s">
        <v>32</v>
      </c>
    </row>
    <row r="3" spans="1:2" x14ac:dyDescent="0.25">
      <c r="A3" t="s">
        <v>33</v>
      </c>
    </row>
    <row r="5" spans="1:2" x14ac:dyDescent="0.25">
      <c r="A5" t="s">
        <v>34</v>
      </c>
      <c r="B5" t="s">
        <v>108</v>
      </c>
    </row>
    <row r="7" spans="1:2" x14ac:dyDescent="0.25">
      <c r="A7" t="s">
        <v>35</v>
      </c>
    </row>
    <row r="9" spans="1:2" x14ac:dyDescent="0.25">
      <c r="A9" t="s">
        <v>36</v>
      </c>
    </row>
    <row r="11" spans="1:2" x14ac:dyDescent="0.25">
      <c r="A11" t="s">
        <v>109</v>
      </c>
    </row>
    <row r="13" spans="1:2" x14ac:dyDescent="0.25">
      <c r="A13" t="s">
        <v>110</v>
      </c>
    </row>
    <row r="16" spans="1:2" ht="14.45" x14ac:dyDescent="0.3">
      <c r="A16" t="s">
        <v>113</v>
      </c>
    </row>
    <row r="21" spans="1:1" x14ac:dyDescent="0.25">
      <c r="A21" t="s">
        <v>114</v>
      </c>
    </row>
    <row r="23" spans="1:1" ht="15.75" x14ac:dyDescent="0.25">
      <c r="A23" s="218" t="s">
        <v>142</v>
      </c>
    </row>
    <row r="24" spans="1:1" ht="15.75" x14ac:dyDescent="0.25">
      <c r="A24" s="218"/>
    </row>
    <row r="25" spans="1:1" ht="15.75" x14ac:dyDescent="0.25">
      <c r="A25" s="218" t="s">
        <v>143</v>
      </c>
    </row>
    <row r="26" spans="1:1" ht="15.75" x14ac:dyDescent="0.25">
      <c r="A26" s="218"/>
    </row>
    <row r="27" spans="1:1" ht="15.75" x14ac:dyDescent="0.25">
      <c r="A27" s="218" t="s">
        <v>144</v>
      </c>
    </row>
    <row r="28" spans="1:1" ht="15.75" x14ac:dyDescent="0.25">
      <c r="A28" s="218"/>
    </row>
    <row r="29" spans="1:1" ht="15.75" x14ac:dyDescent="0.25">
      <c r="A29" s="218" t="s">
        <v>145</v>
      </c>
    </row>
    <row r="30" spans="1:1" ht="15.75" x14ac:dyDescent="0.25">
      <c r="A30" s="218"/>
    </row>
    <row r="31" spans="1:1" ht="15.75" x14ac:dyDescent="0.25">
      <c r="A31" s="218" t="s">
        <v>146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0"/>
  <sheetViews>
    <sheetView topLeftCell="A157" workbookViewId="0">
      <selection activeCell="G21" sqref="G21"/>
    </sheetView>
  </sheetViews>
  <sheetFormatPr defaultRowHeight="15" x14ac:dyDescent="0.25"/>
  <cols>
    <col min="5" max="8" width="10.5703125" bestFit="1" customWidth="1"/>
    <col min="9" max="9" width="10.5703125" customWidth="1"/>
    <col min="11" max="11" width="16" customWidth="1"/>
    <col min="12" max="16" width="10.5703125" customWidth="1"/>
  </cols>
  <sheetData>
    <row r="1" spans="1:16" x14ac:dyDescent="0.25">
      <c r="A1" t="s">
        <v>3</v>
      </c>
      <c r="B1" t="s">
        <v>4</v>
      </c>
      <c r="C1" t="s">
        <v>5</v>
      </c>
      <c r="D1" t="s">
        <v>6</v>
      </c>
      <c r="E1" t="s">
        <v>29</v>
      </c>
      <c r="F1" t="s">
        <v>29</v>
      </c>
      <c r="G1" t="s">
        <v>29</v>
      </c>
      <c r="H1" t="s">
        <v>29</v>
      </c>
      <c r="I1" t="s">
        <v>29</v>
      </c>
    </row>
    <row r="2" spans="1:16" x14ac:dyDescent="0.25">
      <c r="E2" t="s">
        <v>90</v>
      </c>
      <c r="F2" t="s">
        <v>91</v>
      </c>
      <c r="G2" t="s">
        <v>92</v>
      </c>
      <c r="H2" t="s">
        <v>93</v>
      </c>
      <c r="I2" t="s">
        <v>111</v>
      </c>
    </row>
    <row r="3" spans="1:16" ht="30" x14ac:dyDescent="0.25">
      <c r="A3">
        <v>1</v>
      </c>
      <c r="B3">
        <v>1</v>
      </c>
      <c r="C3" t="s">
        <v>9</v>
      </c>
      <c r="D3">
        <v>100</v>
      </c>
      <c r="E3" s="145"/>
      <c r="F3" s="145">
        <v>2035.446842525979</v>
      </c>
      <c r="G3" s="145">
        <v>2276.0597150997146</v>
      </c>
      <c r="H3" s="145">
        <v>2085.6237449394885</v>
      </c>
      <c r="I3" s="145">
        <v>2701.6575835741487</v>
      </c>
      <c r="K3" s="146" t="s">
        <v>94</v>
      </c>
      <c r="L3" s="149" t="s">
        <v>97</v>
      </c>
      <c r="M3" s="149" t="s">
        <v>98</v>
      </c>
      <c r="N3" s="149" t="s">
        <v>99</v>
      </c>
      <c r="O3" s="149" t="s">
        <v>100</v>
      </c>
      <c r="P3" s="149" t="s">
        <v>112</v>
      </c>
    </row>
    <row r="4" spans="1:16" x14ac:dyDescent="0.25">
      <c r="A4">
        <v>2</v>
      </c>
      <c r="B4">
        <v>1</v>
      </c>
      <c r="C4" t="s">
        <v>9</v>
      </c>
      <c r="D4">
        <v>200</v>
      </c>
      <c r="E4" s="145"/>
      <c r="F4" s="145">
        <v>2321.1273831208255</v>
      </c>
      <c r="G4" s="145">
        <v>2238.4857338148208</v>
      </c>
      <c r="H4" s="145">
        <v>2120.9880799776038</v>
      </c>
      <c r="I4" s="145">
        <v>2782.301778684639</v>
      </c>
      <c r="K4" s="147" t="s">
        <v>13</v>
      </c>
      <c r="L4" s="145"/>
      <c r="M4" s="145">
        <v>2689.592257834589</v>
      </c>
      <c r="N4" s="145">
        <v>2876.7197153766592</v>
      </c>
      <c r="O4" s="145">
        <v>2593.1376595765237</v>
      </c>
      <c r="P4" s="145">
        <v>3516.6031697281464</v>
      </c>
    </row>
    <row r="5" spans="1:16" x14ac:dyDescent="0.25">
      <c r="A5">
        <v>3</v>
      </c>
      <c r="B5">
        <v>1</v>
      </c>
      <c r="C5" t="s">
        <v>9</v>
      </c>
      <c r="D5">
        <v>0</v>
      </c>
      <c r="E5" s="145"/>
      <c r="F5" s="145">
        <v>1887.639086642409</v>
      </c>
      <c r="G5" s="145">
        <v>1914.6058462414117</v>
      </c>
      <c r="H5" s="145">
        <v>1873.7513789699819</v>
      </c>
      <c r="I5" s="145">
        <v>2569.4730705972979</v>
      </c>
      <c r="K5" s="148">
        <v>0</v>
      </c>
      <c r="L5" s="145"/>
      <c r="M5" s="145">
        <v>2195.0970920122504</v>
      </c>
      <c r="N5" s="145">
        <v>2344.2086121529046</v>
      </c>
      <c r="O5" s="145">
        <v>2379.0582354250955</v>
      </c>
      <c r="P5" s="145">
        <v>3045.1557524049963</v>
      </c>
    </row>
    <row r="6" spans="1:16" x14ac:dyDescent="0.25">
      <c r="A6">
        <v>4</v>
      </c>
      <c r="B6">
        <v>1</v>
      </c>
      <c r="C6" t="s">
        <v>9</v>
      </c>
      <c r="D6">
        <v>50</v>
      </c>
      <c r="E6" s="145"/>
      <c r="F6" s="145">
        <v>2011.7532297955358</v>
      </c>
      <c r="G6" s="145">
        <v>1913.3471962292922</v>
      </c>
      <c r="H6" s="145">
        <v>1986.4798867759039</v>
      </c>
      <c r="I6" s="145">
        <v>2186.3984037246428</v>
      </c>
      <c r="K6" s="148">
        <v>50</v>
      </c>
      <c r="L6" s="145"/>
      <c r="M6" s="145">
        <v>2455.2661646003808</v>
      </c>
      <c r="N6" s="145">
        <v>2649.7431711792842</v>
      </c>
      <c r="O6" s="145">
        <v>2344.4200970686002</v>
      </c>
      <c r="P6" s="145">
        <v>3159.0063341861123</v>
      </c>
    </row>
    <row r="7" spans="1:16" x14ac:dyDescent="0.25">
      <c r="A7">
        <v>5</v>
      </c>
      <c r="B7">
        <v>1</v>
      </c>
      <c r="C7" t="s">
        <v>9</v>
      </c>
      <c r="D7">
        <v>350</v>
      </c>
      <c r="E7" s="145"/>
      <c r="F7" s="145">
        <v>2479.2829354913047</v>
      </c>
      <c r="G7" s="145">
        <v>2850.0380476784967</v>
      </c>
      <c r="H7" s="145">
        <v>2456.885943677883</v>
      </c>
      <c r="I7" s="145">
        <v>3527.4414458221891</v>
      </c>
      <c r="K7" s="148">
        <v>100</v>
      </c>
      <c r="L7" s="145"/>
      <c r="M7" s="145">
        <v>2490.948556760216</v>
      </c>
      <c r="N7" s="145">
        <v>2818.2302946464233</v>
      </c>
      <c r="O7" s="145">
        <v>2467.9432476403076</v>
      </c>
      <c r="P7" s="145">
        <v>3353.2334361598923</v>
      </c>
    </row>
    <row r="8" spans="1:16" x14ac:dyDescent="0.25">
      <c r="A8">
        <v>6</v>
      </c>
      <c r="B8">
        <v>1</v>
      </c>
      <c r="C8" t="s">
        <v>9</v>
      </c>
      <c r="D8">
        <v>500</v>
      </c>
      <c r="E8" s="145"/>
      <c r="F8" s="145">
        <v>3286.2323091189073</v>
      </c>
      <c r="G8" s="145">
        <v>3106.1499860607755</v>
      </c>
      <c r="H8" s="145">
        <v>2719.7461212976023</v>
      </c>
      <c r="I8" s="145">
        <v>3791.9119796233667</v>
      </c>
      <c r="K8" s="148">
        <v>200</v>
      </c>
      <c r="L8" s="145"/>
      <c r="M8" s="145">
        <v>3034.3406398495072</v>
      </c>
      <c r="N8" s="145">
        <v>2928.4802377934657</v>
      </c>
      <c r="O8" s="145">
        <v>2768.943590837278</v>
      </c>
      <c r="P8" s="145">
        <v>3725.6965038817079</v>
      </c>
    </row>
    <row r="9" spans="1:16" x14ac:dyDescent="0.25">
      <c r="A9">
        <v>7</v>
      </c>
      <c r="B9">
        <v>1</v>
      </c>
      <c r="C9" t="s">
        <v>10</v>
      </c>
      <c r="D9">
        <v>0</v>
      </c>
      <c r="E9" s="145"/>
      <c r="F9" s="145">
        <v>1976.1636706043485</v>
      </c>
      <c r="G9" s="145">
        <v>1974.9605252223053</v>
      </c>
      <c r="H9" s="145">
        <v>2049.4560596099059</v>
      </c>
      <c r="I9" s="145">
        <v>2903.2169964373352</v>
      </c>
      <c r="K9" s="148">
        <v>350</v>
      </c>
      <c r="L9" s="145"/>
      <c r="M9" s="145">
        <v>2957.8033550711502</v>
      </c>
      <c r="N9" s="145">
        <v>3256.1586851699394</v>
      </c>
      <c r="O9" s="145">
        <v>2865.7287723506388</v>
      </c>
      <c r="P9" s="145">
        <v>3961.0351800402932</v>
      </c>
    </row>
    <row r="10" spans="1:16" x14ac:dyDescent="0.25">
      <c r="A10">
        <v>8</v>
      </c>
      <c r="B10">
        <v>1</v>
      </c>
      <c r="C10" t="s">
        <v>10</v>
      </c>
      <c r="D10">
        <v>200</v>
      </c>
      <c r="E10" s="145"/>
      <c r="F10" s="145">
        <v>2336.6099636730364</v>
      </c>
      <c r="G10" s="145">
        <v>2312.7926840420669</v>
      </c>
      <c r="H10" s="145">
        <v>2352.9987071260171</v>
      </c>
      <c r="I10" s="145">
        <v>2794.2514920267749</v>
      </c>
      <c r="K10" s="148">
        <v>500</v>
      </c>
      <c r="L10" s="145"/>
      <c r="M10" s="145">
        <v>3004.0977387140256</v>
      </c>
      <c r="N10" s="145">
        <v>3263.4972913179336</v>
      </c>
      <c r="O10" s="145">
        <v>2732.7320141372234</v>
      </c>
      <c r="P10" s="145">
        <v>3855.4918116958779</v>
      </c>
    </row>
    <row r="11" spans="1:16" x14ac:dyDescent="0.25">
      <c r="A11">
        <v>9</v>
      </c>
      <c r="B11">
        <v>1</v>
      </c>
      <c r="C11" t="s">
        <v>10</v>
      </c>
      <c r="D11">
        <v>500</v>
      </c>
      <c r="E11" s="145"/>
      <c r="F11" s="145">
        <v>2895.7753519526609</v>
      </c>
      <c r="G11" s="145">
        <v>2958.7545015371102</v>
      </c>
      <c r="H11" s="145">
        <v>3543.8400411223774</v>
      </c>
      <c r="I11" s="145">
        <v>4659.5429923983793</v>
      </c>
      <c r="K11" s="147" t="s">
        <v>9</v>
      </c>
      <c r="L11" s="145"/>
      <c r="M11" s="145">
        <v>2539.9386713763797</v>
      </c>
      <c r="N11" s="145">
        <v>2629.6375254891705</v>
      </c>
      <c r="O11" s="145">
        <v>2492.8231140956914</v>
      </c>
      <c r="P11" s="145">
        <v>3221.6298994982353</v>
      </c>
    </row>
    <row r="12" spans="1:16" x14ac:dyDescent="0.25">
      <c r="A12">
        <v>10</v>
      </c>
      <c r="B12">
        <v>1</v>
      </c>
      <c r="C12" t="s">
        <v>10</v>
      </c>
      <c r="D12">
        <v>350</v>
      </c>
      <c r="E12" s="145"/>
      <c r="F12" s="145">
        <v>2812.3078950836957</v>
      </c>
      <c r="G12" s="145">
        <v>2988.4144548779591</v>
      </c>
      <c r="H12" s="145">
        <v>2662.4153225231394</v>
      </c>
      <c r="I12" s="145">
        <v>3627.8265665436338</v>
      </c>
      <c r="K12" s="148">
        <v>0</v>
      </c>
      <c r="L12" s="145"/>
      <c r="M12" s="145">
        <v>2026.521361641667</v>
      </c>
      <c r="N12" s="145">
        <v>2114.9560421831411</v>
      </c>
      <c r="O12" s="145">
        <v>2036.4677368961225</v>
      </c>
      <c r="P12" s="145">
        <v>2692.9810651529715</v>
      </c>
    </row>
    <row r="13" spans="1:16" x14ac:dyDescent="0.25">
      <c r="A13">
        <v>11</v>
      </c>
      <c r="B13">
        <v>1</v>
      </c>
      <c r="C13" t="s">
        <v>10</v>
      </c>
      <c r="D13">
        <v>50</v>
      </c>
      <c r="E13" s="145"/>
      <c r="F13" s="145">
        <v>2010.5080610021787</v>
      </c>
      <c r="G13" s="145">
        <v>1902.761087267525</v>
      </c>
      <c r="H13" s="145">
        <v>2018.4342171085541</v>
      </c>
      <c r="I13" s="145">
        <v>2543.8618109664008</v>
      </c>
      <c r="K13" s="148">
        <v>50</v>
      </c>
      <c r="L13" s="145"/>
      <c r="M13" s="145">
        <v>2225.0240283636472</v>
      </c>
      <c r="N13" s="145">
        <v>2171.064464786255</v>
      </c>
      <c r="O13" s="145">
        <v>2295.6600935195152</v>
      </c>
      <c r="P13" s="145">
        <v>2739.2532665721028</v>
      </c>
    </row>
    <row r="14" spans="1:16" x14ac:dyDescent="0.25">
      <c r="A14">
        <v>12</v>
      </c>
      <c r="B14">
        <v>1</v>
      </c>
      <c r="C14" t="s">
        <v>10</v>
      </c>
      <c r="D14">
        <v>100</v>
      </c>
      <c r="E14" s="145"/>
      <c r="F14" s="145">
        <v>2356.7795603089721</v>
      </c>
      <c r="G14" s="145">
        <v>3076.7458846465393</v>
      </c>
      <c r="H14" s="145">
        <v>2191.2989544568491</v>
      </c>
      <c r="I14" s="145">
        <v>2911.0379582215719</v>
      </c>
      <c r="K14" s="148">
        <v>100</v>
      </c>
      <c r="L14" s="145"/>
      <c r="M14" s="145">
        <v>2342.5241642775163</v>
      </c>
      <c r="N14" s="145">
        <v>2433.81523316018</v>
      </c>
      <c r="O14" s="145">
        <v>2247.2183152739126</v>
      </c>
      <c r="P14" s="145">
        <v>2973.9548976926117</v>
      </c>
    </row>
    <row r="15" spans="1:16" x14ac:dyDescent="0.25">
      <c r="A15">
        <v>13</v>
      </c>
      <c r="B15">
        <v>1</v>
      </c>
      <c r="C15" t="s">
        <v>11</v>
      </c>
      <c r="D15">
        <v>200</v>
      </c>
      <c r="E15" s="145"/>
      <c r="F15" s="145">
        <v>2245.1192338690562</v>
      </c>
      <c r="G15" s="145">
        <v>2332.644877188307</v>
      </c>
      <c r="H15" s="145">
        <v>2174.7448633552763</v>
      </c>
      <c r="I15" s="145">
        <v>2955.8642480699136</v>
      </c>
      <c r="K15" s="148">
        <v>200</v>
      </c>
      <c r="L15" s="145"/>
      <c r="M15" s="145">
        <v>2482.4576057279546</v>
      </c>
      <c r="N15" s="145">
        <v>2561.2102910806248</v>
      </c>
      <c r="O15" s="145">
        <v>2454.8471633807476</v>
      </c>
      <c r="P15" s="145">
        <v>3387.2518040855134</v>
      </c>
    </row>
    <row r="16" spans="1:16" x14ac:dyDescent="0.25">
      <c r="A16">
        <v>14</v>
      </c>
      <c r="B16">
        <v>1</v>
      </c>
      <c r="C16" t="s">
        <v>11</v>
      </c>
      <c r="D16">
        <v>100</v>
      </c>
      <c r="E16" s="145"/>
      <c r="F16" s="145">
        <v>2614.082509939064</v>
      </c>
      <c r="G16" s="145">
        <v>1937.0348805865544</v>
      </c>
      <c r="H16" s="145">
        <v>1957.8789132533443</v>
      </c>
      <c r="I16" s="145">
        <v>2904.652235391216</v>
      </c>
      <c r="K16" s="148">
        <v>350</v>
      </c>
      <c r="L16" s="145"/>
      <c r="M16" s="145">
        <v>2846.4132583238788</v>
      </c>
      <c r="N16" s="145">
        <v>3092.5418266307843</v>
      </c>
      <c r="O16" s="145">
        <v>2779.1192646556174</v>
      </c>
      <c r="P16" s="145">
        <v>3563.0878528187627</v>
      </c>
    </row>
    <row r="17" spans="1:16" x14ac:dyDescent="0.25">
      <c r="A17">
        <v>15</v>
      </c>
      <c r="B17">
        <v>1</v>
      </c>
      <c r="C17" t="s">
        <v>11</v>
      </c>
      <c r="D17">
        <v>0</v>
      </c>
      <c r="E17" s="145"/>
      <c r="F17" s="145">
        <v>1805.2058330107111</v>
      </c>
      <c r="G17" s="145">
        <v>1826.8404562362057</v>
      </c>
      <c r="H17" s="145">
        <v>1928.4247098881244</v>
      </c>
      <c r="I17" s="145">
        <v>2780.553062784591</v>
      </c>
      <c r="K17" s="148">
        <v>500</v>
      </c>
      <c r="L17" s="145"/>
      <c r="M17" s="145">
        <v>3316.6916099236146</v>
      </c>
      <c r="N17" s="145">
        <v>3404.2372950940394</v>
      </c>
      <c r="O17" s="145">
        <v>3143.626110848234</v>
      </c>
      <c r="P17" s="145">
        <v>3973.2505106674516</v>
      </c>
    </row>
    <row r="18" spans="1:16" x14ac:dyDescent="0.25">
      <c r="A18">
        <v>16</v>
      </c>
      <c r="B18">
        <v>1</v>
      </c>
      <c r="C18" t="s">
        <v>11</v>
      </c>
      <c r="D18">
        <v>50</v>
      </c>
      <c r="E18" s="145"/>
      <c r="F18" s="145">
        <v>1945.6296296296296</v>
      </c>
      <c r="G18" s="145">
        <v>2111.6276140085665</v>
      </c>
      <c r="H18" s="145">
        <v>2061.2636439380185</v>
      </c>
      <c r="I18" s="145">
        <v>2980.2640820339939</v>
      </c>
      <c r="K18" s="147" t="s">
        <v>19</v>
      </c>
      <c r="L18" s="145"/>
      <c r="M18" s="145">
        <v>2622.1322104442429</v>
      </c>
      <c r="N18" s="145">
        <v>2699.3910809257491</v>
      </c>
      <c r="O18" s="145">
        <v>2352.9348005740535</v>
      </c>
      <c r="P18" s="145">
        <v>2773.9586704266844</v>
      </c>
    </row>
    <row r="19" spans="1:16" x14ac:dyDescent="0.25">
      <c r="A19">
        <v>17</v>
      </c>
      <c r="B19">
        <v>1</v>
      </c>
      <c r="C19" t="s">
        <v>11</v>
      </c>
      <c r="D19">
        <v>500</v>
      </c>
      <c r="E19" s="145"/>
      <c r="F19" s="145">
        <v>3753.4441653709682</v>
      </c>
      <c r="G19" s="145">
        <v>3144.5588936576059</v>
      </c>
      <c r="H19" s="145">
        <v>2851.3248824790262</v>
      </c>
      <c r="I19" s="145">
        <v>4107.3307034845493</v>
      </c>
      <c r="K19" s="148">
        <v>0</v>
      </c>
      <c r="L19" s="145"/>
      <c r="M19" s="145">
        <v>1981.3789484362987</v>
      </c>
      <c r="N19" s="145">
        <v>2195.9620448125852</v>
      </c>
      <c r="O19" s="145">
        <v>1937.2830419957681</v>
      </c>
      <c r="P19" s="145">
        <v>2223.8631199676965</v>
      </c>
    </row>
    <row r="20" spans="1:16" x14ac:dyDescent="0.25">
      <c r="A20">
        <v>18</v>
      </c>
      <c r="B20">
        <v>1</v>
      </c>
      <c r="C20" t="s">
        <v>11</v>
      </c>
      <c r="D20">
        <v>350</v>
      </c>
      <c r="E20" s="145"/>
      <c r="F20" s="145">
        <v>3108.6885810421154</v>
      </c>
      <c r="G20" s="145">
        <v>2805.5555555555552</v>
      </c>
      <c r="H20" s="145">
        <v>2376.7540449294465</v>
      </c>
      <c r="I20" s="145">
        <v>3274.545454545454</v>
      </c>
      <c r="K20" s="148">
        <v>50</v>
      </c>
      <c r="L20" s="145"/>
      <c r="M20" s="145">
        <v>2109.6331254316265</v>
      </c>
      <c r="N20" s="145">
        <v>2151.6192661138562</v>
      </c>
      <c r="O20" s="145">
        <v>1994.7097533209028</v>
      </c>
      <c r="P20" s="145">
        <v>2254.7188128981816</v>
      </c>
    </row>
    <row r="21" spans="1:16" x14ac:dyDescent="0.25">
      <c r="A21">
        <v>19</v>
      </c>
      <c r="B21">
        <v>1</v>
      </c>
      <c r="C21" t="s">
        <v>12</v>
      </c>
      <c r="D21">
        <v>100</v>
      </c>
      <c r="E21" s="145"/>
      <c r="F21" s="145">
        <v>2147.4984460801497</v>
      </c>
      <c r="G21" s="145">
        <v>2214.6555809739339</v>
      </c>
      <c r="H21" s="145">
        <v>2008.0424641940008</v>
      </c>
      <c r="I21" s="145">
        <v>2234.9624814413546</v>
      </c>
      <c r="K21" s="148">
        <v>100</v>
      </c>
      <c r="L21" s="145"/>
      <c r="M21" s="145">
        <v>2394.823978980708</v>
      </c>
      <c r="N21" s="145">
        <v>2223.1081893694168</v>
      </c>
      <c r="O21" s="145">
        <v>2322.5713547586483</v>
      </c>
      <c r="P21" s="145">
        <v>2617.2596870273619</v>
      </c>
    </row>
    <row r="22" spans="1:16" x14ac:dyDescent="0.25">
      <c r="A22">
        <v>20</v>
      </c>
      <c r="B22">
        <v>1</v>
      </c>
      <c r="C22" t="s">
        <v>12</v>
      </c>
      <c r="D22">
        <v>50</v>
      </c>
      <c r="E22" s="145"/>
      <c r="F22" s="145">
        <v>2106.5514403292182</v>
      </c>
      <c r="G22" s="145">
        <v>2107.1485827418028</v>
      </c>
      <c r="H22" s="145">
        <v>1982.7869538620046</v>
      </c>
      <c r="I22" s="145">
        <v>2212.1472876555163</v>
      </c>
      <c r="K22" s="148">
        <v>200</v>
      </c>
      <c r="L22" s="145"/>
      <c r="M22" s="145">
        <v>2688.9219374554345</v>
      </c>
      <c r="N22" s="145">
        <v>2700.6870201197303</v>
      </c>
      <c r="O22" s="145">
        <v>2316.0491123587744</v>
      </c>
      <c r="P22" s="145">
        <v>2818.6327423270404</v>
      </c>
    </row>
    <row r="23" spans="1:16" x14ac:dyDescent="0.25">
      <c r="A23">
        <v>21</v>
      </c>
      <c r="B23">
        <v>1</v>
      </c>
      <c r="C23" t="s">
        <v>12</v>
      </c>
      <c r="D23">
        <v>500</v>
      </c>
      <c r="E23" s="145"/>
      <c r="F23" s="145">
        <v>3505.8858265013246</v>
      </c>
      <c r="G23" s="145">
        <v>3381.5376910133209</v>
      </c>
      <c r="H23" s="145">
        <v>2458.9356650917898</v>
      </c>
      <c r="I23" s="145">
        <v>3253.6746508274691</v>
      </c>
      <c r="K23" s="148">
        <v>350</v>
      </c>
      <c r="L23" s="145"/>
      <c r="M23" s="145">
        <v>3100.6505712153262</v>
      </c>
      <c r="N23" s="145">
        <v>3277.3495012338208</v>
      </c>
      <c r="O23" s="145">
        <v>2669.2783356923251</v>
      </c>
      <c r="P23" s="145">
        <v>3024.192920566315</v>
      </c>
    </row>
    <row r="24" spans="1:16" x14ac:dyDescent="0.25">
      <c r="A24">
        <v>22</v>
      </c>
      <c r="B24">
        <v>1</v>
      </c>
      <c r="C24" t="s">
        <v>12</v>
      </c>
      <c r="D24">
        <v>200</v>
      </c>
      <c r="E24" s="145"/>
      <c r="F24" s="145">
        <v>2369.713019039702</v>
      </c>
      <c r="G24" s="145">
        <v>2535.3713237319234</v>
      </c>
      <c r="H24" s="145">
        <v>2287.8553572252204</v>
      </c>
      <c r="I24" s="145">
        <v>2882.5635747673568</v>
      </c>
      <c r="K24" s="148">
        <v>500</v>
      </c>
      <c r="L24" s="145"/>
      <c r="M24" s="145">
        <v>3297.1963856440802</v>
      </c>
      <c r="N24" s="145">
        <v>3647.6204639050843</v>
      </c>
      <c r="O24" s="145">
        <v>2877.7172053179033</v>
      </c>
      <c r="P24" s="145">
        <v>3705.0847397735115</v>
      </c>
    </row>
    <row r="25" spans="1:16" x14ac:dyDescent="0.25">
      <c r="A25">
        <v>23</v>
      </c>
      <c r="B25">
        <v>1</v>
      </c>
      <c r="C25" t="s">
        <v>12</v>
      </c>
      <c r="D25">
        <v>350</v>
      </c>
      <c r="E25" s="145"/>
      <c r="F25" s="145">
        <v>3170.3641159784993</v>
      </c>
      <c r="G25" s="145">
        <v>2772.7193172152297</v>
      </c>
      <c r="H25" s="145">
        <v>2609.8629249256865</v>
      </c>
      <c r="I25" s="145">
        <v>3614.6716439167358</v>
      </c>
      <c r="K25" s="147" t="s">
        <v>11</v>
      </c>
      <c r="L25" s="145"/>
      <c r="M25" s="145">
        <v>2383.7921390685074</v>
      </c>
      <c r="N25" s="145">
        <v>2444.2211903391117</v>
      </c>
      <c r="O25" s="145">
        <v>2296.4084474706715</v>
      </c>
      <c r="P25" s="145">
        <v>3093.9321213940452</v>
      </c>
    </row>
    <row r="26" spans="1:16" x14ac:dyDescent="0.25">
      <c r="A26">
        <v>24</v>
      </c>
      <c r="B26">
        <v>1</v>
      </c>
      <c r="C26" t="s">
        <v>12</v>
      </c>
      <c r="D26">
        <v>0</v>
      </c>
      <c r="E26" s="145"/>
      <c r="F26" s="145">
        <v>2054.012809158934</v>
      </c>
      <c r="G26" s="145">
        <v>2171.9715348536311</v>
      </c>
      <c r="H26" s="145">
        <v>1950.1040943789035</v>
      </c>
      <c r="I26" s="145">
        <v>1976.9274863857841</v>
      </c>
      <c r="K26" s="148">
        <v>0</v>
      </c>
      <c r="L26" s="145"/>
      <c r="M26" s="145">
        <v>1868.0024069902952</v>
      </c>
      <c r="N26" s="145">
        <v>1901.4832218252232</v>
      </c>
      <c r="O26" s="145">
        <v>1963.8575535245534</v>
      </c>
      <c r="P26" s="145">
        <v>2601.1910645054309</v>
      </c>
    </row>
    <row r="27" spans="1:16" x14ac:dyDescent="0.25">
      <c r="A27">
        <v>25</v>
      </c>
      <c r="B27">
        <v>1</v>
      </c>
      <c r="C27" t="s">
        <v>13</v>
      </c>
      <c r="D27">
        <v>200</v>
      </c>
      <c r="E27" s="145"/>
      <c r="F27" s="145">
        <v>2676.1053203810061</v>
      </c>
      <c r="G27" s="145">
        <v>2741.0564150648543</v>
      </c>
      <c r="H27" s="145">
        <v>2233.4839446630281</v>
      </c>
      <c r="I27" s="145">
        <v>4249.7689997689995</v>
      </c>
      <c r="K27" s="148">
        <v>50</v>
      </c>
      <c r="L27" s="145"/>
      <c r="M27" s="145">
        <v>1984.7077173292705</v>
      </c>
      <c r="N27" s="145">
        <v>2095.4746794397824</v>
      </c>
      <c r="O27" s="145">
        <v>1986.8412414764809</v>
      </c>
      <c r="P27" s="145">
        <v>2689.0793794896508</v>
      </c>
    </row>
    <row r="28" spans="1:16" x14ac:dyDescent="0.25">
      <c r="A28">
        <v>26</v>
      </c>
      <c r="B28">
        <v>1</v>
      </c>
      <c r="C28" t="s">
        <v>13</v>
      </c>
      <c r="D28">
        <v>500</v>
      </c>
      <c r="E28" s="145"/>
      <c r="F28" s="145">
        <v>3439.9616096566961</v>
      </c>
      <c r="G28" s="145">
        <v>3005.6117163779245</v>
      </c>
      <c r="H28" s="145">
        <v>2477.3700305810398</v>
      </c>
      <c r="I28" s="145">
        <v>4108.7353311708275</v>
      </c>
      <c r="K28" s="148">
        <v>100</v>
      </c>
      <c r="L28" s="145"/>
      <c r="M28" s="145">
        <v>2205.2480593376704</v>
      </c>
      <c r="N28" s="145">
        <v>2194.5302445125517</v>
      </c>
      <c r="O28" s="145">
        <v>2267.611960709406</v>
      </c>
      <c r="P28" s="145">
        <v>2959.7934849223611</v>
      </c>
    </row>
    <row r="29" spans="1:16" ht="14.45" x14ac:dyDescent="0.3">
      <c r="A29">
        <v>27</v>
      </c>
      <c r="B29">
        <v>1</v>
      </c>
      <c r="C29" t="s">
        <v>13</v>
      </c>
      <c r="D29">
        <v>0</v>
      </c>
      <c r="E29" s="145"/>
      <c r="F29" s="145">
        <v>2207.4723384839467</v>
      </c>
      <c r="G29" s="145">
        <v>2244.6229307173512</v>
      </c>
      <c r="H29" s="145">
        <v>2099.4733226471262</v>
      </c>
      <c r="I29" s="145">
        <v>2821.6255769447262</v>
      </c>
      <c r="K29" s="148">
        <v>200</v>
      </c>
      <c r="L29" s="145"/>
      <c r="M29" s="145">
        <v>2341.9300192662877</v>
      </c>
      <c r="N29" s="145">
        <v>2459.5765022274145</v>
      </c>
      <c r="O29" s="145">
        <v>2191.083781973648</v>
      </c>
      <c r="P29" s="145">
        <v>3044.9075548901219</v>
      </c>
    </row>
    <row r="30" spans="1:16" ht="14.45" x14ac:dyDescent="0.3">
      <c r="A30">
        <v>28</v>
      </c>
      <c r="B30">
        <v>1</v>
      </c>
      <c r="C30" t="s">
        <v>13</v>
      </c>
      <c r="D30">
        <v>100</v>
      </c>
      <c r="E30" s="145"/>
      <c r="F30" s="145">
        <v>2450.2066937238983</v>
      </c>
      <c r="G30" s="145">
        <v>2469.6926012295949</v>
      </c>
      <c r="H30" s="145">
        <v>2176.7678428344275</v>
      </c>
      <c r="I30" s="145">
        <v>3144.6497079881728</v>
      </c>
      <c r="K30" s="148">
        <v>350</v>
      </c>
      <c r="L30" s="145"/>
      <c r="M30" s="145">
        <v>2760.7817134987604</v>
      </c>
      <c r="N30" s="145">
        <v>2790.8701882310206</v>
      </c>
      <c r="O30" s="145">
        <v>2591.9557578039544</v>
      </c>
      <c r="P30" s="145">
        <v>3424.3776257609447</v>
      </c>
    </row>
    <row r="31" spans="1:16" ht="14.45" x14ac:dyDescent="0.3">
      <c r="A31">
        <v>29</v>
      </c>
      <c r="B31">
        <v>1</v>
      </c>
      <c r="C31" t="s">
        <v>13</v>
      </c>
      <c r="D31">
        <v>350</v>
      </c>
      <c r="E31" s="145"/>
      <c r="F31" s="145">
        <v>2891.3603365686913</v>
      </c>
      <c r="G31" s="145">
        <v>2867.2777601093089</v>
      </c>
      <c r="H31" s="145">
        <v>2526.13762456943</v>
      </c>
      <c r="I31" s="145">
        <v>3586.9007259284795</v>
      </c>
      <c r="K31" s="148">
        <v>500</v>
      </c>
      <c r="L31" s="145"/>
      <c r="M31" s="145">
        <v>3142.0829179887578</v>
      </c>
      <c r="N31" s="145">
        <v>3223.3923057986767</v>
      </c>
      <c r="O31" s="145">
        <v>2777.1003893359866</v>
      </c>
      <c r="P31" s="145">
        <v>3844.2436187957564</v>
      </c>
    </row>
    <row r="32" spans="1:16" ht="14.45" x14ac:dyDescent="0.3">
      <c r="A32">
        <v>30</v>
      </c>
      <c r="B32">
        <v>1</v>
      </c>
      <c r="C32" t="s">
        <v>13</v>
      </c>
      <c r="D32">
        <v>50</v>
      </c>
      <c r="E32" s="145"/>
      <c r="F32" s="145">
        <v>2589.3577872744536</v>
      </c>
      <c r="G32" s="145">
        <v>2418.7978489737179</v>
      </c>
      <c r="H32" s="145">
        <v>2177.7040915260814</v>
      </c>
      <c r="I32" s="145">
        <v>2912.0075377326921</v>
      </c>
      <c r="K32" s="147" t="s">
        <v>15</v>
      </c>
      <c r="L32" s="145">
        <v>3444.4651429230512</v>
      </c>
      <c r="M32" s="145">
        <v>2461.7617505158473</v>
      </c>
      <c r="N32" s="145">
        <v>2323.5757462309243</v>
      </c>
      <c r="O32" s="145">
        <v>4653.8189456701739</v>
      </c>
      <c r="P32" s="145"/>
    </row>
    <row r="33" spans="1:16" ht="14.45" x14ac:dyDescent="0.3">
      <c r="A33">
        <v>31</v>
      </c>
      <c r="B33">
        <v>1</v>
      </c>
      <c r="C33" t="s">
        <v>14</v>
      </c>
      <c r="D33">
        <v>50</v>
      </c>
      <c r="E33" s="145"/>
      <c r="F33" s="145">
        <v>1976.3253573943996</v>
      </c>
      <c r="G33" s="145">
        <v>2094.8908367827289</v>
      </c>
      <c r="H33" s="145">
        <v>2065.0771479196574</v>
      </c>
      <c r="I33" s="145">
        <v>2536.8992431176857</v>
      </c>
      <c r="K33" s="148">
        <v>0</v>
      </c>
      <c r="L33" s="145">
        <v>3126.914282198577</v>
      </c>
      <c r="M33" s="145">
        <v>2288.1243995518571</v>
      </c>
      <c r="N33" s="145">
        <v>2306.4177425705047</v>
      </c>
      <c r="O33" s="145">
        <v>4660.9177421295963</v>
      </c>
      <c r="P33" s="145"/>
    </row>
    <row r="34" spans="1:16" ht="14.45" x14ac:dyDescent="0.3">
      <c r="A34">
        <v>32</v>
      </c>
      <c r="B34">
        <v>1</v>
      </c>
      <c r="C34" t="s">
        <v>14</v>
      </c>
      <c r="D34">
        <v>0</v>
      </c>
      <c r="E34" s="145"/>
      <c r="F34" s="145">
        <v>1876.884586946293</v>
      </c>
      <c r="G34" s="145">
        <v>1944.3574406380278</v>
      </c>
      <c r="H34" s="145">
        <v>1800.6902791317034</v>
      </c>
      <c r="I34" s="145">
        <v>1979.3630840142469</v>
      </c>
      <c r="K34" s="148">
        <v>50</v>
      </c>
      <c r="L34" s="145">
        <v>3127.0965039279081</v>
      </c>
      <c r="M34" s="145">
        <v>2231.3669425012577</v>
      </c>
      <c r="N34" s="145">
        <v>2223.3401963133756</v>
      </c>
      <c r="O34" s="145">
        <v>4665.696490682556</v>
      </c>
      <c r="P34" s="145"/>
    </row>
    <row r="35" spans="1:16" ht="14.45" x14ac:dyDescent="0.3">
      <c r="A35">
        <v>33</v>
      </c>
      <c r="B35">
        <v>1</v>
      </c>
      <c r="C35" t="s">
        <v>14</v>
      </c>
      <c r="D35">
        <v>200</v>
      </c>
      <c r="E35" s="145"/>
      <c r="F35" s="145">
        <v>2064.1338335738333</v>
      </c>
      <c r="G35" s="145">
        <v>1500</v>
      </c>
      <c r="H35" s="145">
        <v>2036.0661516493101</v>
      </c>
      <c r="I35" s="145">
        <v>2779.341391397943</v>
      </c>
      <c r="K35" s="148">
        <v>100</v>
      </c>
      <c r="L35" s="145">
        <v>3339.3773286489295</v>
      </c>
      <c r="M35" s="145">
        <v>2297.5733976772253</v>
      </c>
      <c r="N35" s="145">
        <v>2163.7834554263382</v>
      </c>
      <c r="O35" s="145">
        <v>4377.8713974893344</v>
      </c>
      <c r="P35" s="145"/>
    </row>
    <row r="36" spans="1:16" ht="14.45" x14ac:dyDescent="0.3">
      <c r="A36">
        <v>34</v>
      </c>
      <c r="B36">
        <v>1</v>
      </c>
      <c r="C36" t="s">
        <v>14</v>
      </c>
      <c r="D36">
        <v>100</v>
      </c>
      <c r="E36" s="145"/>
      <c r="F36" s="145">
        <v>2248.8188380073361</v>
      </c>
      <c r="G36" s="145">
        <v>2397.8292329956585</v>
      </c>
      <c r="H36" s="145">
        <v>2214.2673009053242</v>
      </c>
      <c r="I36" s="145">
        <v>2531.0502397645414</v>
      </c>
      <c r="K36" s="148">
        <v>200</v>
      </c>
      <c r="L36" s="145">
        <v>3996.1081461588128</v>
      </c>
      <c r="M36" s="145">
        <v>2719.5298415152256</v>
      </c>
      <c r="N36" s="145">
        <v>2373.0391574552373</v>
      </c>
      <c r="O36" s="145">
        <v>4927.129395514753</v>
      </c>
      <c r="P36" s="145"/>
    </row>
    <row r="37" spans="1:16" ht="14.45" x14ac:dyDescent="0.3">
      <c r="A37">
        <v>35</v>
      </c>
      <c r="B37">
        <v>1</v>
      </c>
      <c r="C37" t="s">
        <v>14</v>
      </c>
      <c r="D37">
        <v>500</v>
      </c>
      <c r="E37" s="145"/>
      <c r="F37" s="145">
        <v>3199.2520825323591</v>
      </c>
      <c r="G37" s="145">
        <v>3278.5917312661495</v>
      </c>
      <c r="H37" s="145">
        <v>2864.3828250459601</v>
      </c>
      <c r="I37" s="145">
        <v>3528.7595673444539</v>
      </c>
      <c r="K37" s="148">
        <v>350</v>
      </c>
      <c r="L37" s="145">
        <v>3607.0607633410932</v>
      </c>
      <c r="M37" s="145">
        <v>2738.2452200925354</v>
      </c>
      <c r="N37" s="145">
        <v>2540.6358243789459</v>
      </c>
      <c r="O37" s="145">
        <v>4697.9679933977986</v>
      </c>
      <c r="P37" s="145"/>
    </row>
    <row r="38" spans="1:16" ht="14.45" x14ac:dyDescent="0.3">
      <c r="A38">
        <v>36</v>
      </c>
      <c r="B38">
        <v>1</v>
      </c>
      <c r="C38" t="s">
        <v>14</v>
      </c>
      <c r="D38">
        <v>350</v>
      </c>
      <c r="E38" s="145"/>
      <c r="F38" s="145">
        <v>2668.0146869664864</v>
      </c>
      <c r="G38" s="145">
        <v>2553.5020918659443</v>
      </c>
      <c r="H38" s="145">
        <v>2648.1982433289913</v>
      </c>
      <c r="I38" s="145">
        <v>3554.7701177346999</v>
      </c>
      <c r="K38" s="148">
        <v>500</v>
      </c>
      <c r="L38" s="145">
        <v>3470.2338332629924</v>
      </c>
      <c r="M38" s="145">
        <v>2495.7307017569824</v>
      </c>
      <c r="N38" s="145">
        <v>2334.2381012411442</v>
      </c>
      <c r="O38" s="145">
        <v>4593.3306548070068</v>
      </c>
      <c r="P38" s="145"/>
    </row>
    <row r="39" spans="1:16" ht="14.45" x14ac:dyDescent="0.3">
      <c r="A39">
        <v>37</v>
      </c>
      <c r="B39">
        <v>1</v>
      </c>
      <c r="C39" t="s">
        <v>15</v>
      </c>
      <c r="D39">
        <v>200</v>
      </c>
      <c r="E39" s="145">
        <v>3355.9740178627198</v>
      </c>
      <c r="F39" s="145">
        <v>2690.1077677964595</v>
      </c>
      <c r="G39" s="145">
        <v>2167.3888260042272</v>
      </c>
      <c r="H39" s="145">
        <v>5172.9454891336281</v>
      </c>
      <c r="I39" s="145"/>
      <c r="K39" s="147" t="s">
        <v>10</v>
      </c>
      <c r="L39" s="145"/>
      <c r="M39" s="145">
        <v>2359.4118393645158</v>
      </c>
      <c r="N39" s="145">
        <v>2692.8114472170296</v>
      </c>
      <c r="O39" s="145">
        <v>2528.5884683485879</v>
      </c>
      <c r="P39" s="145">
        <v>3380.6346694205185</v>
      </c>
    </row>
    <row r="40" spans="1:16" ht="14.45" x14ac:dyDescent="0.3">
      <c r="A40">
        <v>38</v>
      </c>
      <c r="B40">
        <v>1</v>
      </c>
      <c r="C40" t="s">
        <v>15</v>
      </c>
      <c r="D40">
        <v>500</v>
      </c>
      <c r="E40" s="145">
        <v>3500.3007971123479</v>
      </c>
      <c r="F40" s="145">
        <v>2498.3043284248101</v>
      </c>
      <c r="G40" s="145">
        <v>2135.9426025800039</v>
      </c>
      <c r="H40" s="145">
        <v>5018.2360200425237</v>
      </c>
      <c r="I40" s="145"/>
      <c r="K40" s="148">
        <v>0</v>
      </c>
      <c r="L40" s="145"/>
      <c r="M40" s="145">
        <v>1934.8788232300576</v>
      </c>
      <c r="N40" s="145">
        <v>2160.802657726329</v>
      </c>
      <c r="O40" s="145">
        <v>2134.9925942816226</v>
      </c>
      <c r="P40" s="145">
        <v>3025.6473401995372</v>
      </c>
    </row>
    <row r="41" spans="1:16" x14ac:dyDescent="0.25">
      <c r="A41">
        <v>39</v>
      </c>
      <c r="B41">
        <v>1</v>
      </c>
      <c r="C41" t="s">
        <v>15</v>
      </c>
      <c r="D41">
        <v>0</v>
      </c>
      <c r="E41" s="145">
        <v>3379.9960270162896</v>
      </c>
      <c r="F41" s="145">
        <v>2288.0691895158243</v>
      </c>
      <c r="G41" s="145">
        <v>2120.2752289267573</v>
      </c>
      <c r="H41" s="145">
        <v>4425.5131964809379</v>
      </c>
      <c r="I41" s="145"/>
      <c r="K41" s="148">
        <v>50</v>
      </c>
      <c r="L41" s="145"/>
      <c r="M41" s="145">
        <v>2058.4740953843607</v>
      </c>
      <c r="N41" s="145">
        <v>2056.022756547462</v>
      </c>
      <c r="O41" s="145">
        <v>2185.7378277868729</v>
      </c>
      <c r="P41" s="145">
        <v>2955.4122572877222</v>
      </c>
    </row>
    <row r="42" spans="1:16" x14ac:dyDescent="0.25">
      <c r="A42">
        <v>40</v>
      </c>
      <c r="B42">
        <v>1</v>
      </c>
      <c r="C42" t="s">
        <v>15</v>
      </c>
      <c r="D42">
        <v>350</v>
      </c>
      <c r="E42" s="145">
        <v>4004.1555921191407</v>
      </c>
      <c r="F42" s="145">
        <v>2681.5445792648879</v>
      </c>
      <c r="G42" s="145">
        <v>2244.7440968476567</v>
      </c>
      <c r="H42" s="145">
        <v>4600.8465877522576</v>
      </c>
      <c r="I42" s="145"/>
      <c r="K42" s="148">
        <v>100</v>
      </c>
      <c r="L42" s="145"/>
      <c r="M42" s="145">
        <v>2184.5031663698842</v>
      </c>
      <c r="N42" s="145">
        <v>2561.6118583214347</v>
      </c>
      <c r="O42" s="145">
        <v>2403.8375589789084</v>
      </c>
      <c r="P42" s="145">
        <v>3209.6809894461508</v>
      </c>
    </row>
    <row r="43" spans="1:16" x14ac:dyDescent="0.25">
      <c r="A43">
        <v>41</v>
      </c>
      <c r="B43">
        <v>1</v>
      </c>
      <c r="C43" t="s">
        <v>15</v>
      </c>
      <c r="D43">
        <v>100</v>
      </c>
      <c r="E43" s="145">
        <v>3767.9000447793155</v>
      </c>
      <c r="F43" s="145">
        <v>2164.8960413251875</v>
      </c>
      <c r="G43" s="145">
        <v>2228.4478037024865</v>
      </c>
      <c r="H43" s="145">
        <v>4710.8822781591662</v>
      </c>
      <c r="I43" s="145"/>
      <c r="K43" s="148">
        <v>200</v>
      </c>
      <c r="L43" s="145"/>
      <c r="M43" s="145">
        <v>2394.4250591058644</v>
      </c>
      <c r="N43" s="145">
        <v>2642.6987904799398</v>
      </c>
      <c r="O43" s="145">
        <v>2457.6990744745308</v>
      </c>
      <c r="P43" s="145">
        <v>3198.6421433767009</v>
      </c>
    </row>
    <row r="44" spans="1:16" x14ac:dyDescent="0.25">
      <c r="A44">
        <v>42</v>
      </c>
      <c r="B44">
        <v>1</v>
      </c>
      <c r="C44" t="s">
        <v>15</v>
      </c>
      <c r="D44">
        <v>50</v>
      </c>
      <c r="E44" s="145">
        <v>3540.0597371565118</v>
      </c>
      <c r="F44" s="145">
        <v>2155.1058907278875</v>
      </c>
      <c r="G44" s="145">
        <v>2253.1215354593387</v>
      </c>
      <c r="H44" s="145">
        <v>4406.1863207180304</v>
      </c>
      <c r="I44" s="145"/>
      <c r="K44" s="148">
        <v>350</v>
      </c>
      <c r="L44" s="145"/>
      <c r="M44" s="145">
        <v>2662.5974111940145</v>
      </c>
      <c r="N44" s="145">
        <v>3259.5811424506046</v>
      </c>
      <c r="O44" s="145">
        <v>2737.8529518779287</v>
      </c>
      <c r="P44" s="145">
        <v>3694.8469039095294</v>
      </c>
    </row>
    <row r="45" spans="1:16" x14ac:dyDescent="0.25">
      <c r="A45">
        <v>43</v>
      </c>
      <c r="B45">
        <v>1</v>
      </c>
      <c r="C45" t="s">
        <v>16</v>
      </c>
      <c r="D45">
        <v>100</v>
      </c>
      <c r="E45" s="145">
        <v>5162.4226110363397</v>
      </c>
      <c r="F45" s="145">
        <v>3476.9117706636848</v>
      </c>
      <c r="G45" s="145">
        <v>4382.3279452008219</v>
      </c>
      <c r="H45" s="145">
        <v>3459.836544074723</v>
      </c>
      <c r="I45" s="145"/>
      <c r="K45" s="148">
        <v>500</v>
      </c>
      <c r="L45" s="145"/>
      <c r="M45" s="145">
        <v>2815.4592268692995</v>
      </c>
      <c r="N45" s="145">
        <v>3476.15147777641</v>
      </c>
      <c r="O45" s="145">
        <v>3251.4108026916633</v>
      </c>
      <c r="P45" s="145">
        <v>4199.5783823034735</v>
      </c>
    </row>
    <row r="46" spans="1:16" x14ac:dyDescent="0.25">
      <c r="A46">
        <v>44</v>
      </c>
      <c r="B46">
        <v>1</v>
      </c>
      <c r="C46" t="s">
        <v>16</v>
      </c>
      <c r="D46">
        <v>200</v>
      </c>
      <c r="E46" s="145">
        <v>4502.1268349784868</v>
      </c>
      <c r="F46" s="145">
        <v>3254.6295215779246</v>
      </c>
      <c r="G46" s="145">
        <v>3639.3120123090448</v>
      </c>
      <c r="H46" s="145">
        <v>3450.4231644971424</v>
      </c>
      <c r="I46" s="145"/>
      <c r="K46" s="147" t="s">
        <v>18</v>
      </c>
      <c r="L46" s="145"/>
      <c r="M46" s="145">
        <v>2662.3744535843311</v>
      </c>
      <c r="N46" s="145">
        <v>2914.3970298068703</v>
      </c>
      <c r="O46" s="145">
        <v>2647.4943398877399</v>
      </c>
      <c r="P46" s="145">
        <v>3944.3431448399042</v>
      </c>
    </row>
    <row r="47" spans="1:16" x14ac:dyDescent="0.25">
      <c r="A47">
        <v>45</v>
      </c>
      <c r="B47">
        <v>1</v>
      </c>
      <c r="C47" t="s">
        <v>16</v>
      </c>
      <c r="D47">
        <v>50</v>
      </c>
      <c r="E47" s="145">
        <v>4387.8086230192848</v>
      </c>
      <c r="F47" s="145">
        <v>2724.5991146464298</v>
      </c>
      <c r="G47" s="145">
        <v>3733.312006824483</v>
      </c>
      <c r="H47" s="145">
        <v>3460.6034463689248</v>
      </c>
      <c r="I47" s="145"/>
      <c r="K47" s="148">
        <v>0</v>
      </c>
      <c r="L47" s="145"/>
      <c r="M47" s="145">
        <v>2255.7904536768328</v>
      </c>
      <c r="N47" s="145">
        <v>2357.3530530021681</v>
      </c>
      <c r="O47" s="145">
        <v>2296.6543151747646</v>
      </c>
      <c r="P47" s="145">
        <v>3240.9662377582381</v>
      </c>
    </row>
    <row r="48" spans="1:16" x14ac:dyDescent="0.25">
      <c r="A48">
        <v>46</v>
      </c>
      <c r="B48">
        <v>1</v>
      </c>
      <c r="C48" t="s">
        <v>16</v>
      </c>
      <c r="D48">
        <v>350</v>
      </c>
      <c r="E48" s="145">
        <v>5129.0904535204209</v>
      </c>
      <c r="F48" s="145">
        <v>3254.1452764501091</v>
      </c>
      <c r="G48" s="145">
        <v>4240.194632851666</v>
      </c>
      <c r="H48" s="145">
        <v>3549.0437919418578</v>
      </c>
      <c r="I48" s="145"/>
      <c r="K48" s="148">
        <v>50</v>
      </c>
      <c r="L48" s="145"/>
      <c r="M48" s="145">
        <v>2452.5280150962267</v>
      </c>
      <c r="N48" s="145">
        <v>2519.3168679500918</v>
      </c>
      <c r="O48" s="145">
        <v>2429.3049106691974</v>
      </c>
      <c r="P48" s="145">
        <v>3808.413941454899</v>
      </c>
    </row>
    <row r="49" spans="1:16" x14ac:dyDescent="0.25">
      <c r="A49">
        <v>47</v>
      </c>
      <c r="B49">
        <v>1</v>
      </c>
      <c r="C49" t="s">
        <v>16</v>
      </c>
      <c r="D49">
        <v>0</v>
      </c>
      <c r="E49" s="145">
        <v>4359.7829887546668</v>
      </c>
      <c r="F49" s="145">
        <v>2767.8004360651535</v>
      </c>
      <c r="G49" s="145">
        <v>3856.7895793545858</v>
      </c>
      <c r="H49" s="145">
        <v>3347.5833990018386</v>
      </c>
      <c r="I49" s="145"/>
      <c r="K49" s="148">
        <v>100</v>
      </c>
      <c r="L49" s="145"/>
      <c r="M49" s="145">
        <v>2509.6921124060327</v>
      </c>
      <c r="N49" s="145">
        <v>2530.7809495191113</v>
      </c>
      <c r="O49" s="145">
        <v>2438.9982619803509</v>
      </c>
      <c r="P49" s="145">
        <v>3323.4382949466567</v>
      </c>
    </row>
    <row r="50" spans="1:16" x14ac:dyDescent="0.25">
      <c r="A50">
        <v>48</v>
      </c>
      <c r="B50">
        <v>1</v>
      </c>
      <c r="C50" t="s">
        <v>16</v>
      </c>
      <c r="D50">
        <v>500</v>
      </c>
      <c r="E50" s="145">
        <v>4234.8598598598601</v>
      </c>
      <c r="F50" s="145">
        <v>2545.7933579335795</v>
      </c>
      <c r="G50" s="145">
        <v>4122.6025376217167</v>
      </c>
      <c r="H50" s="145">
        <v>3395.9925375811717</v>
      </c>
      <c r="I50" s="145"/>
      <c r="K50" s="148">
        <v>200</v>
      </c>
      <c r="L50" s="145"/>
      <c r="M50" s="145">
        <v>2682.69063864277</v>
      </c>
      <c r="N50" s="145">
        <v>2876.6299525876393</v>
      </c>
      <c r="O50" s="145">
        <v>2925.1517008401779</v>
      </c>
      <c r="P50" s="145">
        <v>3867.299345575987</v>
      </c>
    </row>
    <row r="51" spans="1:16" x14ac:dyDescent="0.25">
      <c r="A51">
        <v>49</v>
      </c>
      <c r="B51">
        <v>1</v>
      </c>
      <c r="C51" t="s">
        <v>17</v>
      </c>
      <c r="D51">
        <v>350</v>
      </c>
      <c r="E51" s="145">
        <v>3770.8508182962655</v>
      </c>
      <c r="F51" s="145">
        <v>3056.1945600538111</v>
      </c>
      <c r="G51" s="145">
        <v>4639.8029965365204</v>
      </c>
      <c r="H51" s="145">
        <v>3278.1672535118605</v>
      </c>
      <c r="I51" s="145"/>
      <c r="K51" s="148">
        <v>350</v>
      </c>
      <c r="L51" s="145"/>
      <c r="M51" s="145">
        <v>2990.3624336291377</v>
      </c>
      <c r="N51" s="145">
        <v>3421.3010867869152</v>
      </c>
      <c r="O51" s="145">
        <v>2741.6172433971497</v>
      </c>
      <c r="P51" s="145">
        <v>4298.8421741506627</v>
      </c>
    </row>
    <row r="52" spans="1:16" x14ac:dyDescent="0.25">
      <c r="A52">
        <v>50</v>
      </c>
      <c r="B52">
        <v>1</v>
      </c>
      <c r="C52" t="s">
        <v>17</v>
      </c>
      <c r="D52">
        <v>200</v>
      </c>
      <c r="E52" s="145">
        <v>4337.9579788157662</v>
      </c>
      <c r="F52" s="145">
        <v>3096.3732129420614</v>
      </c>
      <c r="G52" s="145">
        <v>4509.612366603893</v>
      </c>
      <c r="H52" s="145">
        <v>3326.8764339560798</v>
      </c>
      <c r="I52" s="145"/>
      <c r="K52" s="148">
        <v>500</v>
      </c>
      <c r="L52" s="145"/>
      <c r="M52" s="145">
        <v>3083.1830680549847</v>
      </c>
      <c r="N52" s="145">
        <v>3781.0002689952976</v>
      </c>
      <c r="O52" s="145">
        <v>3053.239607264798</v>
      </c>
      <c r="P52" s="145">
        <v>5127.0988751529803</v>
      </c>
    </row>
    <row r="53" spans="1:16" x14ac:dyDescent="0.25">
      <c r="A53">
        <v>51</v>
      </c>
      <c r="B53">
        <v>1</v>
      </c>
      <c r="C53" t="s">
        <v>17</v>
      </c>
      <c r="D53">
        <v>500</v>
      </c>
      <c r="E53" s="145">
        <v>5264.5383315757845</v>
      </c>
      <c r="F53" s="145">
        <v>2988.7201283413542</v>
      </c>
      <c r="G53" s="145">
        <v>4937.5423243215082</v>
      </c>
      <c r="H53" s="145">
        <v>3275.2409469448858</v>
      </c>
      <c r="I53" s="145"/>
      <c r="K53" s="147" t="s">
        <v>17</v>
      </c>
      <c r="L53" s="145">
        <v>4326.6229532561802</v>
      </c>
      <c r="M53" s="145">
        <v>2844.612722215099</v>
      </c>
      <c r="N53" s="145">
        <v>4584.7794143807159</v>
      </c>
      <c r="O53" s="145">
        <v>3849.8710624051369</v>
      </c>
      <c r="P53" s="145"/>
    </row>
    <row r="54" spans="1:16" x14ac:dyDescent="0.25">
      <c r="A54">
        <v>52</v>
      </c>
      <c r="B54">
        <v>1</v>
      </c>
      <c r="C54" t="s">
        <v>17</v>
      </c>
      <c r="D54">
        <v>50</v>
      </c>
      <c r="E54" s="145">
        <v>5306.3838428592526</v>
      </c>
      <c r="F54" s="145">
        <v>2791.581114589294</v>
      </c>
      <c r="G54" s="145">
        <v>4681.6331146799366</v>
      </c>
      <c r="H54" s="145">
        <v>3567.2456023157424</v>
      </c>
      <c r="I54" s="145"/>
      <c r="K54" s="148">
        <v>0</v>
      </c>
      <c r="L54" s="145">
        <v>4488.8052483369802</v>
      </c>
      <c r="M54" s="145">
        <v>2778.3283807276857</v>
      </c>
      <c r="N54" s="145">
        <v>4755.6861034661324</v>
      </c>
      <c r="O54" s="145">
        <v>3674.2175324213167</v>
      </c>
      <c r="P54" s="145"/>
    </row>
    <row r="55" spans="1:16" x14ac:dyDescent="0.25">
      <c r="A55">
        <v>53</v>
      </c>
      <c r="B55">
        <v>1</v>
      </c>
      <c r="C55" t="s">
        <v>17</v>
      </c>
      <c r="D55">
        <v>100</v>
      </c>
      <c r="E55" s="145">
        <v>5274.8452896910112</v>
      </c>
      <c r="F55" s="145">
        <v>2905.7772359925957</v>
      </c>
      <c r="G55" s="145">
        <v>4878.613723441309</v>
      </c>
      <c r="H55" s="145">
        <v>3727.2944779404729</v>
      </c>
      <c r="I55" s="145"/>
      <c r="K55" s="148">
        <v>50</v>
      </c>
      <c r="L55" s="145">
        <v>4084.4669795663735</v>
      </c>
      <c r="M55" s="145">
        <v>2664.0042700240519</v>
      </c>
      <c r="N55" s="145">
        <v>4619.2483149086474</v>
      </c>
      <c r="O55" s="145">
        <v>3757.0716337111144</v>
      </c>
      <c r="P55" s="145"/>
    </row>
    <row r="56" spans="1:16" x14ac:dyDescent="0.25">
      <c r="A56">
        <v>54</v>
      </c>
      <c r="B56">
        <v>1</v>
      </c>
      <c r="C56" t="s">
        <v>17</v>
      </c>
      <c r="D56">
        <v>0</v>
      </c>
      <c r="E56" s="145">
        <v>4969.9547963663226</v>
      </c>
      <c r="F56" s="145">
        <v>2717.595498322692</v>
      </c>
      <c r="G56" s="145">
        <v>4356.8014044884403</v>
      </c>
      <c r="H56" s="145">
        <v>2834.7953216374272</v>
      </c>
      <c r="I56" s="145"/>
      <c r="K56" s="148">
        <v>100</v>
      </c>
      <c r="L56" s="145">
        <v>4398.2261165420587</v>
      </c>
      <c r="M56" s="145">
        <v>2778.7135976343066</v>
      </c>
      <c r="N56" s="145">
        <v>4638.4675449686147</v>
      </c>
      <c r="O56" s="145">
        <v>4443.768931755616</v>
      </c>
      <c r="P56" s="145"/>
    </row>
    <row r="57" spans="1:16" x14ac:dyDescent="0.25">
      <c r="A57">
        <v>55</v>
      </c>
      <c r="B57">
        <v>1</v>
      </c>
      <c r="C57" t="s">
        <v>18</v>
      </c>
      <c r="D57">
        <v>350</v>
      </c>
      <c r="E57" s="145"/>
      <c r="F57" s="145">
        <v>3093.2232550234667</v>
      </c>
      <c r="G57" s="145">
        <v>3039.6146146146139</v>
      </c>
      <c r="H57" s="145">
        <v>2756.8556175127346</v>
      </c>
      <c r="I57" s="145">
        <v>3903.2751307092826</v>
      </c>
      <c r="K57" s="148">
        <v>200</v>
      </c>
      <c r="L57" s="145">
        <v>3867.5227759044387</v>
      </c>
      <c r="M57" s="145">
        <v>2856.1280184951042</v>
      </c>
      <c r="N57" s="145">
        <v>4293.2650366114622</v>
      </c>
      <c r="O57" s="145">
        <v>3866.7484101133782</v>
      </c>
      <c r="P57" s="145"/>
    </row>
    <row r="58" spans="1:16" x14ac:dyDescent="0.25">
      <c r="A58">
        <v>56</v>
      </c>
      <c r="B58">
        <v>1</v>
      </c>
      <c r="C58" t="s">
        <v>18</v>
      </c>
      <c r="D58">
        <v>100</v>
      </c>
      <c r="E58" s="145"/>
      <c r="F58" s="145">
        <v>2466.792494118934</v>
      </c>
      <c r="G58" s="145">
        <v>2421.8727842164672</v>
      </c>
      <c r="H58" s="145">
        <v>2291.7123228106793</v>
      </c>
      <c r="I58" s="145">
        <v>3425.2503180107565</v>
      </c>
      <c r="K58" s="148">
        <v>350</v>
      </c>
      <c r="L58" s="145">
        <v>4508.0446498984857</v>
      </c>
      <c r="M58" s="145">
        <v>2984.2790218409741</v>
      </c>
      <c r="N58" s="145">
        <v>4468.0325394450465</v>
      </c>
      <c r="O58" s="145">
        <v>3690.2877965782209</v>
      </c>
      <c r="P58" s="145"/>
    </row>
    <row r="59" spans="1:16" x14ac:dyDescent="0.25">
      <c r="A59">
        <v>57</v>
      </c>
      <c r="B59">
        <v>1</v>
      </c>
      <c r="C59" t="s">
        <v>18</v>
      </c>
      <c r="D59">
        <v>200</v>
      </c>
      <c r="E59" s="145"/>
      <c r="F59" s="145">
        <v>2588.3641684958711</v>
      </c>
      <c r="G59" s="145">
        <v>2823.4534594546585</v>
      </c>
      <c r="H59" s="145">
        <v>3596.363659385881</v>
      </c>
      <c r="I59" s="145">
        <v>4078.6161473010902</v>
      </c>
      <c r="K59" s="148">
        <v>500</v>
      </c>
      <c r="L59" s="145">
        <v>4612.6719492887441</v>
      </c>
      <c r="M59" s="145">
        <v>3006.2230445684745</v>
      </c>
      <c r="N59" s="145">
        <v>4733.976946884397</v>
      </c>
      <c r="O59" s="145">
        <v>3667.1320698511827</v>
      </c>
      <c r="P59" s="145"/>
    </row>
    <row r="60" spans="1:16" x14ac:dyDescent="0.25">
      <c r="A60">
        <v>58</v>
      </c>
      <c r="B60">
        <v>1</v>
      </c>
      <c r="C60" t="s">
        <v>18</v>
      </c>
      <c r="D60">
        <v>0</v>
      </c>
      <c r="E60" s="145"/>
      <c r="F60" s="145">
        <v>2345.8501900208412</v>
      </c>
      <c r="G60" s="145">
        <v>2263.6822938275018</v>
      </c>
      <c r="H60" s="145">
        <v>2432.3239828424771</v>
      </c>
      <c r="I60" s="145">
        <v>3419.2466672141472</v>
      </c>
      <c r="K60" s="147" t="s">
        <v>14</v>
      </c>
      <c r="L60" s="145"/>
      <c r="M60" s="145">
        <v>2424.3580611581915</v>
      </c>
      <c r="N60" s="145">
        <v>2559.9091451361542</v>
      </c>
      <c r="O60" s="145">
        <v>2326.9981976187914</v>
      </c>
      <c r="P60" s="145">
        <v>2771.8784673263644</v>
      </c>
    </row>
    <row r="61" spans="1:16" x14ac:dyDescent="0.25">
      <c r="A61">
        <v>59</v>
      </c>
      <c r="B61">
        <v>1</v>
      </c>
      <c r="C61" t="s">
        <v>18</v>
      </c>
      <c r="D61">
        <v>500</v>
      </c>
      <c r="E61" s="145"/>
      <c r="F61" s="145">
        <v>3251.9429839934573</v>
      </c>
      <c r="G61" s="145">
        <v>3597.4907061482404</v>
      </c>
      <c r="H61" s="145">
        <v>3205.937507700648</v>
      </c>
      <c r="I61" s="145">
        <v>5314.9445092916831</v>
      </c>
      <c r="K61" s="148">
        <v>0</v>
      </c>
      <c r="L61" s="145"/>
      <c r="M61" s="145">
        <v>2036.2640868114386</v>
      </c>
      <c r="N61" s="145">
        <v>2046.9926695160568</v>
      </c>
      <c r="O61" s="145">
        <v>1960.5373689890548</v>
      </c>
      <c r="P61" s="145">
        <v>2362.9420804159117</v>
      </c>
    </row>
    <row r="62" spans="1:16" x14ac:dyDescent="0.25">
      <c r="A62">
        <v>60</v>
      </c>
      <c r="B62">
        <v>1</v>
      </c>
      <c r="C62" t="s">
        <v>18</v>
      </c>
      <c r="D62">
        <v>50</v>
      </c>
      <c r="E62" s="145"/>
      <c r="F62" s="145">
        <v>2276.7191151269667</v>
      </c>
      <c r="G62" s="145">
        <v>2494.7152774122615</v>
      </c>
      <c r="H62" s="145">
        <v>2381.1606376875666</v>
      </c>
      <c r="I62" s="145">
        <v>3369.9784972166963</v>
      </c>
      <c r="K62" s="148">
        <v>50</v>
      </c>
      <c r="L62" s="145"/>
      <c r="M62" s="145">
        <v>2036.5168365648078</v>
      </c>
      <c r="N62" s="145">
        <v>2146.6100308329687</v>
      </c>
      <c r="O62" s="145">
        <v>2017.0731177746484</v>
      </c>
      <c r="P62" s="145">
        <v>2447.9145343587952</v>
      </c>
    </row>
    <row r="63" spans="1:16" x14ac:dyDescent="0.25">
      <c r="A63">
        <v>61</v>
      </c>
      <c r="B63">
        <v>1</v>
      </c>
      <c r="C63" t="s">
        <v>19</v>
      </c>
      <c r="D63">
        <v>350</v>
      </c>
      <c r="E63" s="145"/>
      <c r="F63" s="145">
        <v>3399.0895472852362</v>
      </c>
      <c r="G63" s="145">
        <v>3432.8034961214898</v>
      </c>
      <c r="H63" s="145">
        <v>2518.2185398113702</v>
      </c>
      <c r="I63" s="145">
        <v>3010.786964682924</v>
      </c>
      <c r="K63" s="148">
        <v>100</v>
      </c>
      <c r="L63" s="145"/>
      <c r="M63" s="145">
        <v>2201.0881715814539</v>
      </c>
      <c r="N63" s="145">
        <v>2305.2784378035421</v>
      </c>
      <c r="O63" s="145">
        <v>2171.7880496550206</v>
      </c>
      <c r="P63" s="145">
        <v>2461.5261097243329</v>
      </c>
    </row>
    <row r="64" spans="1:16" x14ac:dyDescent="0.25">
      <c r="A64">
        <v>62</v>
      </c>
      <c r="B64">
        <v>1</v>
      </c>
      <c r="C64" t="s">
        <v>19</v>
      </c>
      <c r="D64">
        <v>0</v>
      </c>
      <c r="E64" s="145"/>
      <c r="F64" s="145">
        <v>2055.4730524101233</v>
      </c>
      <c r="G64" s="145">
        <v>1965.2973595383023</v>
      </c>
      <c r="H64" s="145">
        <v>2025.6373124393428</v>
      </c>
      <c r="I64" s="145">
        <v>2106.199026492051</v>
      </c>
      <c r="K64" s="148">
        <v>200</v>
      </c>
      <c r="L64" s="145"/>
      <c r="M64" s="145">
        <v>2312.111414460488</v>
      </c>
      <c r="N64" s="145">
        <v>2229.9814235782997</v>
      </c>
      <c r="O64" s="145">
        <v>2267.9832421203137</v>
      </c>
      <c r="P64" s="145">
        <v>2723.940643960254</v>
      </c>
    </row>
    <row r="65" spans="1:16" x14ac:dyDescent="0.25">
      <c r="A65">
        <v>63</v>
      </c>
      <c r="B65">
        <v>1</v>
      </c>
      <c r="C65" t="s">
        <v>19</v>
      </c>
      <c r="D65">
        <v>50</v>
      </c>
      <c r="E65" s="145"/>
      <c r="F65" s="145">
        <v>2169.8442841636488</v>
      </c>
      <c r="G65" s="145">
        <v>2201.9092873444561</v>
      </c>
      <c r="H65" s="145">
        <v>1913.8801726745305</v>
      </c>
      <c r="I65" s="145">
        <v>2170.2917136896822</v>
      </c>
      <c r="K65" s="148">
        <v>350</v>
      </c>
      <c r="L65" s="145"/>
      <c r="M65" s="145">
        <v>2769.4443027548259</v>
      </c>
      <c r="N65" s="145">
        <v>3125.9068195884947</v>
      </c>
      <c r="O65" s="145">
        <v>2666.3427997976723</v>
      </c>
      <c r="P65" s="145">
        <v>3097.8673366079602</v>
      </c>
    </row>
    <row r="66" spans="1:16" x14ac:dyDescent="0.25">
      <c r="A66">
        <v>64</v>
      </c>
      <c r="B66">
        <v>1</v>
      </c>
      <c r="C66" t="s">
        <v>19</v>
      </c>
      <c r="D66">
        <v>100</v>
      </c>
      <c r="E66" s="145"/>
      <c r="F66" s="145">
        <v>2425.0942386147572</v>
      </c>
      <c r="G66" s="145">
        <v>2235.512448903753</v>
      </c>
      <c r="H66" s="145">
        <v>2519.9348148148147</v>
      </c>
      <c r="I66" s="145">
        <v>2819.0219143603026</v>
      </c>
      <c r="K66" s="148">
        <v>500</v>
      </c>
      <c r="L66" s="145"/>
      <c r="M66" s="145">
        <v>3190.7235547761356</v>
      </c>
      <c r="N66" s="145">
        <v>3504.6854894975659</v>
      </c>
      <c r="O66" s="145">
        <v>2878.2646073760366</v>
      </c>
      <c r="P66" s="145">
        <v>3618.5773162113296</v>
      </c>
    </row>
    <row r="67" spans="1:16" x14ac:dyDescent="0.25">
      <c r="A67">
        <v>65</v>
      </c>
      <c r="B67">
        <v>1</v>
      </c>
      <c r="C67" t="s">
        <v>19</v>
      </c>
      <c r="D67">
        <v>500</v>
      </c>
      <c r="E67" s="145"/>
      <c r="F67" s="145">
        <v>3472.3814490829636</v>
      </c>
      <c r="G67" s="145">
        <v>3698.323639298701</v>
      </c>
      <c r="H67" s="145">
        <v>2753.6693476318142</v>
      </c>
      <c r="I67" s="145">
        <v>3914.1837530708958</v>
      </c>
      <c r="K67" s="147" t="s">
        <v>12</v>
      </c>
      <c r="L67" s="145"/>
      <c r="M67" s="145">
        <v>2562.0144749855149</v>
      </c>
      <c r="N67" s="145">
        <v>2688.7526033997415</v>
      </c>
      <c r="O67" s="145">
        <v>2299.9883620968226</v>
      </c>
      <c r="P67" s="145">
        <v>2877.8607898830342</v>
      </c>
    </row>
    <row r="68" spans="1:16" x14ac:dyDescent="0.25">
      <c r="A68">
        <v>66</v>
      </c>
      <c r="B68">
        <v>1</v>
      </c>
      <c r="C68" t="s">
        <v>19</v>
      </c>
      <c r="D68">
        <v>200</v>
      </c>
      <c r="E68" s="145"/>
      <c r="F68" s="145">
        <v>2784.4385616589452</v>
      </c>
      <c r="G68" s="145">
        <v>2819.1701459688643</v>
      </c>
      <c r="H68" s="145">
        <v>2375.5126783470096</v>
      </c>
      <c r="I68" s="145">
        <v>2952.9401285850781</v>
      </c>
      <c r="K68" s="148">
        <v>0</v>
      </c>
      <c r="L68" s="145"/>
      <c r="M68" s="145">
        <v>2005.2690792872352</v>
      </c>
      <c r="N68" s="145">
        <v>2116.7114473938686</v>
      </c>
      <c r="O68" s="145">
        <v>1968.2728550786119</v>
      </c>
      <c r="P68" s="145">
        <v>2285.3890470107449</v>
      </c>
    </row>
    <row r="69" spans="1:16" x14ac:dyDescent="0.25">
      <c r="A69">
        <v>67</v>
      </c>
      <c r="B69">
        <v>1</v>
      </c>
      <c r="C69" t="s">
        <v>20</v>
      </c>
      <c r="D69">
        <v>350</v>
      </c>
      <c r="E69" s="145"/>
      <c r="F69" s="145">
        <v>2636.5741492507395</v>
      </c>
      <c r="G69" s="145">
        <v>2564.2608390380901</v>
      </c>
      <c r="H69" s="145">
        <v>2580.2727286532127</v>
      </c>
      <c r="I69" s="145">
        <v>3126.8805618739771</v>
      </c>
      <c r="K69" s="148">
        <v>50</v>
      </c>
      <c r="L69" s="145"/>
      <c r="M69" s="145">
        <v>2073.2509087502849</v>
      </c>
      <c r="N69" s="145">
        <v>2201.1408493896279</v>
      </c>
      <c r="O69" s="145">
        <v>1987.2870088029654</v>
      </c>
      <c r="P69" s="145">
        <v>2354.4899824457825</v>
      </c>
    </row>
    <row r="70" spans="1:16" x14ac:dyDescent="0.25">
      <c r="A70">
        <v>68</v>
      </c>
      <c r="B70">
        <v>1</v>
      </c>
      <c r="C70" t="s">
        <v>20</v>
      </c>
      <c r="D70">
        <v>0</v>
      </c>
      <c r="E70" s="145"/>
      <c r="F70" s="145">
        <v>1979.7879462266369</v>
      </c>
      <c r="G70" s="145">
        <v>1984.5367460268551</v>
      </c>
      <c r="H70" s="145">
        <v>1832.923357248605</v>
      </c>
      <c r="I70" s="145">
        <v>2259.9117840984013</v>
      </c>
      <c r="K70" s="148">
        <v>100</v>
      </c>
      <c r="L70" s="145"/>
      <c r="M70" s="145">
        <v>2202.9378959082283</v>
      </c>
      <c r="N70" s="145">
        <v>2335.0450535915306</v>
      </c>
      <c r="O70" s="145">
        <v>2038.9731134935334</v>
      </c>
      <c r="P70" s="145">
        <v>2421.4114700032469</v>
      </c>
    </row>
    <row r="71" spans="1:16" x14ac:dyDescent="0.25">
      <c r="A71">
        <v>69</v>
      </c>
      <c r="B71">
        <v>1</v>
      </c>
      <c r="C71" t="s">
        <v>20</v>
      </c>
      <c r="D71">
        <v>200</v>
      </c>
      <c r="E71" s="145"/>
      <c r="F71" s="145">
        <v>2517.4418671994904</v>
      </c>
      <c r="G71" s="145">
        <v>2500.0436136149469</v>
      </c>
      <c r="H71" s="145">
        <v>2231.2180143295805</v>
      </c>
      <c r="I71" s="145">
        <v>3215.0463260076913</v>
      </c>
      <c r="K71" s="148">
        <v>200</v>
      </c>
      <c r="L71" s="145"/>
      <c r="M71" s="145">
        <v>2588.566751711413</v>
      </c>
      <c r="N71" s="145">
        <v>2710.8614671395026</v>
      </c>
      <c r="O71" s="145">
        <v>2202.7408089667656</v>
      </c>
      <c r="P71" s="145">
        <v>2940.7962996799292</v>
      </c>
    </row>
    <row r="72" spans="1:16" x14ac:dyDescent="0.25">
      <c r="A72">
        <v>70</v>
      </c>
      <c r="B72">
        <v>1</v>
      </c>
      <c r="C72" t="s">
        <v>20</v>
      </c>
      <c r="D72">
        <v>500</v>
      </c>
      <c r="E72" s="145"/>
      <c r="F72" s="145">
        <v>2884.9669001510779</v>
      </c>
      <c r="G72" s="145">
        <v>2173.070652173913</v>
      </c>
      <c r="H72" s="145">
        <v>3260.7180439492413</v>
      </c>
      <c r="I72" s="145">
        <v>4498.5273543921658</v>
      </c>
      <c r="K72" s="148">
        <v>350</v>
      </c>
      <c r="L72" s="145"/>
      <c r="M72" s="145">
        <v>3077.0285097852438</v>
      </c>
      <c r="N72" s="145">
        <v>3236.1984097287482</v>
      </c>
      <c r="O72" s="145">
        <v>2804.5398132701403</v>
      </c>
      <c r="P72" s="145">
        <v>3404.1310900918752</v>
      </c>
    </row>
    <row r="73" spans="1:16" x14ac:dyDescent="0.25">
      <c r="A73">
        <v>71</v>
      </c>
      <c r="B73">
        <v>1</v>
      </c>
      <c r="C73" t="s">
        <v>20</v>
      </c>
      <c r="D73">
        <v>100</v>
      </c>
      <c r="E73" s="145"/>
      <c r="F73" s="145">
        <v>2251.8608401406404</v>
      </c>
      <c r="G73" s="145">
        <v>3451.0944152266466</v>
      </c>
      <c r="H73" s="145">
        <v>2361.1575363664501</v>
      </c>
      <c r="I73" s="145">
        <v>2902.4447108979484</v>
      </c>
      <c r="K73" s="148">
        <v>500</v>
      </c>
      <c r="L73" s="145"/>
      <c r="M73" s="145">
        <v>3425.0337044706857</v>
      </c>
      <c r="N73" s="145">
        <v>3532.5583931551673</v>
      </c>
      <c r="O73" s="145">
        <v>2798.1165729689174</v>
      </c>
      <c r="P73" s="145">
        <v>3712.8289143485545</v>
      </c>
    </row>
    <row r="74" spans="1:16" x14ac:dyDescent="0.25">
      <c r="A74">
        <v>72</v>
      </c>
      <c r="B74">
        <v>1</v>
      </c>
      <c r="C74" t="s">
        <v>20</v>
      </c>
      <c r="D74">
        <v>50</v>
      </c>
      <c r="E74" s="145"/>
      <c r="F74" s="145">
        <v>2087.763469793068</v>
      </c>
      <c r="G74" s="145">
        <v>2206.0856848472763</v>
      </c>
      <c r="H74" s="145">
        <v>2016.4460302212462</v>
      </c>
      <c r="I74" s="145">
        <v>2488.1684182695485</v>
      </c>
      <c r="K74" s="147" t="s">
        <v>20</v>
      </c>
      <c r="L74" s="145"/>
      <c r="M74" s="145">
        <v>2281.861343932494</v>
      </c>
      <c r="N74" s="145">
        <v>2495.6381387290426</v>
      </c>
      <c r="O74" s="145">
        <v>2270.706342395235</v>
      </c>
      <c r="P74" s="145">
        <v>2847.249199164989</v>
      </c>
    </row>
    <row r="75" spans="1:16" x14ac:dyDescent="0.25">
      <c r="A75">
        <v>73</v>
      </c>
      <c r="B75">
        <v>2</v>
      </c>
      <c r="C75" t="s">
        <v>15</v>
      </c>
      <c r="D75">
        <v>100</v>
      </c>
      <c r="E75" s="145">
        <v>3375.6647812235879</v>
      </c>
      <c r="F75" s="145">
        <v>2357.5629450048054</v>
      </c>
      <c r="G75" s="145">
        <v>2257.8722180179939</v>
      </c>
      <c r="H75" s="145">
        <v>5047.9295526243886</v>
      </c>
      <c r="I75" s="145"/>
      <c r="K75" s="148">
        <v>0</v>
      </c>
      <c r="L75" s="145"/>
      <c r="M75" s="145">
        <v>1997.5634936280421</v>
      </c>
      <c r="N75" s="145">
        <v>1981.4484814947305</v>
      </c>
      <c r="O75" s="145">
        <v>1857.6812852610917</v>
      </c>
      <c r="P75" s="145">
        <v>2181.9389360092432</v>
      </c>
    </row>
    <row r="76" spans="1:16" x14ac:dyDescent="0.25">
      <c r="A76">
        <v>74</v>
      </c>
      <c r="B76">
        <v>2</v>
      </c>
      <c r="C76" t="s">
        <v>15</v>
      </c>
      <c r="D76">
        <v>50</v>
      </c>
      <c r="E76" s="145">
        <v>3774.8929257125978</v>
      </c>
      <c r="F76" s="145">
        <v>2383.4461187954494</v>
      </c>
      <c r="G76" s="145">
        <v>2176.2049941927989</v>
      </c>
      <c r="H76" s="145">
        <v>5417.5982964483992</v>
      </c>
      <c r="I76" s="145"/>
      <c r="K76" s="148">
        <v>50</v>
      </c>
      <c r="L76" s="145"/>
      <c r="M76" s="145">
        <v>2092.0110533650845</v>
      </c>
      <c r="N76" s="145">
        <v>2118.3157851115757</v>
      </c>
      <c r="O76" s="145">
        <v>1984.6158552035147</v>
      </c>
      <c r="P76" s="145">
        <v>2498.8166522516221</v>
      </c>
    </row>
    <row r="77" spans="1:16" x14ac:dyDescent="0.25">
      <c r="A77">
        <v>75</v>
      </c>
      <c r="B77">
        <v>2</v>
      </c>
      <c r="C77" t="s">
        <v>15</v>
      </c>
      <c r="D77">
        <v>200</v>
      </c>
      <c r="E77" s="145">
        <v>5301.3934726806019</v>
      </c>
      <c r="F77" s="145">
        <v>2853.776947299214</v>
      </c>
      <c r="G77" s="145">
        <v>2332.0174495745878</v>
      </c>
      <c r="H77" s="145">
        <v>5436.8415708374578</v>
      </c>
      <c r="I77" s="145"/>
      <c r="K77" s="148">
        <v>100</v>
      </c>
      <c r="L77" s="145"/>
      <c r="M77" s="145">
        <v>2156.0548767567029</v>
      </c>
      <c r="N77" s="145">
        <v>2524.9265483276508</v>
      </c>
      <c r="O77" s="145">
        <v>2269.4577876524004</v>
      </c>
      <c r="P77" s="145">
        <v>2619.6290102189259</v>
      </c>
    </row>
    <row r="78" spans="1:16" x14ac:dyDescent="0.25">
      <c r="A78">
        <v>76</v>
      </c>
      <c r="B78">
        <v>2</v>
      </c>
      <c r="C78" t="s">
        <v>15</v>
      </c>
      <c r="D78">
        <v>0</v>
      </c>
      <c r="E78" s="145">
        <v>3441.9025674786044</v>
      </c>
      <c r="F78" s="145">
        <v>2323.7638227663165</v>
      </c>
      <c r="G78" s="145">
        <v>2575.1617131534822</v>
      </c>
      <c r="H78" s="145">
        <v>4592.3266096329426</v>
      </c>
      <c r="I78" s="145"/>
      <c r="K78" s="148">
        <v>200</v>
      </c>
      <c r="L78" s="145"/>
      <c r="M78" s="145">
        <v>2294.7518423997244</v>
      </c>
      <c r="N78" s="145">
        <v>2530.9896498057606</v>
      </c>
      <c r="O78" s="145">
        <v>2157.9925374544491</v>
      </c>
      <c r="P78" s="145">
        <v>2965.0217252914676</v>
      </c>
    </row>
    <row r="79" spans="1:16" x14ac:dyDescent="0.25">
      <c r="A79">
        <v>77</v>
      </c>
      <c r="B79">
        <v>2</v>
      </c>
      <c r="C79" t="s">
        <v>15</v>
      </c>
      <c r="D79">
        <v>500</v>
      </c>
      <c r="E79" s="145">
        <v>4438.4333531392349</v>
      </c>
      <c r="F79" s="145">
        <v>2649.0057171265225</v>
      </c>
      <c r="G79" s="145">
        <v>2623.3070203428551</v>
      </c>
      <c r="H79" s="145">
        <v>4674.026703159816</v>
      </c>
      <c r="I79" s="145"/>
      <c r="K79" s="148">
        <v>350</v>
      </c>
      <c r="L79" s="145"/>
      <c r="M79" s="145">
        <v>2434.770902063533</v>
      </c>
      <c r="N79" s="145">
        <v>2674.5350885521975</v>
      </c>
      <c r="O79" s="145">
        <v>2469.9493300391573</v>
      </c>
      <c r="P79" s="145">
        <v>3273.1993836280558</v>
      </c>
    </row>
    <row r="80" spans="1:16" x14ac:dyDescent="0.25">
      <c r="A80">
        <v>78</v>
      </c>
      <c r="B80">
        <v>2</v>
      </c>
      <c r="C80" t="s">
        <v>15</v>
      </c>
      <c r="D80">
        <v>350</v>
      </c>
      <c r="E80" s="145">
        <v>3939.9417640479769</v>
      </c>
      <c r="F80" s="145">
        <v>2820.309966769265</v>
      </c>
      <c r="G80" s="145">
        <v>2851.8150194393284</v>
      </c>
      <c r="H80" s="145">
        <v>4169.1948658109686</v>
      </c>
      <c r="I80" s="145"/>
      <c r="K80" s="148">
        <v>500</v>
      </c>
      <c r="L80" s="145"/>
      <c r="M80" s="145">
        <v>2716.0158953818782</v>
      </c>
      <c r="N80" s="145">
        <v>3143.6132790823422</v>
      </c>
      <c r="O80" s="145">
        <v>2884.5412587607962</v>
      </c>
      <c r="P80" s="145">
        <v>3544.8894875906158</v>
      </c>
    </row>
    <row r="81" spans="1:16" x14ac:dyDescent="0.25">
      <c r="A81">
        <v>79</v>
      </c>
      <c r="B81">
        <v>2</v>
      </c>
      <c r="C81" t="s">
        <v>12</v>
      </c>
      <c r="D81">
        <v>200</v>
      </c>
      <c r="E81" s="145"/>
      <c r="F81" s="145">
        <v>2608.3006488534234</v>
      </c>
      <c r="G81" s="145">
        <v>3125.6126990690491</v>
      </c>
      <c r="H81" s="145">
        <v>1500</v>
      </c>
      <c r="I81" s="145">
        <v>3016.4264202128884</v>
      </c>
      <c r="K81" s="147" t="s">
        <v>16</v>
      </c>
      <c r="L81" s="145">
        <v>4460.6398326357858</v>
      </c>
      <c r="M81" s="145">
        <v>3006.9529779417985</v>
      </c>
      <c r="N81" s="145">
        <v>3940.1968810862431</v>
      </c>
      <c r="O81" s="145">
        <v>3476.2941908797407</v>
      </c>
      <c r="P81" s="145"/>
    </row>
    <row r="82" spans="1:16" x14ac:dyDescent="0.25">
      <c r="A82">
        <v>80</v>
      </c>
      <c r="B82">
        <v>2</v>
      </c>
      <c r="C82" t="s">
        <v>12</v>
      </c>
      <c r="D82">
        <v>0</v>
      </c>
      <c r="E82" s="145"/>
      <c r="F82" s="145">
        <v>1943.9480083857443</v>
      </c>
      <c r="G82" s="145">
        <v>2095.2716014635516</v>
      </c>
      <c r="H82" s="145">
        <v>1958.8662055160351</v>
      </c>
      <c r="I82" s="145">
        <v>2197.2080826777724</v>
      </c>
      <c r="K82" s="148">
        <v>0</v>
      </c>
      <c r="L82" s="145">
        <v>4130.0983253498543</v>
      </c>
      <c r="M82" s="145">
        <v>2768.9108779286466</v>
      </c>
      <c r="N82" s="145">
        <v>3727.1297416040452</v>
      </c>
      <c r="O82" s="145">
        <v>3451.9916094141022</v>
      </c>
      <c r="P82" s="145"/>
    </row>
    <row r="83" spans="1:16" x14ac:dyDescent="0.25">
      <c r="A83">
        <v>81</v>
      </c>
      <c r="B83">
        <v>2</v>
      </c>
      <c r="C83" t="s">
        <v>12</v>
      </c>
      <c r="D83">
        <v>100</v>
      </c>
      <c r="E83" s="145"/>
      <c r="F83" s="145">
        <v>2266.0772946859902</v>
      </c>
      <c r="G83" s="145">
        <v>2291.4031789623964</v>
      </c>
      <c r="H83" s="145">
        <v>2219.2227990343736</v>
      </c>
      <c r="I83" s="145">
        <v>2495.0620247032102</v>
      </c>
      <c r="K83" s="148">
        <v>50</v>
      </c>
      <c r="L83" s="145">
        <v>4386.9828555508502</v>
      </c>
      <c r="M83" s="145">
        <v>2740.6050274938652</v>
      </c>
      <c r="N83" s="145">
        <v>3677.8272056254464</v>
      </c>
      <c r="O83" s="145">
        <v>3323.3552318696911</v>
      </c>
      <c r="P83" s="145"/>
    </row>
    <row r="84" spans="1:16" x14ac:dyDescent="0.25">
      <c r="A84">
        <v>82</v>
      </c>
      <c r="B84">
        <v>2</v>
      </c>
      <c r="C84" t="s">
        <v>12</v>
      </c>
      <c r="D84">
        <v>50</v>
      </c>
      <c r="E84" s="145"/>
      <c r="F84" s="145">
        <v>2197.878787878788</v>
      </c>
      <c r="G84" s="145">
        <v>2367.1296047190585</v>
      </c>
      <c r="H84" s="145">
        <v>2168.3929118495944</v>
      </c>
      <c r="I84" s="145">
        <v>2763.3402140128601</v>
      </c>
      <c r="K84" s="148">
        <v>100</v>
      </c>
      <c r="L84" s="145">
        <v>4890.3891033893633</v>
      </c>
      <c r="M84" s="145">
        <v>3190.4012168429208</v>
      </c>
      <c r="N84" s="145">
        <v>3964.8070659505784</v>
      </c>
      <c r="O84" s="145">
        <v>3493.3430329550761</v>
      </c>
      <c r="P84" s="145"/>
    </row>
    <row r="85" spans="1:16" x14ac:dyDescent="0.25">
      <c r="A85">
        <v>83</v>
      </c>
      <c r="B85">
        <v>2</v>
      </c>
      <c r="C85" t="s">
        <v>12</v>
      </c>
      <c r="D85">
        <v>500</v>
      </c>
      <c r="E85" s="145"/>
      <c r="F85" s="145">
        <v>3194.0161862616114</v>
      </c>
      <c r="G85" s="145">
        <v>3474.6817830918653</v>
      </c>
      <c r="H85" s="145">
        <v>3250.1414141414139</v>
      </c>
      <c r="I85" s="145">
        <v>3750.9214007602282</v>
      </c>
      <c r="K85" s="148">
        <v>200</v>
      </c>
      <c r="L85" s="145">
        <v>4660.4283782282073</v>
      </c>
      <c r="M85" s="145">
        <v>3229.0032954554008</v>
      </c>
      <c r="N85" s="145">
        <v>4129.7590359861297</v>
      </c>
      <c r="O85" s="145">
        <v>3508.9662958669678</v>
      </c>
      <c r="P85" s="145"/>
    </row>
    <row r="86" spans="1:16" x14ac:dyDescent="0.25">
      <c r="A86">
        <v>84</v>
      </c>
      <c r="B86">
        <v>2</v>
      </c>
      <c r="C86" t="s">
        <v>12</v>
      </c>
      <c r="D86">
        <v>350</v>
      </c>
      <c r="E86" s="145"/>
      <c r="F86" s="145">
        <v>2875.3743961352657</v>
      </c>
      <c r="G86" s="145">
        <v>3759.7273853779425</v>
      </c>
      <c r="H86" s="145">
        <v>2739.9497487437184</v>
      </c>
      <c r="I86" s="145">
        <v>3510.837947582133</v>
      </c>
      <c r="K86" s="148">
        <v>350</v>
      </c>
      <c r="L86" s="145">
        <v>4504.5979189188492</v>
      </c>
      <c r="M86" s="145">
        <v>3050.3161501504965</v>
      </c>
      <c r="N86" s="145">
        <v>4081.152103151333</v>
      </c>
      <c r="O86" s="145">
        <v>3568.275572473819</v>
      </c>
      <c r="P86" s="145"/>
    </row>
    <row r="87" spans="1:16" x14ac:dyDescent="0.25">
      <c r="A87">
        <v>85</v>
      </c>
      <c r="B87">
        <v>2</v>
      </c>
      <c r="C87" t="s">
        <v>17</v>
      </c>
      <c r="D87">
        <v>500</v>
      </c>
      <c r="E87" s="145">
        <v>3963.5953437227467</v>
      </c>
      <c r="F87" s="145">
        <v>2939.3107239009496</v>
      </c>
      <c r="G87" s="145">
        <v>4078.2556750298691</v>
      </c>
      <c r="H87" s="145">
        <v>4317.0256104528416</v>
      </c>
      <c r="I87" s="145"/>
      <c r="K87" s="148">
        <v>500</v>
      </c>
      <c r="L87" s="145">
        <v>4191.3424143775947</v>
      </c>
      <c r="M87" s="145">
        <v>3062.4812997794552</v>
      </c>
      <c r="N87" s="145">
        <v>4060.5061341999231</v>
      </c>
      <c r="O87" s="145">
        <v>3511.8334026987886</v>
      </c>
      <c r="P87" s="145"/>
    </row>
    <row r="88" spans="1:16" x14ac:dyDescent="0.25">
      <c r="A88">
        <v>86</v>
      </c>
      <c r="B88">
        <v>2</v>
      </c>
      <c r="C88" t="s">
        <v>17</v>
      </c>
      <c r="D88">
        <v>100</v>
      </c>
      <c r="E88" s="145">
        <v>5395.0871217083713</v>
      </c>
      <c r="F88" s="145">
        <v>2666.7996625170035</v>
      </c>
      <c r="G88" s="145">
        <v>4266.5848921598699</v>
      </c>
      <c r="H88" s="145">
        <v>6040.3959743453233</v>
      </c>
      <c r="I88" s="145"/>
      <c r="K88" s="147" t="s">
        <v>95</v>
      </c>
      <c r="L88" s="145" t="e">
        <v>#DIV/0!</v>
      </c>
      <c r="M88" s="145" t="e">
        <v>#DIV/0!</v>
      </c>
      <c r="N88" s="145" t="e">
        <v>#DIV/0!</v>
      </c>
      <c r="O88" s="145" t="e">
        <v>#DIV/0!</v>
      </c>
      <c r="P88" s="145" t="e">
        <v>#DIV/0!</v>
      </c>
    </row>
    <row r="89" spans="1:16" x14ac:dyDescent="0.25">
      <c r="A89">
        <v>87</v>
      </c>
      <c r="B89">
        <v>2</v>
      </c>
      <c r="C89" t="s">
        <v>17</v>
      </c>
      <c r="D89">
        <v>350</v>
      </c>
      <c r="E89" s="145">
        <v>5263.4903922084759</v>
      </c>
      <c r="F89" s="145">
        <v>2979.5824740161052</v>
      </c>
      <c r="G89" s="145">
        <v>4303.7045636302655</v>
      </c>
      <c r="H89" s="145">
        <v>4833.3841037747816</v>
      </c>
      <c r="I89" s="145"/>
      <c r="K89" s="147" t="s">
        <v>96</v>
      </c>
      <c r="L89" s="145">
        <v>4077.2426429383404</v>
      </c>
      <c r="M89" s="145">
        <v>2570.4535860430319</v>
      </c>
      <c r="N89" s="145">
        <v>2904.1691598431175</v>
      </c>
      <c r="O89" s="145">
        <v>2815.75532758493</v>
      </c>
      <c r="P89" s="145">
        <v>3161.7963733792385</v>
      </c>
    </row>
    <row r="90" spans="1:16" x14ac:dyDescent="0.25">
      <c r="A90">
        <v>88</v>
      </c>
      <c r="B90">
        <v>2</v>
      </c>
      <c r="C90" t="s">
        <v>17</v>
      </c>
      <c r="D90">
        <v>200</v>
      </c>
      <c r="E90" s="145">
        <v>5626.79792179382</v>
      </c>
      <c r="F90" s="145">
        <v>2783.4869911233545</v>
      </c>
      <c r="G90" s="145">
        <v>4634.3780228283995</v>
      </c>
      <c r="H90" s="145">
        <v>4647.0580540512256</v>
      </c>
      <c r="I90" s="145"/>
    </row>
    <row r="91" spans="1:16" x14ac:dyDescent="0.25">
      <c r="A91">
        <v>89</v>
      </c>
      <c r="B91">
        <v>2</v>
      </c>
      <c r="C91" t="s">
        <v>17</v>
      </c>
      <c r="D91">
        <v>0</v>
      </c>
      <c r="E91" s="145">
        <v>5230.2485659655831</v>
      </c>
      <c r="F91" s="145">
        <v>2703.0942334739802</v>
      </c>
      <c r="G91" s="145">
        <v>4847.4413729017615</v>
      </c>
      <c r="H91" s="145">
        <v>4369.0983735986101</v>
      </c>
      <c r="I91" s="145"/>
    </row>
    <row r="92" spans="1:16" x14ac:dyDescent="0.25">
      <c r="A92">
        <v>90</v>
      </c>
      <c r="B92">
        <v>2</v>
      </c>
      <c r="C92" t="s">
        <v>17</v>
      </c>
      <c r="D92">
        <v>50</v>
      </c>
      <c r="E92" s="145">
        <v>4900.8384353741494</v>
      </c>
      <c r="F92" s="145">
        <v>2726.0196815172658</v>
      </c>
      <c r="G92" s="145">
        <v>5117.1604613299787</v>
      </c>
      <c r="H92" s="145">
        <v>3889.0941700159906</v>
      </c>
      <c r="I92" s="145"/>
    </row>
    <row r="93" spans="1:16" x14ac:dyDescent="0.25">
      <c r="A93">
        <v>91</v>
      </c>
      <c r="B93">
        <v>2</v>
      </c>
      <c r="C93" t="s">
        <v>10</v>
      </c>
      <c r="D93">
        <v>500</v>
      </c>
      <c r="E93" s="145"/>
      <c r="F93" s="145">
        <v>2528.1293576620678</v>
      </c>
      <c r="G93" s="145">
        <v>3200.1991758241752</v>
      </c>
      <c r="H93" s="145">
        <v>3074.9040488075425</v>
      </c>
      <c r="I93" s="145">
        <v>3890.4035814063077</v>
      </c>
    </row>
    <row r="94" spans="1:16" x14ac:dyDescent="0.25">
      <c r="A94">
        <v>92</v>
      </c>
      <c r="B94">
        <v>2</v>
      </c>
      <c r="C94" t="s">
        <v>10</v>
      </c>
      <c r="D94">
        <v>50</v>
      </c>
      <c r="E94" s="145"/>
      <c r="F94" s="145">
        <v>2100.2435786435785</v>
      </c>
      <c r="G94" s="145">
        <v>2026.6398120174556</v>
      </c>
      <c r="H94" s="145">
        <v>2276.2638029690333</v>
      </c>
      <c r="I94" s="145">
        <v>3339.5061728395062</v>
      </c>
    </row>
    <row r="95" spans="1:16" x14ac:dyDescent="0.25">
      <c r="A95">
        <v>93</v>
      </c>
      <c r="B95">
        <v>2</v>
      </c>
      <c r="C95" t="s">
        <v>10</v>
      </c>
      <c r="D95">
        <v>350</v>
      </c>
      <c r="E95" s="145"/>
      <c r="F95" s="145">
        <v>2818.0579096045194</v>
      </c>
      <c r="G95" s="145">
        <v>3281.145956142419</v>
      </c>
      <c r="H95" s="145">
        <v>2940.8562735264759</v>
      </c>
      <c r="I95" s="145">
        <v>3977.3297013481774</v>
      </c>
    </row>
    <row r="96" spans="1:16" x14ac:dyDescent="0.25">
      <c r="A96">
        <v>94</v>
      </c>
      <c r="B96">
        <v>2</v>
      </c>
      <c r="C96" t="s">
        <v>10</v>
      </c>
      <c r="D96">
        <v>100</v>
      </c>
      <c r="E96" s="145"/>
      <c r="F96" s="145">
        <v>2198.531694384189</v>
      </c>
      <c r="G96" s="145">
        <v>2328.1405707346694</v>
      </c>
      <c r="H96" s="145">
        <v>2422.6293947224181</v>
      </c>
      <c r="I96" s="145">
        <v>3381.7840357376053</v>
      </c>
    </row>
    <row r="97" spans="1:9" x14ac:dyDescent="0.25">
      <c r="A97">
        <v>95</v>
      </c>
      <c r="B97">
        <v>2</v>
      </c>
      <c r="C97" t="s">
        <v>10</v>
      </c>
      <c r="D97">
        <v>200</v>
      </c>
      <c r="E97" s="145"/>
      <c r="F97" s="145">
        <v>2650.7974118697007</v>
      </c>
      <c r="G97" s="145">
        <v>2722.7550038076351</v>
      </c>
      <c r="H97" s="145">
        <v>2752.5538971807628</v>
      </c>
      <c r="I97" s="145">
        <v>3357.2907196857891</v>
      </c>
    </row>
    <row r="98" spans="1:9" x14ac:dyDescent="0.25">
      <c r="A98">
        <v>96</v>
      </c>
      <c r="B98">
        <v>2</v>
      </c>
      <c r="C98" t="s">
        <v>10</v>
      </c>
      <c r="D98">
        <v>0</v>
      </c>
      <c r="E98" s="145"/>
      <c r="F98" s="145">
        <v>2020.7002631046346</v>
      </c>
      <c r="G98" s="145">
        <v>2305.5903258561802</v>
      </c>
      <c r="H98" s="145">
        <v>2349.8387926347191</v>
      </c>
      <c r="I98" s="145">
        <v>3007.6715562299778</v>
      </c>
    </row>
    <row r="99" spans="1:9" x14ac:dyDescent="0.25">
      <c r="A99">
        <v>97</v>
      </c>
      <c r="B99">
        <v>2</v>
      </c>
      <c r="C99" t="s">
        <v>14</v>
      </c>
      <c r="D99">
        <v>350</v>
      </c>
      <c r="E99" s="145"/>
      <c r="F99" s="145">
        <v>2920.6107241569925</v>
      </c>
      <c r="G99" s="145">
        <v>3005.3690974874062</v>
      </c>
      <c r="H99" s="145">
        <v>2813.6643026004726</v>
      </c>
      <c r="I99" s="145">
        <v>3080.4612593936249</v>
      </c>
    </row>
    <row r="100" spans="1:9" x14ac:dyDescent="0.25">
      <c r="A100">
        <v>98</v>
      </c>
      <c r="B100">
        <v>2</v>
      </c>
      <c r="C100" t="s">
        <v>14</v>
      </c>
      <c r="D100">
        <v>0</v>
      </c>
      <c r="E100" s="145"/>
      <c r="F100" s="145">
        <v>1927.2821189141664</v>
      </c>
      <c r="G100" s="145">
        <v>1970.5089885206844</v>
      </c>
      <c r="H100" s="145">
        <v>2024.054580896686</v>
      </c>
      <c r="I100" s="145">
        <v>2533.7121017361651</v>
      </c>
    </row>
    <row r="101" spans="1:9" x14ac:dyDescent="0.25">
      <c r="A101">
        <v>99</v>
      </c>
      <c r="B101">
        <v>2</v>
      </c>
      <c r="C101" t="s">
        <v>14</v>
      </c>
      <c r="D101">
        <v>500</v>
      </c>
      <c r="E101" s="145"/>
      <c r="F101" s="145">
        <v>3276.5996399708911</v>
      </c>
      <c r="G101" s="145">
        <v>3228.2593603612709</v>
      </c>
      <c r="H101" s="145">
        <v>2864.7022019010947</v>
      </c>
      <c r="I101" s="145">
        <v>4140.4441808356405</v>
      </c>
    </row>
    <row r="102" spans="1:9" x14ac:dyDescent="0.25">
      <c r="A102">
        <v>100</v>
      </c>
      <c r="B102">
        <v>2</v>
      </c>
      <c r="C102" t="s">
        <v>14</v>
      </c>
      <c r="D102">
        <v>100</v>
      </c>
      <c r="E102" s="145"/>
      <c r="F102" s="145">
        <v>2345.1640211640211</v>
      </c>
      <c r="G102" s="145">
        <v>2204.4611627135901</v>
      </c>
      <c r="H102" s="145">
        <v>2241.2676535647438</v>
      </c>
      <c r="I102" s="145">
        <v>2695.5076030033438</v>
      </c>
    </row>
    <row r="103" spans="1:9" x14ac:dyDescent="0.25">
      <c r="A103">
        <v>101</v>
      </c>
      <c r="B103">
        <v>2</v>
      </c>
      <c r="C103" t="s">
        <v>14</v>
      </c>
      <c r="D103">
        <v>200</v>
      </c>
      <c r="E103" s="145"/>
      <c r="F103" s="145">
        <v>2484.6608796296296</v>
      </c>
      <c r="G103" s="145">
        <v>2361.9031047666394</v>
      </c>
      <c r="H103" s="145">
        <v>2632.6263757756797</v>
      </c>
      <c r="I103" s="145">
        <v>2746.9175258138712</v>
      </c>
    </row>
    <row r="104" spans="1:9" x14ac:dyDescent="0.25">
      <c r="A104">
        <v>102</v>
      </c>
      <c r="B104">
        <v>2</v>
      </c>
      <c r="C104" t="s">
        <v>14</v>
      </c>
      <c r="D104">
        <v>50</v>
      </c>
      <c r="E104" s="145"/>
      <c r="F104" s="145">
        <v>2077.7926634768737</v>
      </c>
      <c r="G104" s="145">
        <v>2181.9177112102543</v>
      </c>
      <c r="H104" s="145">
        <v>2128.4807469128555</v>
      </c>
      <c r="I104" s="145">
        <v>2431.265941737146</v>
      </c>
    </row>
    <row r="105" spans="1:9" x14ac:dyDescent="0.25">
      <c r="A105">
        <v>103</v>
      </c>
      <c r="B105">
        <v>2</v>
      </c>
      <c r="C105" t="s">
        <v>11</v>
      </c>
      <c r="D105">
        <v>50</v>
      </c>
      <c r="E105" s="145"/>
      <c r="F105" s="145">
        <v>2003.6022809057188</v>
      </c>
      <c r="G105" s="145">
        <v>2243.0192662971758</v>
      </c>
      <c r="H105" s="145">
        <v>2107.0648882407154</v>
      </c>
      <c r="I105" s="145">
        <v>3071.6080761942185</v>
      </c>
    </row>
    <row r="106" spans="1:9" x14ac:dyDescent="0.25">
      <c r="A106">
        <v>104</v>
      </c>
      <c r="B106">
        <v>2</v>
      </c>
      <c r="C106" t="s">
        <v>11</v>
      </c>
      <c r="D106">
        <v>0</v>
      </c>
      <c r="E106" s="145"/>
      <c r="F106" s="145">
        <v>1995.0329144225016</v>
      </c>
      <c r="G106" s="145">
        <v>1906.0333361159808</v>
      </c>
      <c r="H106" s="145">
        <v>2002.7420676735744</v>
      </c>
      <c r="I106" s="145">
        <v>2761.3053167780963</v>
      </c>
    </row>
    <row r="107" spans="1:9" x14ac:dyDescent="0.25">
      <c r="A107">
        <v>105</v>
      </c>
      <c r="B107">
        <v>2</v>
      </c>
      <c r="C107" t="s">
        <v>11</v>
      </c>
      <c r="D107">
        <v>200</v>
      </c>
      <c r="E107" s="145"/>
      <c r="F107" s="145">
        <v>2441.4337674527746</v>
      </c>
      <c r="G107" s="145">
        <v>2411.6316175545053</v>
      </c>
      <c r="H107" s="145">
        <v>2030.9966877446554</v>
      </c>
      <c r="I107" s="145">
        <v>3556.2724534016402</v>
      </c>
    </row>
    <row r="108" spans="1:9" x14ac:dyDescent="0.25">
      <c r="A108">
        <v>106</v>
      </c>
      <c r="B108">
        <v>2</v>
      </c>
      <c r="C108" t="s">
        <v>11</v>
      </c>
      <c r="D108">
        <v>350</v>
      </c>
      <c r="E108" s="145"/>
      <c r="F108" s="145">
        <v>2439.2431561996777</v>
      </c>
      <c r="G108" s="145">
        <v>2756.0698359851549</v>
      </c>
      <c r="H108" s="145">
        <v>2858.038237738986</v>
      </c>
      <c r="I108" s="145">
        <v>3871.9645571497422</v>
      </c>
    </row>
    <row r="109" spans="1:9" x14ac:dyDescent="0.25">
      <c r="A109">
        <v>107</v>
      </c>
      <c r="B109">
        <v>2</v>
      </c>
      <c r="C109" t="s">
        <v>11</v>
      </c>
      <c r="D109">
        <v>100</v>
      </c>
      <c r="E109" s="145"/>
      <c r="F109" s="145">
        <v>2055.9785017001204</v>
      </c>
      <c r="G109" s="145">
        <v>2432.4182206444416</v>
      </c>
      <c r="H109" s="145">
        <v>2774.8174837136512</v>
      </c>
      <c r="I109" s="145">
        <v>3598.7417359778206</v>
      </c>
    </row>
    <row r="110" spans="1:9" x14ac:dyDescent="0.25">
      <c r="A110">
        <v>108</v>
      </c>
      <c r="B110">
        <v>2</v>
      </c>
      <c r="C110" t="s">
        <v>11</v>
      </c>
      <c r="D110">
        <v>500</v>
      </c>
      <c r="E110" s="145"/>
      <c r="F110" s="145">
        <v>3079.820325284707</v>
      </c>
      <c r="G110" s="145">
        <v>3306.9167532993479</v>
      </c>
      <c r="H110" s="145">
        <v>2910.2547938008929</v>
      </c>
      <c r="I110" s="145">
        <v>3943.2221615745993</v>
      </c>
    </row>
    <row r="111" spans="1:9" x14ac:dyDescent="0.25">
      <c r="A111">
        <v>109</v>
      </c>
      <c r="B111">
        <v>2</v>
      </c>
      <c r="C111" t="s">
        <v>16</v>
      </c>
      <c r="D111">
        <v>50</v>
      </c>
      <c r="E111" s="145">
        <v>4468.9383844152544</v>
      </c>
      <c r="F111" s="145">
        <v>3246.1509941631975</v>
      </c>
      <c r="G111" s="145">
        <v>4244.7250941557968</v>
      </c>
      <c r="H111" s="145">
        <v>3427.7925351584618</v>
      </c>
      <c r="I111" s="145"/>
    </row>
    <row r="112" spans="1:9" x14ac:dyDescent="0.25">
      <c r="A112">
        <v>110</v>
      </c>
      <c r="B112">
        <v>2</v>
      </c>
      <c r="C112" t="s">
        <v>16</v>
      </c>
      <c r="D112">
        <v>350</v>
      </c>
      <c r="E112" s="145">
        <v>5186.7612756959425</v>
      </c>
      <c r="F112" s="145">
        <v>3049.3210263070414</v>
      </c>
      <c r="G112" s="145">
        <v>4111.6779313214793</v>
      </c>
      <c r="H112" s="145">
        <v>3884.9570142199395</v>
      </c>
      <c r="I112" s="145"/>
    </row>
    <row r="113" spans="1:9" x14ac:dyDescent="0.25">
      <c r="A113">
        <v>111</v>
      </c>
      <c r="B113">
        <v>2</v>
      </c>
      <c r="C113" t="s">
        <v>16</v>
      </c>
      <c r="D113">
        <v>200</v>
      </c>
      <c r="E113" s="145">
        <v>5051.4767932489449</v>
      </c>
      <c r="F113" s="145">
        <v>2862.3506518777967</v>
      </c>
      <c r="G113" s="145">
        <v>4382.2100789313899</v>
      </c>
      <c r="H113" s="145">
        <v>3656.0700139525352</v>
      </c>
      <c r="I113" s="145"/>
    </row>
    <row r="114" spans="1:9" x14ac:dyDescent="0.25">
      <c r="A114">
        <v>112</v>
      </c>
      <c r="B114">
        <v>2</v>
      </c>
      <c r="C114" t="s">
        <v>16</v>
      </c>
      <c r="D114">
        <v>500</v>
      </c>
      <c r="E114" s="145">
        <v>5679.6596811749951</v>
      </c>
      <c r="F114" s="145">
        <v>3148.2930596932579</v>
      </c>
      <c r="G114" s="145">
        <v>4261.4934369473722</v>
      </c>
      <c r="H114" s="145">
        <v>3989.6758988994834</v>
      </c>
      <c r="I114" s="145"/>
    </row>
    <row r="115" spans="1:9" x14ac:dyDescent="0.25">
      <c r="A115">
        <v>113</v>
      </c>
      <c r="B115">
        <v>2</v>
      </c>
      <c r="C115" t="s">
        <v>16</v>
      </c>
      <c r="D115">
        <v>0</v>
      </c>
      <c r="E115" s="145">
        <v>5602.9621848739498</v>
      </c>
      <c r="F115" s="145">
        <v>2974.4356792987883</v>
      </c>
      <c r="G115" s="145">
        <v>3957.4296343089773</v>
      </c>
      <c r="H115" s="145">
        <v>3218.9359104252721</v>
      </c>
      <c r="I115" s="145"/>
    </row>
    <row r="116" spans="1:9" x14ac:dyDescent="0.25">
      <c r="A116">
        <v>114</v>
      </c>
      <c r="B116">
        <v>2</v>
      </c>
      <c r="C116" t="s">
        <v>16</v>
      </c>
      <c r="D116">
        <v>100</v>
      </c>
      <c r="E116" s="145">
        <v>5521.750663129973</v>
      </c>
      <c r="F116" s="145">
        <v>3468.4710766614771</v>
      </c>
      <c r="G116" s="145">
        <v>3884.6680355920598</v>
      </c>
      <c r="H116" s="145">
        <v>3491.7695473251024</v>
      </c>
      <c r="I116" s="145"/>
    </row>
    <row r="117" spans="1:9" x14ac:dyDescent="0.25">
      <c r="A117">
        <v>115</v>
      </c>
      <c r="B117">
        <v>2</v>
      </c>
      <c r="C117" t="s">
        <v>13</v>
      </c>
      <c r="D117">
        <v>500</v>
      </c>
      <c r="E117" s="145"/>
      <c r="F117" s="145">
        <v>2692.2893910860012</v>
      </c>
      <c r="G117" s="145">
        <v>3330.9995907509715</v>
      </c>
      <c r="H117" s="145">
        <v>2827.2181857963078</v>
      </c>
      <c r="I117" s="145">
        <v>3594.0095454748202</v>
      </c>
    </row>
    <row r="118" spans="1:9" x14ac:dyDescent="0.25">
      <c r="A118">
        <v>116</v>
      </c>
      <c r="B118">
        <v>2</v>
      </c>
      <c r="C118" t="s">
        <v>13</v>
      </c>
      <c r="D118">
        <v>0</v>
      </c>
      <c r="E118" s="145"/>
      <c r="F118" s="145">
        <v>2291.6729431721797</v>
      </c>
      <c r="G118" s="145">
        <v>2317.0247220646488</v>
      </c>
      <c r="H118" s="145">
        <v>2751.1987570216324</v>
      </c>
      <c r="I118" s="145">
        <v>2938.5184048295087</v>
      </c>
    </row>
    <row r="119" spans="1:9" x14ac:dyDescent="0.25">
      <c r="A119">
        <v>117</v>
      </c>
      <c r="B119">
        <v>2</v>
      </c>
      <c r="C119" t="s">
        <v>13</v>
      </c>
      <c r="D119">
        <v>350</v>
      </c>
      <c r="E119" s="145"/>
      <c r="F119" s="145">
        <v>3120.5639788359786</v>
      </c>
      <c r="G119" s="145">
        <v>3142.1425958206901</v>
      </c>
      <c r="H119" s="145">
        <v>3069.4251683065768</v>
      </c>
      <c r="I119" s="145">
        <v>3828.8618487300278</v>
      </c>
    </row>
    <row r="120" spans="1:9" x14ac:dyDescent="0.25">
      <c r="A120">
        <v>118</v>
      </c>
      <c r="B120">
        <v>2</v>
      </c>
      <c r="C120" t="s">
        <v>13</v>
      </c>
      <c r="D120">
        <v>100</v>
      </c>
      <c r="E120" s="145"/>
      <c r="F120" s="145">
        <v>2451.3045751633986</v>
      </c>
      <c r="G120" s="145">
        <v>2624.2984635201028</v>
      </c>
      <c r="H120" s="145">
        <v>2602.0807655303324</v>
      </c>
      <c r="I120" s="145">
        <v>3164.8640504517298</v>
      </c>
    </row>
    <row r="121" spans="1:9" x14ac:dyDescent="0.25">
      <c r="A121">
        <v>119</v>
      </c>
      <c r="B121">
        <v>2</v>
      </c>
      <c r="C121" t="s">
        <v>13</v>
      </c>
      <c r="D121">
        <v>50</v>
      </c>
      <c r="E121" s="145"/>
      <c r="F121" s="145">
        <v>2680.5699410878201</v>
      </c>
      <c r="G121" s="145">
        <v>2588.6473404778862</v>
      </c>
      <c r="H121" s="145">
        <v>2367.3164392462636</v>
      </c>
      <c r="I121" s="145">
        <v>3061.6992153305</v>
      </c>
    </row>
    <row r="122" spans="1:9" x14ac:dyDescent="0.25">
      <c r="A122">
        <v>120</v>
      </c>
      <c r="B122">
        <v>2</v>
      </c>
      <c r="C122" t="s">
        <v>13</v>
      </c>
      <c r="D122">
        <v>200</v>
      </c>
      <c r="E122" s="145"/>
      <c r="F122" s="145">
        <v>3848.4175084175081</v>
      </c>
      <c r="G122" s="145">
        <v>3152.2060433835368</v>
      </c>
      <c r="H122" s="145">
        <v>3086.8825554178711</v>
      </c>
      <c r="I122" s="145">
        <v>3808.0088106817143</v>
      </c>
    </row>
    <row r="123" spans="1:9" x14ac:dyDescent="0.25">
      <c r="A123">
        <v>121</v>
      </c>
      <c r="B123">
        <v>2</v>
      </c>
      <c r="C123" t="s">
        <v>20</v>
      </c>
      <c r="D123">
        <v>0</v>
      </c>
      <c r="E123" s="145"/>
      <c r="F123" s="145">
        <v>2259.5432098765432</v>
      </c>
      <c r="G123" s="145">
        <v>2044.2705193500328</v>
      </c>
      <c r="H123" s="145">
        <v>1996.9479791846336</v>
      </c>
      <c r="I123" s="145">
        <v>2585.3895242483909</v>
      </c>
    </row>
    <row r="124" spans="1:9" x14ac:dyDescent="0.25">
      <c r="A124">
        <v>122</v>
      </c>
      <c r="B124">
        <v>2</v>
      </c>
      <c r="C124" t="s">
        <v>20</v>
      </c>
      <c r="D124">
        <v>350</v>
      </c>
      <c r="E124" s="145"/>
      <c r="F124" s="145">
        <v>2443.5663956639564</v>
      </c>
      <c r="G124" s="145">
        <v>2632.8698023176548</v>
      </c>
      <c r="H124" s="145">
        <v>2607.4252297410194</v>
      </c>
      <c r="I124" s="145">
        <v>3443.0620240999478</v>
      </c>
    </row>
    <row r="125" spans="1:9" x14ac:dyDescent="0.25">
      <c r="A125">
        <v>123</v>
      </c>
      <c r="B125">
        <v>2</v>
      </c>
      <c r="C125" t="s">
        <v>20</v>
      </c>
      <c r="D125">
        <v>200</v>
      </c>
      <c r="E125" s="145"/>
      <c r="F125" s="145">
        <v>2339.291487532244</v>
      </c>
      <c r="G125" s="145">
        <v>2435.4990791896871</v>
      </c>
      <c r="H125" s="145">
        <v>2215.1518069195713</v>
      </c>
      <c r="I125" s="145">
        <v>2676.6493055555557</v>
      </c>
    </row>
    <row r="126" spans="1:9" x14ac:dyDescent="0.25">
      <c r="A126">
        <v>124</v>
      </c>
      <c r="B126">
        <v>2</v>
      </c>
      <c r="C126" t="s">
        <v>20</v>
      </c>
      <c r="D126">
        <v>50</v>
      </c>
      <c r="E126" s="145"/>
      <c r="F126" s="145">
        <v>2287.6339869281046</v>
      </c>
      <c r="G126" s="145">
        <v>2203.2862379815533</v>
      </c>
      <c r="H126" s="145">
        <v>2202.4248747696543</v>
      </c>
      <c r="I126" s="145">
        <v>2805.5291055671933</v>
      </c>
    </row>
    <row r="127" spans="1:9" x14ac:dyDescent="0.25">
      <c r="A127">
        <v>125</v>
      </c>
      <c r="B127">
        <v>2</v>
      </c>
      <c r="C127" t="s">
        <v>20</v>
      </c>
      <c r="D127">
        <v>100</v>
      </c>
      <c r="E127" s="145"/>
      <c r="F127" s="145">
        <v>2226.6204345815995</v>
      </c>
      <c r="G127" s="145">
        <v>2185.3207607727254</v>
      </c>
      <c r="H127" s="145">
        <v>2313.3535520632295</v>
      </c>
      <c r="I127" s="145">
        <v>2677.0258379329653</v>
      </c>
    </row>
    <row r="128" spans="1:9" x14ac:dyDescent="0.25">
      <c r="A128">
        <v>126</v>
      </c>
      <c r="B128">
        <v>2</v>
      </c>
      <c r="C128" t="s">
        <v>20</v>
      </c>
      <c r="D128">
        <v>500</v>
      </c>
      <c r="E128" s="145"/>
      <c r="F128" s="145">
        <v>3004.3469091867669</v>
      </c>
      <c r="G128" s="145">
        <v>5192.1047436567387</v>
      </c>
      <c r="H128" s="145">
        <v>2947.1671671671666</v>
      </c>
      <c r="I128" s="145">
        <v>3128.4317055444162</v>
      </c>
    </row>
    <row r="129" spans="1:9" x14ac:dyDescent="0.25">
      <c r="A129">
        <v>127</v>
      </c>
      <c r="B129">
        <v>2</v>
      </c>
      <c r="C129" t="s">
        <v>19</v>
      </c>
      <c r="D129">
        <v>200</v>
      </c>
      <c r="E129" s="145"/>
      <c r="F129" s="145">
        <v>2655.2419572857525</v>
      </c>
      <c r="G129" s="145">
        <v>2511.5090724670345</v>
      </c>
      <c r="H129" s="145">
        <v>2376.9970672142531</v>
      </c>
      <c r="I129" s="145">
        <v>2774.6213779217369</v>
      </c>
    </row>
    <row r="130" spans="1:9" x14ac:dyDescent="0.25">
      <c r="A130">
        <v>128</v>
      </c>
      <c r="B130">
        <v>2</v>
      </c>
      <c r="C130" t="s">
        <v>19</v>
      </c>
      <c r="D130">
        <v>500</v>
      </c>
      <c r="E130" s="145"/>
      <c r="F130" s="145">
        <v>3474.2889767237593</v>
      </c>
      <c r="G130" s="145">
        <v>3669.9628186175692</v>
      </c>
      <c r="H130" s="145">
        <v>3144.532803180914</v>
      </c>
      <c r="I130" s="145">
        <v>3892.6421857036585</v>
      </c>
    </row>
    <row r="131" spans="1:9" x14ac:dyDescent="0.25">
      <c r="A131">
        <v>129</v>
      </c>
      <c r="B131">
        <v>2</v>
      </c>
      <c r="C131" t="s">
        <v>19</v>
      </c>
      <c r="D131">
        <v>50</v>
      </c>
      <c r="E131" s="145"/>
      <c r="F131" s="145">
        <v>2051.9360363148662</v>
      </c>
      <c r="G131" s="145">
        <v>2089.8045962285792</v>
      </c>
      <c r="H131" s="145">
        <v>1968.8497307880566</v>
      </c>
      <c r="I131" s="145">
        <v>2298.5691929353898</v>
      </c>
    </row>
    <row r="132" spans="1:9" x14ac:dyDescent="0.25">
      <c r="A132">
        <v>130</v>
      </c>
      <c r="B132">
        <v>2</v>
      </c>
      <c r="C132" t="s">
        <v>19</v>
      </c>
      <c r="D132">
        <v>0</v>
      </c>
      <c r="E132" s="145"/>
      <c r="F132" s="145">
        <v>2123.7171513419621</v>
      </c>
      <c r="G132" s="145">
        <v>2120.040899795501</v>
      </c>
      <c r="H132" s="145">
        <v>2119.5714194332504</v>
      </c>
      <c r="I132" s="145">
        <v>2576.7732994307571</v>
      </c>
    </row>
    <row r="133" spans="1:9" x14ac:dyDescent="0.25">
      <c r="A133">
        <v>131</v>
      </c>
      <c r="B133">
        <v>2</v>
      </c>
      <c r="C133" t="s">
        <v>19</v>
      </c>
      <c r="D133">
        <v>100</v>
      </c>
      <c r="E133" s="145"/>
      <c r="F133" s="145">
        <v>2351.9126538483351</v>
      </c>
      <c r="G133" s="145">
        <v>2230.1580485477425</v>
      </c>
      <c r="H133" s="145">
        <v>2288.9834400410618</v>
      </c>
      <c r="I133" s="145">
        <v>2810.5326217187667</v>
      </c>
    </row>
    <row r="134" spans="1:9" x14ac:dyDescent="0.25">
      <c r="A134">
        <v>132</v>
      </c>
      <c r="B134">
        <v>2</v>
      </c>
      <c r="C134" t="s">
        <v>19</v>
      </c>
      <c r="D134">
        <v>350</v>
      </c>
      <c r="E134" s="145"/>
      <c r="F134" s="145">
        <v>2964.9324894514766</v>
      </c>
      <c r="G134" s="145">
        <v>3317.5553159813126</v>
      </c>
      <c r="H134" s="145">
        <v>2794.6627469037412</v>
      </c>
      <c r="I134" s="145">
        <v>3491.4967923167442</v>
      </c>
    </row>
    <row r="135" spans="1:9" x14ac:dyDescent="0.25">
      <c r="A135">
        <v>133</v>
      </c>
      <c r="B135">
        <v>2</v>
      </c>
      <c r="C135" t="s">
        <v>9</v>
      </c>
      <c r="D135">
        <v>100</v>
      </c>
      <c r="E135" s="145"/>
      <c r="F135" s="145">
        <v>2667.4143094841929</v>
      </c>
      <c r="G135" s="145">
        <v>2763.9935525189067</v>
      </c>
      <c r="H135" s="145">
        <v>2310.5667229576366</v>
      </c>
      <c r="I135" s="145">
        <v>3171.2708714705723</v>
      </c>
    </row>
    <row r="136" spans="1:9" x14ac:dyDescent="0.25">
      <c r="A136">
        <v>134</v>
      </c>
      <c r="B136">
        <v>2</v>
      </c>
      <c r="C136" t="s">
        <v>9</v>
      </c>
      <c r="D136">
        <v>50</v>
      </c>
      <c r="E136" s="145"/>
      <c r="F136" s="145">
        <v>2474.6240487062405</v>
      </c>
      <c r="G136" s="145">
        <v>2296.212754107491</v>
      </c>
      <c r="H136" s="145">
        <v>2417.18449517311</v>
      </c>
      <c r="I136" s="145">
        <v>3082.2492812447149</v>
      </c>
    </row>
    <row r="137" spans="1:9" x14ac:dyDescent="0.25">
      <c r="A137">
        <v>135</v>
      </c>
      <c r="B137">
        <v>2</v>
      </c>
      <c r="C137" t="s">
        <v>9</v>
      </c>
      <c r="D137">
        <v>200</v>
      </c>
      <c r="E137" s="145"/>
      <c r="F137" s="145">
        <v>2564.5858966310943</v>
      </c>
      <c r="G137" s="145">
        <v>3079.1701091662762</v>
      </c>
      <c r="H137" s="145">
        <v>2597.6925590453411</v>
      </c>
      <c r="I137" s="145">
        <v>4501.5030639380275</v>
      </c>
    </row>
    <row r="138" spans="1:9" x14ac:dyDescent="0.25">
      <c r="A138">
        <v>136</v>
      </c>
      <c r="B138">
        <v>2</v>
      </c>
      <c r="C138" t="s">
        <v>9</v>
      </c>
      <c r="D138">
        <v>0</v>
      </c>
      <c r="E138" s="145"/>
      <c r="F138" s="145">
        <v>2314.1773773773775</v>
      </c>
      <c r="G138" s="145">
        <v>2306.840837622658</v>
      </c>
      <c r="H138" s="145">
        <v>2354.359242553006</v>
      </c>
      <c r="I138" s="145">
        <v>3237.4233917283145</v>
      </c>
    </row>
    <row r="139" spans="1:9" x14ac:dyDescent="0.25">
      <c r="A139">
        <v>137</v>
      </c>
      <c r="B139">
        <v>2</v>
      </c>
      <c r="C139" t="s">
        <v>9</v>
      </c>
      <c r="D139">
        <v>500</v>
      </c>
      <c r="E139" s="145"/>
      <c r="F139" s="145">
        <v>3441.4042822754336</v>
      </c>
      <c r="G139" s="145">
        <v>3584.7224852693598</v>
      </c>
      <c r="H139" s="145">
        <v>3041.451319867479</v>
      </c>
      <c r="I139" s="145">
        <v>4365.9719606612252</v>
      </c>
    </row>
    <row r="140" spans="1:9" x14ac:dyDescent="0.25">
      <c r="A140">
        <v>138</v>
      </c>
      <c r="B140">
        <v>2</v>
      </c>
      <c r="C140" t="s">
        <v>9</v>
      </c>
      <c r="D140">
        <v>350</v>
      </c>
      <c r="E140" s="145"/>
      <c r="F140" s="145">
        <v>3241.0300863866546</v>
      </c>
      <c r="G140" s="145">
        <v>3453.0488038696881</v>
      </c>
      <c r="H140" s="145">
        <v>3185.3909419351648</v>
      </c>
      <c r="I140" s="145">
        <v>4074.9762635790826</v>
      </c>
    </row>
    <row r="141" spans="1:9" x14ac:dyDescent="0.25">
      <c r="A141">
        <v>139</v>
      </c>
      <c r="B141">
        <v>2</v>
      </c>
      <c r="C141" t="s">
        <v>18</v>
      </c>
      <c r="D141">
        <v>350</v>
      </c>
      <c r="E141" s="145"/>
      <c r="F141" s="145">
        <v>2903.8850226928898</v>
      </c>
      <c r="G141" s="145">
        <v>3794.8625815420814</v>
      </c>
      <c r="H141" s="145">
        <v>2825.8088040307603</v>
      </c>
      <c r="I141" s="145">
        <v>5097.5308641975298</v>
      </c>
    </row>
    <row r="142" spans="1:9" x14ac:dyDescent="0.25">
      <c r="A142">
        <v>140</v>
      </c>
      <c r="B142">
        <v>2</v>
      </c>
      <c r="C142" t="s">
        <v>18</v>
      </c>
      <c r="D142">
        <v>100</v>
      </c>
      <c r="E142" s="145"/>
      <c r="F142" s="145">
        <v>2481.5304949809624</v>
      </c>
      <c r="G142" s="145">
        <v>2782.8044334181113</v>
      </c>
      <c r="H142" s="145">
        <v>2445.0573826181162</v>
      </c>
      <c r="I142" s="145">
        <v>3478.6030192968146</v>
      </c>
    </row>
    <row r="143" spans="1:9" x14ac:dyDescent="0.25">
      <c r="A143">
        <v>141</v>
      </c>
      <c r="B143">
        <v>2</v>
      </c>
      <c r="C143" t="s">
        <v>18</v>
      </c>
      <c r="D143">
        <v>200</v>
      </c>
      <c r="E143" s="145"/>
      <c r="F143" s="145">
        <v>2816.1440613026816</v>
      </c>
      <c r="G143" s="145">
        <v>3132.8712209787873</v>
      </c>
      <c r="H143" s="145">
        <v>2969.3153259708524</v>
      </c>
      <c r="I143" s="145">
        <v>4405.6880320198434</v>
      </c>
    </row>
    <row r="144" spans="1:9" x14ac:dyDescent="0.25">
      <c r="A144">
        <v>142</v>
      </c>
      <c r="B144">
        <v>2</v>
      </c>
      <c r="C144" t="s">
        <v>18</v>
      </c>
      <c r="D144">
        <v>0</v>
      </c>
      <c r="E144" s="145"/>
      <c r="F144" s="145">
        <v>2339.6874236874237</v>
      </c>
      <c r="G144" s="145">
        <v>2638.213863904788</v>
      </c>
      <c r="H144" s="145">
        <v>2296.6101694915251</v>
      </c>
      <c r="I144" s="145">
        <v>3404.1852998509339</v>
      </c>
    </row>
    <row r="145" spans="1:9" x14ac:dyDescent="0.25">
      <c r="A145">
        <v>143</v>
      </c>
      <c r="B145">
        <v>2</v>
      </c>
      <c r="C145" t="s">
        <v>18</v>
      </c>
      <c r="D145">
        <v>50</v>
      </c>
      <c r="E145" s="145"/>
      <c r="F145" s="145">
        <v>2473.9113431104479</v>
      </c>
      <c r="G145" s="145">
        <v>2980.4709366660154</v>
      </c>
      <c r="H145" s="145">
        <v>2613.9732265255275</v>
      </c>
      <c r="I145" s="145">
        <v>5145.0103789075802</v>
      </c>
    </row>
    <row r="146" spans="1:9" x14ac:dyDescent="0.25">
      <c r="A146">
        <v>144</v>
      </c>
      <c r="B146">
        <v>2</v>
      </c>
      <c r="C146" t="s">
        <v>18</v>
      </c>
      <c r="D146">
        <v>500</v>
      </c>
      <c r="E146" s="145"/>
      <c r="F146" s="145">
        <v>3040.9074573225512</v>
      </c>
      <c r="G146" s="145">
        <v>4077.6474697403241</v>
      </c>
      <c r="H146" s="145">
        <v>3281.592901769307</v>
      </c>
      <c r="I146" s="145">
        <v>4970.7743561342722</v>
      </c>
    </row>
    <row r="147" spans="1:9" x14ac:dyDescent="0.25">
      <c r="A147">
        <v>145</v>
      </c>
      <c r="B147">
        <v>3</v>
      </c>
      <c r="C147" t="s">
        <v>13</v>
      </c>
      <c r="D147">
        <v>50</v>
      </c>
      <c r="E147" s="145"/>
      <c r="F147" s="145">
        <v>2288.7716101739284</v>
      </c>
      <c r="G147" s="145">
        <v>2684.8470473757829</v>
      </c>
      <c r="H147" s="145">
        <v>2555.7471457953752</v>
      </c>
      <c r="I147" s="145">
        <v>3452.1667863786215</v>
      </c>
    </row>
    <row r="148" spans="1:9" x14ac:dyDescent="0.25">
      <c r="A148">
        <v>146</v>
      </c>
      <c r="B148">
        <v>3</v>
      </c>
      <c r="C148" t="s">
        <v>13</v>
      </c>
      <c r="D148">
        <v>500</v>
      </c>
      <c r="E148" s="145"/>
      <c r="F148" s="145">
        <v>2785</v>
      </c>
      <c r="G148" s="145">
        <v>3275.8363488552359</v>
      </c>
      <c r="H148" s="145">
        <v>2583.3694845864202</v>
      </c>
      <c r="I148" s="145">
        <v>3583.8960507468792</v>
      </c>
    </row>
    <row r="149" spans="1:9" x14ac:dyDescent="0.25">
      <c r="A149">
        <v>147</v>
      </c>
      <c r="B149">
        <v>3</v>
      </c>
      <c r="C149" t="s">
        <v>13</v>
      </c>
      <c r="D149">
        <v>0</v>
      </c>
      <c r="E149" s="145"/>
      <c r="F149" s="145">
        <v>2332.8791425403469</v>
      </c>
      <c r="G149" s="145">
        <v>2619.7909192894213</v>
      </c>
      <c r="H149" s="145">
        <v>2532.6081871345032</v>
      </c>
      <c r="I149" s="145">
        <v>3191.4240443652207</v>
      </c>
    </row>
    <row r="150" spans="1:9" x14ac:dyDescent="0.25">
      <c r="A150">
        <v>148</v>
      </c>
      <c r="B150">
        <v>3</v>
      </c>
      <c r="C150" t="s">
        <v>13</v>
      </c>
      <c r="D150">
        <v>200</v>
      </c>
      <c r="E150" s="145"/>
      <c r="F150" s="145">
        <v>3040.9284451964654</v>
      </c>
      <c r="G150" s="145">
        <v>3014.0617190351836</v>
      </c>
      <c r="H150" s="145">
        <v>3076.7452187232129</v>
      </c>
      <c r="I150" s="145">
        <v>3739.8236914600552</v>
      </c>
    </row>
    <row r="151" spans="1:9" x14ac:dyDescent="0.25">
      <c r="A151">
        <v>149</v>
      </c>
      <c r="B151">
        <v>3</v>
      </c>
      <c r="C151" t="s">
        <v>13</v>
      </c>
      <c r="D151">
        <v>350</v>
      </c>
      <c r="E151" s="145"/>
      <c r="F151" s="145">
        <v>3293.7985464878411</v>
      </c>
      <c r="G151" s="145">
        <v>3487.363884135133</v>
      </c>
      <c r="H151" s="145">
        <v>3361.9004446746967</v>
      </c>
      <c r="I151" s="145">
        <v>3828.3961876453131</v>
      </c>
    </row>
    <row r="152" spans="1:9" x14ac:dyDescent="0.25">
      <c r="A152">
        <v>150</v>
      </c>
      <c r="B152">
        <v>3</v>
      </c>
      <c r="C152" t="s">
        <v>13</v>
      </c>
      <c r="D152">
        <v>100</v>
      </c>
      <c r="E152" s="145"/>
      <c r="F152" s="145">
        <v>2749.8249732869804</v>
      </c>
      <c r="G152" s="145">
        <v>3667.2618537977551</v>
      </c>
      <c r="H152" s="145">
        <v>2817.5690729230018</v>
      </c>
      <c r="I152" s="145">
        <v>3563.0927281485165</v>
      </c>
    </row>
    <row r="153" spans="1:9" x14ac:dyDescent="0.25">
      <c r="A153">
        <v>151</v>
      </c>
      <c r="B153">
        <v>3</v>
      </c>
      <c r="C153" t="s">
        <v>9</v>
      </c>
      <c r="D153">
        <v>0</v>
      </c>
      <c r="E153" s="145"/>
      <c r="F153" s="145">
        <v>2030.5198870926354</v>
      </c>
      <c r="G153" s="145">
        <v>2157.7230945230945</v>
      </c>
      <c r="H153" s="145">
        <v>2096.4339390439263</v>
      </c>
      <c r="I153" s="145">
        <v>2622.2573815989285</v>
      </c>
    </row>
    <row r="154" spans="1:9" x14ac:dyDescent="0.25">
      <c r="A154">
        <v>152</v>
      </c>
      <c r="B154">
        <v>3</v>
      </c>
      <c r="C154" t="s">
        <v>9</v>
      </c>
      <c r="D154">
        <v>100</v>
      </c>
      <c r="E154" s="145"/>
      <c r="F154" s="145">
        <v>2333.9052263675526</v>
      </c>
      <c r="G154" s="145">
        <v>2281.365823180256</v>
      </c>
      <c r="H154" s="145">
        <v>2200.2487633866399</v>
      </c>
      <c r="I154" s="145">
        <v>3129.2887029288704</v>
      </c>
    </row>
    <row r="155" spans="1:9" x14ac:dyDescent="0.25">
      <c r="A155">
        <v>153</v>
      </c>
      <c r="B155">
        <v>3</v>
      </c>
      <c r="C155" t="s">
        <v>9</v>
      </c>
      <c r="D155">
        <v>350</v>
      </c>
      <c r="E155" s="145"/>
      <c r="F155" s="145">
        <v>3280.8843537414969</v>
      </c>
      <c r="G155" s="145">
        <v>3005.3320102009238</v>
      </c>
      <c r="H155" s="145">
        <v>3047.9566641471401</v>
      </c>
      <c r="I155" s="145">
        <v>3440.0891422882869</v>
      </c>
    </row>
    <row r="156" spans="1:9" x14ac:dyDescent="0.25">
      <c r="A156">
        <v>154</v>
      </c>
      <c r="B156">
        <v>3</v>
      </c>
      <c r="C156" t="s">
        <v>9</v>
      </c>
      <c r="D156">
        <v>200</v>
      </c>
      <c r="E156" s="145"/>
      <c r="F156" s="145">
        <v>2874.5075814069096</v>
      </c>
      <c r="G156" s="145">
        <v>2506.6078583725644</v>
      </c>
      <c r="H156" s="145">
        <v>2946.101459850237</v>
      </c>
      <c r="I156" s="145">
        <v>3635.6053074254451</v>
      </c>
    </row>
    <row r="157" spans="1:9" x14ac:dyDescent="0.25">
      <c r="A157">
        <v>155</v>
      </c>
      <c r="B157">
        <v>3</v>
      </c>
      <c r="C157" t="s">
        <v>9</v>
      </c>
      <c r="D157">
        <v>50</v>
      </c>
      <c r="E157" s="145"/>
      <c r="F157" s="145">
        <v>2387.579302978364</v>
      </c>
      <c r="G157" s="145">
        <v>2294.6697141274044</v>
      </c>
      <c r="H157" s="145">
        <v>2439.8009967328671</v>
      </c>
      <c r="I157" s="145">
        <v>3001.2868320207131</v>
      </c>
    </row>
    <row r="158" spans="1:9" x14ac:dyDescent="0.25">
      <c r="A158">
        <v>156</v>
      </c>
      <c r="B158">
        <v>3</v>
      </c>
      <c r="C158" t="s">
        <v>9</v>
      </c>
      <c r="D158">
        <v>500</v>
      </c>
      <c r="E158" s="145"/>
      <c r="F158" s="145">
        <v>3686.2016642192848</v>
      </c>
      <c r="G158" s="145">
        <v>3672.9175353508749</v>
      </c>
      <c r="H158" s="145">
        <v>3747.4622150421824</v>
      </c>
      <c r="I158" s="145">
        <v>4067.0269342940469</v>
      </c>
    </row>
    <row r="159" spans="1:9" x14ac:dyDescent="0.25">
      <c r="A159">
        <v>157</v>
      </c>
      <c r="B159">
        <v>3</v>
      </c>
      <c r="C159" t="s">
        <v>20</v>
      </c>
      <c r="D159">
        <v>50</v>
      </c>
      <c r="E159" s="145"/>
      <c r="F159" s="145">
        <v>2091.1460352384447</v>
      </c>
      <c r="G159" s="145">
        <v>2102.1876081689165</v>
      </c>
      <c r="H159" s="145">
        <v>1916.0883963190388</v>
      </c>
      <c r="I159" s="145">
        <v>2352.1951052071536</v>
      </c>
    </row>
    <row r="160" spans="1:9" x14ac:dyDescent="0.25">
      <c r="A160">
        <v>158</v>
      </c>
      <c r="B160">
        <v>3</v>
      </c>
      <c r="C160" t="s">
        <v>20</v>
      </c>
      <c r="D160">
        <v>200</v>
      </c>
      <c r="E160" s="145"/>
      <c r="F160" s="145">
        <v>2279.9413716649556</v>
      </c>
      <c r="G160" s="145">
        <v>2693.3289040007294</v>
      </c>
      <c r="H160" s="145">
        <v>2249.1095878279043</v>
      </c>
      <c r="I160" s="145">
        <v>2888.2792814760624</v>
      </c>
    </row>
    <row r="161" spans="1:9" x14ac:dyDescent="0.25">
      <c r="A161">
        <v>159</v>
      </c>
      <c r="B161">
        <v>3</v>
      </c>
      <c r="C161" t="s">
        <v>20</v>
      </c>
      <c r="D161">
        <v>350</v>
      </c>
      <c r="E161" s="145"/>
      <c r="F161" s="145">
        <v>2689.7148203180886</v>
      </c>
      <c r="G161" s="145">
        <v>3140.1963504710557</v>
      </c>
      <c r="H161" s="145">
        <v>2057.1484246422033</v>
      </c>
      <c r="I161" s="145">
        <v>3597.6783268298859</v>
      </c>
    </row>
    <row r="162" spans="1:9" x14ac:dyDescent="0.25">
      <c r="A162">
        <v>160</v>
      </c>
      <c r="B162">
        <v>3</v>
      </c>
      <c r="C162" t="s">
        <v>20</v>
      </c>
      <c r="D162">
        <v>100</v>
      </c>
      <c r="E162" s="145"/>
      <c r="F162" s="145">
        <v>2224.2443548902961</v>
      </c>
      <c r="G162" s="145">
        <v>2338.6467010611973</v>
      </c>
      <c r="H162" s="145">
        <v>2318.7145496906887</v>
      </c>
      <c r="I162" s="145">
        <v>2502.1718356354791</v>
      </c>
    </row>
    <row r="163" spans="1:9" x14ac:dyDescent="0.25">
      <c r="A163">
        <v>161</v>
      </c>
      <c r="B163">
        <v>3</v>
      </c>
      <c r="C163" t="s">
        <v>20</v>
      </c>
      <c r="D163">
        <v>0</v>
      </c>
      <c r="E163" s="145"/>
      <c r="F163" s="145">
        <v>2117.2339295200991</v>
      </c>
      <c r="G163" s="145">
        <v>2169.6839247624589</v>
      </c>
      <c r="H163" s="145">
        <v>1969.7862664847657</v>
      </c>
      <c r="I163" s="145">
        <v>2132.0755128288974</v>
      </c>
    </row>
    <row r="164" spans="1:9" x14ac:dyDescent="0.25">
      <c r="A164">
        <v>162</v>
      </c>
      <c r="B164">
        <v>3</v>
      </c>
      <c r="C164" t="s">
        <v>20</v>
      </c>
      <c r="D164">
        <v>500</v>
      </c>
      <c r="E164" s="145"/>
      <c r="F164" s="145">
        <v>2845.687590742164</v>
      </c>
      <c r="G164" s="145">
        <v>2915.5364533588026</v>
      </c>
      <c r="H164" s="145">
        <v>2763.7797238266771</v>
      </c>
      <c r="I164" s="145">
        <v>3018.5282064696139</v>
      </c>
    </row>
    <row r="165" spans="1:9" x14ac:dyDescent="0.25">
      <c r="A165">
        <v>163</v>
      </c>
      <c r="B165">
        <v>3</v>
      </c>
      <c r="C165" t="s">
        <v>15</v>
      </c>
      <c r="D165">
        <v>350</v>
      </c>
      <c r="E165" s="145">
        <v>3839.8061442418261</v>
      </c>
      <c r="F165" s="145">
        <v>2853.6022269604355</v>
      </c>
      <c r="G165" s="145">
        <v>2697.3478820944147</v>
      </c>
      <c r="H165" s="145">
        <v>5342.2800814314796</v>
      </c>
      <c r="I165" s="145"/>
    </row>
    <row r="166" spans="1:9" x14ac:dyDescent="0.25">
      <c r="A166">
        <v>164</v>
      </c>
      <c r="B166">
        <v>3</v>
      </c>
      <c r="C166" t="s">
        <v>15</v>
      </c>
      <c r="D166">
        <v>500</v>
      </c>
      <c r="E166" s="145">
        <v>3443.7350540392504</v>
      </c>
      <c r="F166" s="145">
        <v>2993.7714529736963</v>
      </c>
      <c r="G166" s="145">
        <v>2717.6326696053097</v>
      </c>
      <c r="H166" s="145">
        <v>4106.4963456912083</v>
      </c>
      <c r="I166" s="145"/>
    </row>
    <row r="167" spans="1:9" x14ac:dyDescent="0.25">
      <c r="A167">
        <v>165</v>
      </c>
      <c r="B167">
        <v>3</v>
      </c>
      <c r="C167" t="s">
        <v>15</v>
      </c>
      <c r="D167">
        <v>200</v>
      </c>
      <c r="E167" s="145">
        <v>4346.4536101247386</v>
      </c>
      <c r="F167" s="145">
        <v>2899.4581095089998</v>
      </c>
      <c r="G167" s="145">
        <v>2421.7990044514613</v>
      </c>
      <c r="H167" s="145">
        <v>5285.1139808611415</v>
      </c>
      <c r="I167" s="145"/>
    </row>
    <row r="168" spans="1:9" x14ac:dyDescent="0.25">
      <c r="A168">
        <v>166</v>
      </c>
      <c r="B168">
        <v>3</v>
      </c>
      <c r="C168" t="s">
        <v>15</v>
      </c>
      <c r="D168">
        <v>0</v>
      </c>
      <c r="E168" s="145">
        <v>3232.7380952380954</v>
      </c>
      <c r="F168" s="145">
        <v>2241.8512245611205</v>
      </c>
      <c r="G168" s="145">
        <v>2363.6079702973771</v>
      </c>
      <c r="H168" s="145">
        <v>4617.3369131695163</v>
      </c>
      <c r="I168" s="145"/>
    </row>
    <row r="169" spans="1:9" x14ac:dyDescent="0.25">
      <c r="A169">
        <v>167</v>
      </c>
      <c r="B169">
        <v>3</v>
      </c>
      <c r="C169" t="s">
        <v>15</v>
      </c>
      <c r="D169">
        <v>50</v>
      </c>
      <c r="E169" s="145">
        <v>2977.8372205797241</v>
      </c>
      <c r="F169" s="145">
        <v>2520.0664383649491</v>
      </c>
      <c r="G169" s="145">
        <v>2542.0182428707462</v>
      </c>
      <c r="H169" s="145">
        <v>4845.6537913466746</v>
      </c>
      <c r="I169" s="145"/>
    </row>
    <row r="170" spans="1:9" x14ac:dyDescent="0.25">
      <c r="A170">
        <v>168</v>
      </c>
      <c r="B170">
        <v>3</v>
      </c>
      <c r="C170" t="s">
        <v>15</v>
      </c>
      <c r="D170">
        <v>100</v>
      </c>
      <c r="E170" s="145">
        <v>3323.4111217670606</v>
      </c>
      <c r="F170" s="145">
        <v>2676.3851891984086</v>
      </c>
      <c r="G170" s="145">
        <v>2382.742861321341</v>
      </c>
      <c r="H170" s="145">
        <v>4267.9247587638929</v>
      </c>
      <c r="I170" s="145"/>
    </row>
    <row r="171" spans="1:9" x14ac:dyDescent="0.25">
      <c r="A171">
        <v>169</v>
      </c>
      <c r="B171">
        <v>3</v>
      </c>
      <c r="C171" t="s">
        <v>12</v>
      </c>
      <c r="D171">
        <v>500</v>
      </c>
      <c r="E171" s="145"/>
      <c r="F171" s="145">
        <v>3902.9108401242129</v>
      </c>
      <c r="G171" s="145">
        <v>3701.2670274648403</v>
      </c>
      <c r="H171" s="145">
        <v>2991.2361589264979</v>
      </c>
      <c r="I171" s="145">
        <v>4150.9874498094632</v>
      </c>
    </row>
    <row r="172" spans="1:9" x14ac:dyDescent="0.25">
      <c r="A172">
        <v>170</v>
      </c>
      <c r="B172">
        <v>3</v>
      </c>
      <c r="C172" t="s">
        <v>12</v>
      </c>
      <c r="D172">
        <v>50</v>
      </c>
      <c r="E172" s="145"/>
      <c r="F172" s="145">
        <v>2102.7587183845876</v>
      </c>
      <c r="G172" s="145">
        <v>2151.5944101784808</v>
      </c>
      <c r="H172" s="145">
        <v>1961.6261742792353</v>
      </c>
      <c r="I172" s="145">
        <v>2397.3089343379979</v>
      </c>
    </row>
    <row r="173" spans="1:9" x14ac:dyDescent="0.25">
      <c r="A173">
        <v>171</v>
      </c>
      <c r="B173">
        <v>3</v>
      </c>
      <c r="C173" t="s">
        <v>12</v>
      </c>
      <c r="D173">
        <v>100</v>
      </c>
      <c r="E173" s="145"/>
      <c r="F173" s="145">
        <v>2316.3326516700745</v>
      </c>
      <c r="G173" s="145">
        <v>2574.626865671642</v>
      </c>
      <c r="H173" s="145">
        <v>2031.3460481908796</v>
      </c>
      <c r="I173" s="145">
        <v>2656.7239108607491</v>
      </c>
    </row>
    <row r="174" spans="1:9" x14ac:dyDescent="0.25">
      <c r="A174">
        <v>172</v>
      </c>
      <c r="B174">
        <v>3</v>
      </c>
      <c r="C174" t="s">
        <v>12</v>
      </c>
      <c r="D174">
        <v>200</v>
      </c>
      <c r="E174" s="145"/>
      <c r="F174" s="145">
        <v>2930.9550310241157</v>
      </c>
      <c r="G174" s="145">
        <v>2761.9536059211118</v>
      </c>
      <c r="H174" s="145">
        <v>2380.9970952921203</v>
      </c>
      <c r="I174" s="145">
        <v>3302.3240840648823</v>
      </c>
    </row>
    <row r="175" spans="1:9" x14ac:dyDescent="0.25">
      <c r="A175">
        <v>173</v>
      </c>
      <c r="B175">
        <v>3</v>
      </c>
      <c r="C175" t="s">
        <v>12</v>
      </c>
      <c r="D175">
        <v>350</v>
      </c>
      <c r="E175" s="145"/>
      <c r="F175" s="145">
        <v>3438.995815899581</v>
      </c>
      <c r="G175" s="145">
        <v>3444.6043500801425</v>
      </c>
      <c r="H175" s="145">
        <v>3116.2378878049776</v>
      </c>
      <c r="I175" s="145">
        <v>3401.1524103229995</v>
      </c>
    </row>
    <row r="176" spans="1:9" x14ac:dyDescent="0.25">
      <c r="A176">
        <v>174</v>
      </c>
      <c r="B176">
        <v>3</v>
      </c>
      <c r="C176" t="s">
        <v>12</v>
      </c>
      <c r="D176">
        <v>0</v>
      </c>
      <c r="E176" s="145"/>
      <c r="F176" s="145">
        <v>2069.4877247245313</v>
      </c>
      <c r="G176" s="145">
        <v>2062.5613712886438</v>
      </c>
      <c r="H176" s="145">
        <v>2027.7754414071628</v>
      </c>
      <c r="I176" s="145"/>
    </row>
    <row r="177" spans="1:9" x14ac:dyDescent="0.25">
      <c r="A177">
        <v>175</v>
      </c>
      <c r="B177">
        <v>3</v>
      </c>
      <c r="C177" t="s">
        <v>14</v>
      </c>
      <c r="D177">
        <v>500</v>
      </c>
      <c r="E177" s="145"/>
      <c r="F177" s="145">
        <v>3687.4650831222402</v>
      </c>
      <c r="G177" s="145">
        <v>3604.9209932279909</v>
      </c>
      <c r="H177" s="145">
        <v>3092.7354583108227</v>
      </c>
      <c r="I177" s="145">
        <v>3558.2638484907243</v>
      </c>
    </row>
    <row r="178" spans="1:9" x14ac:dyDescent="0.25">
      <c r="A178">
        <v>176</v>
      </c>
      <c r="B178">
        <v>3</v>
      </c>
      <c r="C178" t="s">
        <v>14</v>
      </c>
      <c r="D178">
        <v>50</v>
      </c>
      <c r="E178" s="145"/>
      <c r="F178" s="145">
        <v>2100.7978666666668</v>
      </c>
      <c r="G178" s="145">
        <v>2136.6311730196403</v>
      </c>
      <c r="H178" s="145">
        <v>2102.8428028727503</v>
      </c>
      <c r="I178" s="145">
        <v>2295.5824784119136</v>
      </c>
    </row>
    <row r="179" spans="1:9" x14ac:dyDescent="0.25">
      <c r="A179">
        <v>177</v>
      </c>
      <c r="B179">
        <v>3</v>
      </c>
      <c r="C179" t="s">
        <v>14</v>
      </c>
      <c r="D179">
        <v>0</v>
      </c>
      <c r="E179" s="145"/>
      <c r="F179" s="145">
        <v>1986.1414141414141</v>
      </c>
      <c r="G179" s="145">
        <v>1949.4792573252103</v>
      </c>
      <c r="H179" s="145">
        <v>2067.6958780637528</v>
      </c>
      <c r="I179" s="145">
        <v>2289.8780026668255</v>
      </c>
    </row>
    <row r="180" spans="1:9" x14ac:dyDescent="0.25">
      <c r="A180">
        <v>178</v>
      </c>
      <c r="B180">
        <v>3</v>
      </c>
      <c r="C180" t="s">
        <v>14</v>
      </c>
      <c r="D180">
        <v>100</v>
      </c>
      <c r="E180" s="145"/>
      <c r="F180" s="145">
        <v>2272.4131585001151</v>
      </c>
      <c r="G180" s="145">
        <v>2205.2438250096789</v>
      </c>
      <c r="H180" s="145">
        <v>2220.9400637438021</v>
      </c>
      <c r="I180" s="145">
        <v>2606.5968551242681</v>
      </c>
    </row>
    <row r="181" spans="1:9" x14ac:dyDescent="0.25">
      <c r="A181">
        <v>179</v>
      </c>
      <c r="B181">
        <v>3</v>
      </c>
      <c r="C181" t="s">
        <v>14</v>
      </c>
      <c r="D181">
        <v>200</v>
      </c>
      <c r="E181" s="145"/>
      <c r="F181" s="145">
        <v>2451.0060357031516</v>
      </c>
      <c r="G181" s="145">
        <v>2749.3340498902771</v>
      </c>
      <c r="H181" s="145">
        <v>2170.9522101319303</v>
      </c>
      <c r="I181" s="145">
        <v>2709.2409240924089</v>
      </c>
    </row>
    <row r="182" spans="1:9" x14ac:dyDescent="0.25">
      <c r="A182">
        <v>180</v>
      </c>
      <c r="B182">
        <v>3</v>
      </c>
      <c r="C182" t="s">
        <v>14</v>
      </c>
      <c r="D182">
        <v>350</v>
      </c>
      <c r="E182" s="145"/>
      <c r="F182" s="145">
        <v>2811.3059695493498</v>
      </c>
      <c r="G182" s="145">
        <v>3124.6645164882702</v>
      </c>
      <c r="H182" s="145">
        <v>2948.2160893795162</v>
      </c>
      <c r="I182" s="145"/>
    </row>
    <row r="183" spans="1:9" x14ac:dyDescent="0.25">
      <c r="A183">
        <v>181</v>
      </c>
      <c r="B183">
        <v>3</v>
      </c>
      <c r="C183" t="s">
        <v>18</v>
      </c>
      <c r="D183">
        <v>100</v>
      </c>
      <c r="E183" s="145"/>
      <c r="F183" s="145">
        <v>2337.4811888320473</v>
      </c>
      <c r="G183" s="145">
        <v>2875.8064374939813</v>
      </c>
      <c r="H183" s="145">
        <v>2772.2934611549595</v>
      </c>
      <c r="I183" s="145">
        <v>3726.1641246449758</v>
      </c>
    </row>
    <row r="184" spans="1:9" x14ac:dyDescent="0.25">
      <c r="A184">
        <v>182</v>
      </c>
      <c r="B184">
        <v>3</v>
      </c>
      <c r="C184" t="s">
        <v>18</v>
      </c>
      <c r="D184">
        <v>500</v>
      </c>
      <c r="E184" s="145"/>
      <c r="F184" s="145">
        <v>2676.2901105698602</v>
      </c>
      <c r="G184" s="145">
        <v>3447.5599392263821</v>
      </c>
      <c r="H184" s="145">
        <v>2756.9774114774114</v>
      </c>
      <c r="I184" s="145">
        <v>4792.479521249018</v>
      </c>
    </row>
    <row r="185" spans="1:9" x14ac:dyDescent="0.25">
      <c r="A185">
        <v>183</v>
      </c>
      <c r="B185">
        <v>3</v>
      </c>
      <c r="C185" t="s">
        <v>18</v>
      </c>
      <c r="D185">
        <v>0</v>
      </c>
      <c r="E185" s="145"/>
      <c r="F185" s="145">
        <v>2155.0255367610584</v>
      </c>
      <c r="G185" s="145">
        <v>2320.4876942270612</v>
      </c>
      <c r="H185" s="145">
        <v>2458.831199620673</v>
      </c>
      <c r="I185" s="145">
        <v>3550.7458753072779</v>
      </c>
    </row>
    <row r="186" spans="1:9" x14ac:dyDescent="0.25">
      <c r="A186">
        <v>184</v>
      </c>
      <c r="B186">
        <v>3</v>
      </c>
      <c r="C186" t="s">
        <v>18</v>
      </c>
      <c r="D186">
        <v>350</v>
      </c>
      <c r="E186" s="145"/>
      <c r="F186" s="145">
        <v>2979.8731579929117</v>
      </c>
      <c r="G186" s="145">
        <v>3370.6904987373737</v>
      </c>
      <c r="H186" s="145">
        <v>2439.7226807000752</v>
      </c>
      <c r="I186" s="145">
        <v>4119.9060622155557</v>
      </c>
    </row>
    <row r="187" spans="1:9" x14ac:dyDescent="0.25">
      <c r="A187">
        <v>185</v>
      </c>
      <c r="B187">
        <v>3</v>
      </c>
      <c r="C187" t="s">
        <v>18</v>
      </c>
      <c r="D187">
        <v>50</v>
      </c>
      <c r="E187" s="145"/>
      <c r="F187" s="145">
        <v>2426.0398270390501</v>
      </c>
      <c r="G187" s="145">
        <v>2435.9308412020864</v>
      </c>
      <c r="H187" s="145">
        <v>2276.8412390524891</v>
      </c>
      <c r="I187" s="145">
        <v>3674.1560706325281</v>
      </c>
    </row>
    <row r="188" spans="1:9" x14ac:dyDescent="0.25">
      <c r="A188">
        <v>186</v>
      </c>
      <c r="B188">
        <v>3</v>
      </c>
      <c r="C188" t="s">
        <v>18</v>
      </c>
      <c r="D188">
        <v>200</v>
      </c>
      <c r="E188" s="145"/>
      <c r="F188" s="145">
        <v>2689.9463601532566</v>
      </c>
      <c r="G188" s="145">
        <v>3261.9029084225322</v>
      </c>
      <c r="H188" s="145">
        <v>2719.1817075812874</v>
      </c>
      <c r="I188" s="145">
        <v>3777.251760135955</v>
      </c>
    </row>
    <row r="189" spans="1:9" x14ac:dyDescent="0.25">
      <c r="A189">
        <v>187</v>
      </c>
      <c r="B189">
        <v>3</v>
      </c>
      <c r="C189" t="s">
        <v>17</v>
      </c>
      <c r="D189">
        <v>200</v>
      </c>
      <c r="E189" s="145">
        <v>3044.87676155185</v>
      </c>
      <c r="F189" s="145">
        <v>2720.5859782626144</v>
      </c>
      <c r="G189" s="145">
        <v>4230.8042969833905</v>
      </c>
      <c r="H189" s="145">
        <v>3775.0191388822886</v>
      </c>
      <c r="I189" s="145"/>
    </row>
    <row r="190" spans="1:9" x14ac:dyDescent="0.25">
      <c r="A190">
        <v>188</v>
      </c>
      <c r="B190">
        <v>3</v>
      </c>
      <c r="C190" t="s">
        <v>17</v>
      </c>
      <c r="D190">
        <v>100</v>
      </c>
      <c r="E190" s="145">
        <v>3420.7887459420463</v>
      </c>
      <c r="F190" s="145">
        <v>2441.7439386722913</v>
      </c>
      <c r="G190" s="145">
        <v>4406.0694898517795</v>
      </c>
      <c r="H190" s="145">
        <v>3901.1528887724353</v>
      </c>
      <c r="I190" s="145"/>
    </row>
    <row r="191" spans="1:9" x14ac:dyDescent="0.25">
      <c r="A191">
        <v>189</v>
      </c>
      <c r="B191">
        <v>3</v>
      </c>
      <c r="C191" t="s">
        <v>17</v>
      </c>
      <c r="D191">
        <v>0</v>
      </c>
      <c r="E191" s="145">
        <v>4146.060998586905</v>
      </c>
      <c r="F191" s="145">
        <v>2871.9437668274877</v>
      </c>
      <c r="G191" s="145">
        <v>4965.2931076772138</v>
      </c>
      <c r="H191" s="145">
        <v>3763.4443462029672</v>
      </c>
      <c r="I191" s="145"/>
    </row>
    <row r="192" spans="1:9" x14ac:dyDescent="0.25">
      <c r="A192">
        <v>190</v>
      </c>
      <c r="B192">
        <v>3</v>
      </c>
      <c r="C192" t="s">
        <v>17</v>
      </c>
      <c r="D192">
        <v>50</v>
      </c>
      <c r="E192" s="145">
        <v>3262.7200971463267</v>
      </c>
      <c r="F192" s="145">
        <v>2415.9831810302294</v>
      </c>
      <c r="G192" s="145">
        <v>4228.4924090855602</v>
      </c>
      <c r="H192" s="145">
        <v>3642.6036401800757</v>
      </c>
      <c r="I192" s="145"/>
    </row>
    <row r="193" spans="1:9" x14ac:dyDescent="0.25">
      <c r="A193">
        <v>191</v>
      </c>
      <c r="B193">
        <v>3</v>
      </c>
      <c r="C193" t="s">
        <v>17</v>
      </c>
      <c r="D193">
        <v>350</v>
      </c>
      <c r="E193" s="145">
        <v>5300.0761950593514</v>
      </c>
      <c r="F193" s="145">
        <v>3037.8370234173499</v>
      </c>
      <c r="G193" s="145">
        <v>5330.1892814963767</v>
      </c>
      <c r="H193" s="145">
        <v>3702.3733134844242</v>
      </c>
      <c r="I193" s="145"/>
    </row>
    <row r="194" spans="1:9" x14ac:dyDescent="0.25">
      <c r="A194">
        <v>192</v>
      </c>
      <c r="B194">
        <v>3</v>
      </c>
      <c r="C194" t="s">
        <v>17</v>
      </c>
      <c r="D194">
        <v>500</v>
      </c>
      <c r="E194" s="145">
        <v>4863.8565259266161</v>
      </c>
      <c r="F194" s="145">
        <v>3098.0098069900882</v>
      </c>
      <c r="G194" s="145">
        <v>5387.9104593706115</v>
      </c>
      <c r="H194" s="145">
        <v>3035.6220007382799</v>
      </c>
      <c r="I194" s="145"/>
    </row>
    <row r="195" spans="1:9" x14ac:dyDescent="0.25">
      <c r="A195">
        <v>193</v>
      </c>
      <c r="B195">
        <v>3</v>
      </c>
      <c r="C195" t="s">
        <v>16</v>
      </c>
      <c r="D195">
        <v>200</v>
      </c>
      <c r="E195" s="145">
        <v>4262.5450808804035</v>
      </c>
      <c r="F195" s="145">
        <v>3621.2175115605683</v>
      </c>
      <c r="G195" s="145">
        <v>4408.2825495381549</v>
      </c>
      <c r="H195" s="145">
        <v>3436.2511893434821</v>
      </c>
      <c r="I195" s="145"/>
    </row>
    <row r="196" spans="1:9" x14ac:dyDescent="0.25">
      <c r="A196">
        <v>194</v>
      </c>
      <c r="B196">
        <v>3</v>
      </c>
      <c r="C196" t="s">
        <v>16</v>
      </c>
      <c r="D196">
        <v>500</v>
      </c>
      <c r="E196" s="145">
        <v>2659.8297083122579</v>
      </c>
      <c r="F196" s="145">
        <v>3028.2348436502871</v>
      </c>
      <c r="G196" s="145">
        <v>3545.390289665098</v>
      </c>
      <c r="H196" s="145">
        <v>3390.9155272357184</v>
      </c>
      <c r="I196" s="145"/>
    </row>
    <row r="197" spans="1:9" x14ac:dyDescent="0.25">
      <c r="A197">
        <v>195</v>
      </c>
      <c r="B197">
        <v>3</v>
      </c>
      <c r="C197" t="s">
        <v>16</v>
      </c>
      <c r="D197">
        <v>0</v>
      </c>
      <c r="E197" s="145">
        <v>3855.6164717348929</v>
      </c>
      <c r="F197" s="145">
        <v>3467.7412142807234</v>
      </c>
      <c r="G197" s="145">
        <v>3967.6818145768893</v>
      </c>
      <c r="H197" s="145">
        <v>3526.3950495591698</v>
      </c>
      <c r="I197" s="145"/>
    </row>
    <row r="198" spans="1:9" x14ac:dyDescent="0.25">
      <c r="A198">
        <v>196</v>
      </c>
      <c r="B198">
        <v>3</v>
      </c>
      <c r="C198" t="s">
        <v>16</v>
      </c>
      <c r="D198">
        <v>350</v>
      </c>
      <c r="E198" s="145">
        <v>4399.5861003051859</v>
      </c>
      <c r="F198" s="145">
        <v>3173.4259609061273</v>
      </c>
      <c r="G198" s="145">
        <v>4140.1625585299062</v>
      </c>
      <c r="H198" s="145">
        <v>3463.7776001791426</v>
      </c>
      <c r="I198" s="145"/>
    </row>
    <row r="199" spans="1:9" x14ac:dyDescent="0.25">
      <c r="A199">
        <v>197</v>
      </c>
      <c r="B199">
        <v>3</v>
      </c>
      <c r="C199" t="s">
        <v>16</v>
      </c>
      <c r="D199">
        <v>100</v>
      </c>
      <c r="E199" s="145">
        <v>5248.0670353123787</v>
      </c>
      <c r="F199" s="145">
        <v>2898.1225979602787</v>
      </c>
      <c r="G199" s="145">
        <v>3913.3041124145934</v>
      </c>
      <c r="H199" s="145">
        <v>3385.1152321536492</v>
      </c>
      <c r="I199" s="145"/>
    </row>
    <row r="200" spans="1:9" x14ac:dyDescent="0.25">
      <c r="A200">
        <v>198</v>
      </c>
      <c r="B200">
        <v>3</v>
      </c>
      <c r="C200" t="s">
        <v>16</v>
      </c>
      <c r="D200">
        <v>50</v>
      </c>
      <c r="E200" s="145">
        <v>5686.1521171253262</v>
      </c>
      <c r="F200" s="145">
        <v>3088.4668297089474</v>
      </c>
      <c r="G200" s="145">
        <v>3827.3803379099136</v>
      </c>
      <c r="H200" s="145">
        <v>3001.2583668005354</v>
      </c>
      <c r="I200" s="145"/>
    </row>
    <row r="201" spans="1:9" x14ac:dyDescent="0.25">
      <c r="A201">
        <v>199</v>
      </c>
      <c r="B201">
        <v>3</v>
      </c>
      <c r="C201" t="s">
        <v>11</v>
      </c>
      <c r="D201">
        <v>200</v>
      </c>
      <c r="E201" s="145"/>
      <c r="F201" s="145">
        <v>2296.2256486932683</v>
      </c>
      <c r="G201" s="145">
        <v>2337.7744056651491</v>
      </c>
      <c r="H201" s="145">
        <v>2302.1793694520966</v>
      </c>
      <c r="I201" s="145">
        <v>2804.5059829059828</v>
      </c>
    </row>
    <row r="202" spans="1:9" x14ac:dyDescent="0.25">
      <c r="A202">
        <v>200</v>
      </c>
      <c r="B202">
        <v>3</v>
      </c>
      <c r="C202" t="s">
        <v>11</v>
      </c>
      <c r="D202">
        <v>50</v>
      </c>
      <c r="E202" s="145"/>
      <c r="F202" s="145">
        <v>2077.0597738287561</v>
      </c>
      <c r="G202" s="145">
        <v>2019.8227233576069</v>
      </c>
      <c r="H202" s="145">
        <v>1875.0300945829749</v>
      </c>
      <c r="I202" s="145">
        <v>2195.7057577508185</v>
      </c>
    </row>
    <row r="203" spans="1:9" x14ac:dyDescent="0.25">
      <c r="A203">
        <v>201</v>
      </c>
      <c r="B203">
        <v>3</v>
      </c>
      <c r="C203" t="s">
        <v>11</v>
      </c>
      <c r="D203">
        <v>100</v>
      </c>
      <c r="E203" s="145"/>
      <c r="F203" s="145">
        <v>2095.1941584225046</v>
      </c>
      <c r="G203" s="145">
        <v>2335.5555555555557</v>
      </c>
      <c r="H203" s="145">
        <v>2143.8180827886708</v>
      </c>
      <c r="I203" s="145">
        <v>2576.7372723894464</v>
      </c>
    </row>
    <row r="204" spans="1:9" x14ac:dyDescent="0.25">
      <c r="A204">
        <v>202</v>
      </c>
      <c r="B204">
        <v>3</v>
      </c>
      <c r="C204" t="s">
        <v>11</v>
      </c>
      <c r="D204">
        <v>0</v>
      </c>
      <c r="E204" s="145"/>
      <c r="F204" s="145">
        <v>1922.5521694621623</v>
      </c>
      <c r="G204" s="145">
        <v>2004.6502286491161</v>
      </c>
      <c r="H204" s="145">
        <v>1988.5251187795059</v>
      </c>
      <c r="I204" s="145">
        <v>2664.6414490062307</v>
      </c>
    </row>
    <row r="205" spans="1:9" x14ac:dyDescent="0.25">
      <c r="A205">
        <v>203</v>
      </c>
      <c r="B205">
        <v>3</v>
      </c>
      <c r="C205" t="s">
        <v>11</v>
      </c>
      <c r="D205">
        <v>350</v>
      </c>
      <c r="E205" s="145"/>
      <c r="F205" s="145">
        <v>2803.5500938726746</v>
      </c>
      <c r="G205" s="145">
        <v>3250.4670728169417</v>
      </c>
      <c r="H205" s="145">
        <v>2561.4371365868001</v>
      </c>
      <c r="I205" s="145">
        <v>3764.6792033900606</v>
      </c>
    </row>
    <row r="206" spans="1:9" x14ac:dyDescent="0.25">
      <c r="A206">
        <v>204</v>
      </c>
      <c r="B206">
        <v>3</v>
      </c>
      <c r="C206" t="s">
        <v>11</v>
      </c>
      <c r="D206">
        <v>500</v>
      </c>
      <c r="E206" s="145"/>
      <c r="F206" s="145">
        <v>3141.2009237875291</v>
      </c>
      <c r="G206" s="145">
        <v>3561.5517529850176</v>
      </c>
      <c r="H206" s="145">
        <v>2668.7979356684805</v>
      </c>
      <c r="I206" s="145">
        <v>3483.6415831333234</v>
      </c>
    </row>
    <row r="207" spans="1:9" x14ac:dyDescent="0.25">
      <c r="A207">
        <v>205</v>
      </c>
      <c r="B207">
        <v>3</v>
      </c>
      <c r="C207" t="s">
        <v>19</v>
      </c>
      <c r="D207">
        <v>500</v>
      </c>
      <c r="E207" s="145"/>
      <c r="F207" s="145">
        <v>3065.1548678701165</v>
      </c>
      <c r="G207" s="145">
        <v>3735.0118764845606</v>
      </c>
      <c r="H207" s="145">
        <v>2922.7110945951522</v>
      </c>
      <c r="I207" s="145">
        <v>3363.7888280421093</v>
      </c>
    </row>
    <row r="208" spans="1:9" x14ac:dyDescent="0.25">
      <c r="A208">
        <v>206</v>
      </c>
      <c r="B208">
        <v>3</v>
      </c>
      <c r="C208" t="s">
        <v>19</v>
      </c>
      <c r="D208">
        <v>50</v>
      </c>
      <c r="E208" s="145"/>
      <c r="F208" s="145">
        <v>2219.935364431175</v>
      </c>
      <c r="G208" s="145">
        <v>2302.7877740874565</v>
      </c>
      <c r="H208" s="145">
        <v>2055.4301322519059</v>
      </c>
      <c r="I208" s="145">
        <v>2218.2754933411102</v>
      </c>
    </row>
    <row r="209" spans="1:9" x14ac:dyDescent="0.25">
      <c r="A209">
        <v>207</v>
      </c>
      <c r="B209">
        <v>3</v>
      </c>
      <c r="C209" t="s">
        <v>19</v>
      </c>
      <c r="D209">
        <v>0</v>
      </c>
      <c r="E209" s="145"/>
      <c r="F209" s="145"/>
      <c r="G209" s="145">
        <v>2852.9761047687616</v>
      </c>
      <c r="H209" s="145">
        <v>1934.6185147507629</v>
      </c>
      <c r="I209" s="145">
        <v>2125.6613756613756</v>
      </c>
    </row>
    <row r="210" spans="1:9" x14ac:dyDescent="0.25">
      <c r="A210">
        <v>208</v>
      </c>
      <c r="B210">
        <v>3</v>
      </c>
      <c r="C210" t="s">
        <v>19</v>
      </c>
      <c r="D210">
        <v>100</v>
      </c>
      <c r="E210" s="145"/>
      <c r="F210" s="145">
        <v>2466.931216931217</v>
      </c>
      <c r="G210" s="145">
        <v>2074.5583838383836</v>
      </c>
      <c r="H210" s="145">
        <v>2274.6197116862918</v>
      </c>
      <c r="I210" s="145">
        <v>2546.4977999762159</v>
      </c>
    </row>
    <row r="211" spans="1:9" x14ac:dyDescent="0.25">
      <c r="A211">
        <v>209</v>
      </c>
      <c r="B211">
        <v>3</v>
      </c>
      <c r="C211" t="s">
        <v>19</v>
      </c>
      <c r="D211">
        <v>200</v>
      </c>
      <c r="E211" s="145"/>
      <c r="F211" s="145">
        <v>2612.5498068291154</v>
      </c>
      <c r="G211" s="145">
        <v>2700.7037999947479</v>
      </c>
      <c r="H211" s="145">
        <v>2225.9047924346851</v>
      </c>
      <c r="I211" s="145">
        <v>2834.1108715208552</v>
      </c>
    </row>
    <row r="212" spans="1:9" x14ac:dyDescent="0.25">
      <c r="A212">
        <v>210</v>
      </c>
      <c r="B212">
        <v>3</v>
      </c>
      <c r="C212" t="s">
        <v>19</v>
      </c>
      <c r="D212">
        <v>350</v>
      </c>
      <c r="E212" s="145"/>
      <c r="F212" s="145">
        <v>3109.8330836159084</v>
      </c>
      <c r="G212" s="145">
        <v>3545.5303303303299</v>
      </c>
      <c r="H212" s="145">
        <v>2848.1965004986332</v>
      </c>
      <c r="I212" s="145">
        <v>2655.122448329671</v>
      </c>
    </row>
    <row r="213" spans="1:9" x14ac:dyDescent="0.25">
      <c r="A213">
        <v>211</v>
      </c>
      <c r="B213">
        <v>3</v>
      </c>
      <c r="C213" t="s">
        <v>10</v>
      </c>
      <c r="D213">
        <v>50</v>
      </c>
      <c r="E213" s="145"/>
      <c r="F213" s="145">
        <v>2195.2551452887124</v>
      </c>
      <c r="G213" s="145">
        <v>2255.9138223190512</v>
      </c>
      <c r="H213" s="145">
        <v>2338.8799155449983</v>
      </c>
      <c r="I213" s="145">
        <v>3022.8645214890057</v>
      </c>
    </row>
    <row r="214" spans="1:9" x14ac:dyDescent="0.25">
      <c r="A214">
        <v>212</v>
      </c>
      <c r="B214">
        <v>3</v>
      </c>
      <c r="C214" t="s">
        <v>10</v>
      </c>
      <c r="D214">
        <v>0</v>
      </c>
      <c r="E214" s="145"/>
      <c r="F214" s="145">
        <v>1807.7725359811893</v>
      </c>
      <c r="G214" s="145">
        <v>2199.0083733182801</v>
      </c>
      <c r="H214" s="145">
        <v>2039.6318599188553</v>
      </c>
      <c r="I214" s="145">
        <v>3407.8875264568219</v>
      </c>
    </row>
    <row r="215" spans="1:9" x14ac:dyDescent="0.25">
      <c r="A215">
        <v>213</v>
      </c>
      <c r="B215">
        <v>3</v>
      </c>
      <c r="C215" t="s">
        <v>10</v>
      </c>
      <c r="D215">
        <v>350</v>
      </c>
      <c r="E215" s="145"/>
      <c r="F215" s="145">
        <v>2540.7387497162786</v>
      </c>
      <c r="G215" s="145">
        <v>3470.722882211352</v>
      </c>
      <c r="H215" s="145">
        <v>2590.5336342646642</v>
      </c>
      <c r="I215" s="145">
        <v>3543.25772801225</v>
      </c>
    </row>
    <row r="216" spans="1:9" x14ac:dyDescent="0.25">
      <c r="A216">
        <v>214</v>
      </c>
      <c r="B216">
        <v>3</v>
      </c>
      <c r="C216" t="s">
        <v>10</v>
      </c>
      <c r="D216">
        <v>200</v>
      </c>
      <c r="E216" s="145"/>
      <c r="F216" s="145">
        <v>2456.7623753020421</v>
      </c>
      <c r="G216" s="145">
        <v>2819.6726739510905</v>
      </c>
      <c r="H216" s="145">
        <v>2388.676626524275</v>
      </c>
      <c r="I216" s="145">
        <v>3487.1894635015665</v>
      </c>
    </row>
    <row r="217" spans="1:9" x14ac:dyDescent="0.25">
      <c r="A217">
        <v>215</v>
      </c>
      <c r="B217">
        <v>3</v>
      </c>
      <c r="C217" t="s">
        <v>10</v>
      </c>
      <c r="D217">
        <v>500</v>
      </c>
      <c r="E217" s="145"/>
      <c r="F217" s="145">
        <v>2860.5244182235333</v>
      </c>
      <c r="G217" s="145">
        <v>3582.3798649478208</v>
      </c>
      <c r="H217" s="145">
        <v>3356.1654090227298</v>
      </c>
      <c r="I217" s="145">
        <v>3978.3244783244777</v>
      </c>
    </row>
    <row r="218" spans="1:9" x14ac:dyDescent="0.25">
      <c r="A218">
        <v>216</v>
      </c>
      <c r="B218">
        <v>3</v>
      </c>
      <c r="C218" t="s">
        <v>10</v>
      </c>
      <c r="D218">
        <v>100</v>
      </c>
      <c r="E218" s="145"/>
      <c r="F218" s="145">
        <v>2192.1324418174067</v>
      </c>
      <c r="G218" s="145">
        <v>2480.1702862672219</v>
      </c>
      <c r="H218" s="145">
        <v>2620.8427414372209</v>
      </c>
      <c r="I218" s="145">
        <v>2932.2407973315758</v>
      </c>
    </row>
    <row r="219" spans="1:9" x14ac:dyDescent="0.25">
      <c r="A219">
        <v>217</v>
      </c>
      <c r="B219">
        <v>4</v>
      </c>
      <c r="C219" t="s">
        <v>14</v>
      </c>
      <c r="D219">
        <v>100</v>
      </c>
      <c r="E219" s="145"/>
      <c r="F219" s="145">
        <v>1937.956668654343</v>
      </c>
      <c r="G219" s="145">
        <v>2413.5795304952417</v>
      </c>
      <c r="H219" s="145">
        <v>2010.6771804062125</v>
      </c>
      <c r="I219" s="145">
        <v>2012.9497410051799</v>
      </c>
    </row>
    <row r="220" spans="1:9" x14ac:dyDescent="0.25">
      <c r="A220">
        <v>218</v>
      </c>
      <c r="B220">
        <v>4</v>
      </c>
      <c r="C220" t="s">
        <v>14</v>
      </c>
      <c r="D220">
        <v>350</v>
      </c>
      <c r="E220" s="145"/>
      <c r="F220" s="145">
        <v>2677.8458303464749</v>
      </c>
      <c r="G220" s="145">
        <v>3820.0915725123587</v>
      </c>
      <c r="H220" s="145">
        <v>2255.292563881711</v>
      </c>
      <c r="I220" s="145">
        <v>2658.3706326955553</v>
      </c>
    </row>
    <row r="221" spans="1:9" x14ac:dyDescent="0.25">
      <c r="A221">
        <v>219</v>
      </c>
      <c r="B221">
        <v>4</v>
      </c>
      <c r="C221" t="s">
        <v>14</v>
      </c>
      <c r="D221">
        <v>500</v>
      </c>
      <c r="E221" s="145"/>
      <c r="F221" s="145">
        <v>2599.5774134790527</v>
      </c>
      <c r="G221" s="145">
        <v>3906.9698731348512</v>
      </c>
      <c r="H221" s="145">
        <v>2691.2379442462679</v>
      </c>
      <c r="I221" s="145">
        <v>3246.8416681745002</v>
      </c>
    </row>
    <row r="222" spans="1:9" x14ac:dyDescent="0.25">
      <c r="A222">
        <v>220</v>
      </c>
      <c r="B222">
        <v>4</v>
      </c>
      <c r="C222" t="s">
        <v>14</v>
      </c>
      <c r="D222">
        <v>0</v>
      </c>
      <c r="E222" s="145"/>
      <c r="F222" s="145">
        <v>2354.7482272438815</v>
      </c>
      <c r="G222" s="145">
        <v>2323.6249915803046</v>
      </c>
      <c r="H222" s="145">
        <v>1949.7087378640776</v>
      </c>
      <c r="I222" s="145">
        <v>2648.8151332464104</v>
      </c>
    </row>
    <row r="223" spans="1:9" x14ac:dyDescent="0.25">
      <c r="A223">
        <v>221</v>
      </c>
      <c r="B223">
        <v>4</v>
      </c>
      <c r="C223" t="s">
        <v>14</v>
      </c>
      <c r="D223">
        <v>200</v>
      </c>
      <c r="E223" s="145"/>
      <c r="F223" s="145">
        <v>2248.6449089353378</v>
      </c>
      <c r="G223" s="145">
        <v>2308.6885396562811</v>
      </c>
      <c r="H223" s="145">
        <v>2232.2882309243341</v>
      </c>
      <c r="I223" s="145">
        <v>2660.2627345367928</v>
      </c>
    </row>
    <row r="224" spans="1:9" x14ac:dyDescent="0.25">
      <c r="A224">
        <v>222</v>
      </c>
      <c r="B224">
        <v>4</v>
      </c>
      <c r="C224" t="s">
        <v>14</v>
      </c>
      <c r="D224">
        <v>50</v>
      </c>
      <c r="E224" s="145"/>
      <c r="F224" s="145">
        <v>1991.151458721291</v>
      </c>
      <c r="G224" s="145">
        <v>2173.0004023192519</v>
      </c>
      <c r="H224" s="145">
        <v>1771.8917733933308</v>
      </c>
      <c r="I224" s="145">
        <v>2527.9104741684359</v>
      </c>
    </row>
    <row r="225" spans="1:9" x14ac:dyDescent="0.25">
      <c r="A225">
        <v>223</v>
      </c>
      <c r="B225">
        <v>4</v>
      </c>
      <c r="C225" t="s">
        <v>9</v>
      </c>
      <c r="D225">
        <v>200</v>
      </c>
      <c r="E225" s="145"/>
      <c r="F225" s="145">
        <v>2169.6095617529882</v>
      </c>
      <c r="G225" s="145">
        <v>2420.5774629688362</v>
      </c>
      <c r="H225" s="145">
        <v>2154.6065546498085</v>
      </c>
      <c r="I225" s="145">
        <v>2629.5970662939417</v>
      </c>
    </row>
    <row r="226" spans="1:9" x14ac:dyDescent="0.25">
      <c r="A226">
        <v>224</v>
      </c>
      <c r="B226">
        <v>4</v>
      </c>
      <c r="C226" t="s">
        <v>9</v>
      </c>
      <c r="D226">
        <v>350</v>
      </c>
      <c r="E226" s="145"/>
      <c r="F226" s="145">
        <v>2384.4556576760579</v>
      </c>
      <c r="G226" s="145">
        <v>3061.748444774028</v>
      </c>
      <c r="H226" s="145">
        <v>2426.2435088622806</v>
      </c>
      <c r="I226" s="145">
        <v>3209.8445595854919</v>
      </c>
    </row>
    <row r="227" spans="1:9" x14ac:dyDescent="0.25">
      <c r="A227">
        <v>225</v>
      </c>
      <c r="B227">
        <v>4</v>
      </c>
      <c r="C227" t="s">
        <v>9</v>
      </c>
      <c r="D227">
        <v>0</v>
      </c>
      <c r="E227" s="145"/>
      <c r="F227" s="145">
        <v>1873.7490954542466</v>
      </c>
      <c r="G227" s="145">
        <v>2080.6543903454012</v>
      </c>
      <c r="H227" s="145">
        <v>1821.3263870175754</v>
      </c>
      <c r="I227" s="145">
        <v>2342.7704166873436</v>
      </c>
    </row>
    <row r="228" spans="1:9" x14ac:dyDescent="0.25">
      <c r="A228">
        <v>226</v>
      </c>
      <c r="B228">
        <v>4</v>
      </c>
      <c r="C228" t="s">
        <v>9</v>
      </c>
      <c r="D228">
        <v>500</v>
      </c>
      <c r="E228" s="145"/>
      <c r="F228" s="145">
        <v>2852.9281840808321</v>
      </c>
      <c r="G228" s="145">
        <v>3253.1591736951468</v>
      </c>
      <c r="H228" s="145">
        <v>3065.8447871856742</v>
      </c>
      <c r="I228" s="145">
        <v>3668.0911680911681</v>
      </c>
    </row>
    <row r="229" spans="1:9" x14ac:dyDescent="0.25">
      <c r="A229">
        <v>227</v>
      </c>
      <c r="B229">
        <v>4</v>
      </c>
      <c r="C229" t="s">
        <v>9</v>
      </c>
      <c r="D229">
        <v>100</v>
      </c>
      <c r="E229" s="145"/>
      <c r="F229" s="145">
        <v>2333.3302787323405</v>
      </c>
      <c r="G229" s="145">
        <v>2413.8418418418419</v>
      </c>
      <c r="H229" s="145">
        <v>2392.4340298118859</v>
      </c>
      <c r="I229" s="145">
        <v>2893.6024327968557</v>
      </c>
    </row>
    <row r="230" spans="1:9" x14ac:dyDescent="0.25">
      <c r="A230">
        <v>228</v>
      </c>
      <c r="B230">
        <v>4</v>
      </c>
      <c r="C230" t="s">
        <v>9</v>
      </c>
      <c r="D230">
        <v>50</v>
      </c>
      <c r="E230" s="145"/>
      <c r="F230" s="145">
        <v>2026.1395319744483</v>
      </c>
      <c r="G230" s="145">
        <v>2180.0281946808327</v>
      </c>
      <c r="H230" s="145">
        <v>2339.1749953961794</v>
      </c>
      <c r="I230" s="145">
        <v>2687.0785492983414</v>
      </c>
    </row>
    <row r="231" spans="1:9" x14ac:dyDescent="0.25">
      <c r="A231">
        <v>229</v>
      </c>
      <c r="B231">
        <v>4</v>
      </c>
      <c r="C231" t="s">
        <v>16</v>
      </c>
      <c r="D231">
        <v>50</v>
      </c>
      <c r="E231" s="145">
        <v>3005.0322976435355</v>
      </c>
      <c r="F231" s="145">
        <v>1903.203171456888</v>
      </c>
      <c r="G231" s="145">
        <v>2905.8913836115908</v>
      </c>
      <c r="H231" s="145">
        <v>3403.7665791508416</v>
      </c>
      <c r="I231" s="145"/>
    </row>
    <row r="232" spans="1:9" x14ac:dyDescent="0.25">
      <c r="A232">
        <v>230</v>
      </c>
      <c r="B232">
        <v>4</v>
      </c>
      <c r="C232" t="s">
        <v>16</v>
      </c>
      <c r="D232">
        <v>0</v>
      </c>
      <c r="E232" s="145">
        <v>2702.0316560359083</v>
      </c>
      <c r="F232" s="145">
        <v>1865.6661820699205</v>
      </c>
      <c r="G232" s="145">
        <v>3126.6179381757274</v>
      </c>
      <c r="H232" s="145">
        <v>3715.0520786701286</v>
      </c>
      <c r="I232" s="145"/>
    </row>
    <row r="233" spans="1:9" x14ac:dyDescent="0.25">
      <c r="A233">
        <v>231</v>
      </c>
      <c r="B233">
        <v>4</v>
      </c>
      <c r="C233" t="s">
        <v>16</v>
      </c>
      <c r="D233">
        <v>350</v>
      </c>
      <c r="E233" s="145">
        <v>3302.9538461538459</v>
      </c>
      <c r="F233" s="145">
        <v>2724.3723369387085</v>
      </c>
      <c r="G233" s="145">
        <v>3832.5732899022801</v>
      </c>
      <c r="H233" s="145">
        <v>3375.3238835543361</v>
      </c>
      <c r="I233" s="145"/>
    </row>
    <row r="234" spans="1:9" x14ac:dyDescent="0.25">
      <c r="A234">
        <v>232</v>
      </c>
      <c r="B234">
        <v>4</v>
      </c>
      <c r="C234" t="s">
        <v>16</v>
      </c>
      <c r="D234">
        <v>100</v>
      </c>
      <c r="E234" s="145">
        <v>3629.3161040787622</v>
      </c>
      <c r="F234" s="145">
        <v>2918.0994220862422</v>
      </c>
      <c r="G234" s="145">
        <v>3678.928170594837</v>
      </c>
      <c r="H234" s="145">
        <v>3636.6508082668302</v>
      </c>
      <c r="I234" s="145"/>
    </row>
    <row r="235" spans="1:9" x14ac:dyDescent="0.25">
      <c r="A235">
        <v>233</v>
      </c>
      <c r="B235">
        <v>4</v>
      </c>
      <c r="C235" t="s">
        <v>16</v>
      </c>
      <c r="D235">
        <v>200</v>
      </c>
      <c r="E235" s="145">
        <v>4825.564803804994</v>
      </c>
      <c r="F235" s="145">
        <v>3177.8154968053123</v>
      </c>
      <c r="G235" s="145">
        <v>4089.2315031659291</v>
      </c>
      <c r="H235" s="145">
        <v>3493.1208156747125</v>
      </c>
      <c r="I235" s="145"/>
    </row>
    <row r="236" spans="1:9" x14ac:dyDescent="0.25">
      <c r="A236">
        <v>234</v>
      </c>
      <c r="B236">
        <v>4</v>
      </c>
      <c r="C236" t="s">
        <v>16</v>
      </c>
      <c r="D236">
        <v>500</v>
      </c>
      <c r="E236" s="145">
        <v>4191.0204081632655</v>
      </c>
      <c r="F236" s="145">
        <v>3527.6039378406963</v>
      </c>
      <c r="G236" s="145">
        <v>4312.5382725655054</v>
      </c>
      <c r="H236" s="145">
        <v>3270.7496470787814</v>
      </c>
      <c r="I236" s="145"/>
    </row>
    <row r="237" spans="1:9" x14ac:dyDescent="0.25">
      <c r="A237">
        <v>235</v>
      </c>
      <c r="B237">
        <v>4</v>
      </c>
      <c r="C237" t="s">
        <v>15</v>
      </c>
      <c r="D237">
        <v>500</v>
      </c>
      <c r="E237" s="145">
        <v>2498.4661287611361</v>
      </c>
      <c r="F237" s="145">
        <v>1841.8413085029008</v>
      </c>
      <c r="G237" s="145">
        <v>1860.0701124364073</v>
      </c>
      <c r="H237" s="145">
        <v>4574.5635503344765</v>
      </c>
      <c r="I237" s="145"/>
    </row>
    <row r="238" spans="1:9" x14ac:dyDescent="0.25">
      <c r="A238">
        <v>236</v>
      </c>
      <c r="B238">
        <v>4</v>
      </c>
      <c r="C238" t="s">
        <v>15</v>
      </c>
      <c r="D238">
        <v>100</v>
      </c>
      <c r="E238" s="145">
        <v>2890.5333668257558</v>
      </c>
      <c r="F238" s="145">
        <v>1991.4494151804993</v>
      </c>
      <c r="G238" s="145">
        <v>1786.0709386635313</v>
      </c>
      <c r="H238" s="145">
        <v>3484.7490004098895</v>
      </c>
      <c r="I238" s="145"/>
    </row>
    <row r="239" spans="1:9" x14ac:dyDescent="0.25">
      <c r="A239">
        <v>237</v>
      </c>
      <c r="B239">
        <v>4</v>
      </c>
      <c r="C239" t="s">
        <v>15</v>
      </c>
      <c r="D239">
        <v>50</v>
      </c>
      <c r="E239" s="145">
        <v>2215.5961322627991</v>
      </c>
      <c r="F239" s="145">
        <v>1866.849322116745</v>
      </c>
      <c r="G239" s="145">
        <v>1922.0160127306181</v>
      </c>
      <c r="H239" s="145">
        <v>3993.34755421712</v>
      </c>
      <c r="I239" s="145"/>
    </row>
    <row r="240" spans="1:9" x14ac:dyDescent="0.25">
      <c r="A240">
        <v>238</v>
      </c>
      <c r="B240">
        <v>4</v>
      </c>
      <c r="C240" t="s">
        <v>15</v>
      </c>
      <c r="D240">
        <v>350</v>
      </c>
      <c r="E240" s="145">
        <v>2644.3395529554286</v>
      </c>
      <c r="F240" s="145">
        <v>2597.5241073755533</v>
      </c>
      <c r="G240" s="145">
        <v>2368.6362991343835</v>
      </c>
      <c r="H240" s="145">
        <v>4679.5504385964905</v>
      </c>
      <c r="I240" s="145"/>
    </row>
    <row r="241" spans="1:9" x14ac:dyDescent="0.25">
      <c r="A241">
        <v>239</v>
      </c>
      <c r="B241">
        <v>4</v>
      </c>
      <c r="C241" t="s">
        <v>15</v>
      </c>
      <c r="D241">
        <v>0</v>
      </c>
      <c r="E241" s="145">
        <v>2453.0204390613171</v>
      </c>
      <c r="F241" s="145">
        <v>2298.8133613641671</v>
      </c>
      <c r="G241" s="145">
        <v>2166.6260579044033</v>
      </c>
      <c r="H241" s="145">
        <v>5008.4942492349901</v>
      </c>
      <c r="I241" s="145"/>
    </row>
    <row r="242" spans="1:9" x14ac:dyDescent="0.25">
      <c r="A242">
        <v>240</v>
      </c>
      <c r="B242">
        <v>4</v>
      </c>
      <c r="C242" t="s">
        <v>15</v>
      </c>
      <c r="D242">
        <v>200</v>
      </c>
      <c r="E242" s="145">
        <v>2980.6114839671891</v>
      </c>
      <c r="F242" s="145">
        <v>2434.7765414562286</v>
      </c>
      <c r="G242" s="145">
        <v>2570.9513497906737</v>
      </c>
      <c r="H242" s="145">
        <v>3813.6165412267851</v>
      </c>
      <c r="I242" s="145"/>
    </row>
    <row r="243" spans="1:9" x14ac:dyDescent="0.25">
      <c r="A243">
        <v>241</v>
      </c>
      <c r="B243">
        <v>4</v>
      </c>
      <c r="C243" t="s">
        <v>18</v>
      </c>
      <c r="D243">
        <v>200</v>
      </c>
      <c r="E243" s="145"/>
      <c r="F243" s="145">
        <v>2636.3079646192714</v>
      </c>
      <c r="G243" s="145">
        <v>2288.2922214945788</v>
      </c>
      <c r="H243" s="145">
        <v>2415.7461104226904</v>
      </c>
      <c r="I243" s="145">
        <v>3207.6414428470598</v>
      </c>
    </row>
    <row r="244" spans="1:9" x14ac:dyDescent="0.25">
      <c r="A244">
        <v>242</v>
      </c>
      <c r="B244">
        <v>4</v>
      </c>
      <c r="C244" t="s">
        <v>18</v>
      </c>
      <c r="D244">
        <v>100</v>
      </c>
      <c r="E244" s="145"/>
      <c r="F244" s="145">
        <v>2752.9642716921871</v>
      </c>
      <c r="G244" s="145">
        <v>2042.6401429478847</v>
      </c>
      <c r="H244" s="145">
        <v>2246.9298813376481</v>
      </c>
      <c r="I244" s="145">
        <v>2663.735717834079</v>
      </c>
    </row>
    <row r="245" spans="1:9" x14ac:dyDescent="0.25">
      <c r="A245">
        <v>243</v>
      </c>
      <c r="B245">
        <v>4</v>
      </c>
      <c r="C245" t="s">
        <v>18</v>
      </c>
      <c r="D245">
        <v>350</v>
      </c>
      <c r="E245" s="145"/>
      <c r="F245" s="145">
        <v>2984.4682988072818</v>
      </c>
      <c r="G245" s="145">
        <v>3480.0366522535915</v>
      </c>
      <c r="H245" s="145">
        <v>2944.081871345029</v>
      </c>
      <c r="I245" s="145">
        <v>4074.6566394802812</v>
      </c>
    </row>
    <row r="246" spans="1:9" x14ac:dyDescent="0.25">
      <c r="A246">
        <v>244</v>
      </c>
      <c r="B246">
        <v>4</v>
      </c>
      <c r="C246" t="s">
        <v>18</v>
      </c>
      <c r="D246">
        <v>0</v>
      </c>
      <c r="E246" s="145"/>
      <c r="F246" s="145">
        <v>2182.5986642380085</v>
      </c>
      <c r="G246" s="145">
        <v>2207.0283600493217</v>
      </c>
      <c r="H246" s="145">
        <v>1998.8519087443819</v>
      </c>
      <c r="I246" s="145">
        <v>2589.6871086605943</v>
      </c>
    </row>
    <row r="247" spans="1:9" x14ac:dyDescent="0.25">
      <c r="A247">
        <v>245</v>
      </c>
      <c r="B247">
        <v>4</v>
      </c>
      <c r="C247" t="s">
        <v>18</v>
      </c>
      <c r="D247">
        <v>50</v>
      </c>
      <c r="E247" s="145"/>
      <c r="F247" s="145">
        <v>2633.4417751084416</v>
      </c>
      <c r="G247" s="145">
        <v>2166.1504165200045</v>
      </c>
      <c r="H247" s="145">
        <v>2445.244539411206</v>
      </c>
      <c r="I247" s="145">
        <v>3044.5108190627902</v>
      </c>
    </row>
    <row r="248" spans="1:9" x14ac:dyDescent="0.25">
      <c r="A248">
        <v>246</v>
      </c>
      <c r="B248">
        <v>4</v>
      </c>
      <c r="C248" t="s">
        <v>18</v>
      </c>
      <c r="D248">
        <v>500</v>
      </c>
      <c r="E248" s="145"/>
      <c r="F248" s="145">
        <v>3363.5917203340696</v>
      </c>
      <c r="G248" s="145">
        <v>4001.3029608662432</v>
      </c>
      <c r="H248" s="145">
        <v>2968.4506081118261</v>
      </c>
      <c r="I248" s="145">
        <v>5430.1971139369507</v>
      </c>
    </row>
    <row r="249" spans="1:9" x14ac:dyDescent="0.25">
      <c r="A249">
        <v>247</v>
      </c>
      <c r="B249">
        <v>4</v>
      </c>
      <c r="C249" t="s">
        <v>12</v>
      </c>
      <c r="D249">
        <v>500</v>
      </c>
      <c r="E249" s="145"/>
      <c r="F249" s="145">
        <v>3097.3219649955927</v>
      </c>
      <c r="G249" s="145">
        <v>3572.7470710506423</v>
      </c>
      <c r="H249" s="145">
        <v>2492.1530537159674</v>
      </c>
      <c r="I249" s="145">
        <v>3695.732155997056</v>
      </c>
    </row>
    <row r="250" spans="1:9" x14ac:dyDescent="0.25">
      <c r="A250">
        <v>248</v>
      </c>
      <c r="B250">
        <v>4</v>
      </c>
      <c r="C250" t="s">
        <v>12</v>
      </c>
      <c r="D250">
        <v>50</v>
      </c>
      <c r="E250" s="145"/>
      <c r="F250" s="145">
        <v>1885.814688408545</v>
      </c>
      <c r="G250" s="145">
        <v>2178.6907999191708</v>
      </c>
      <c r="H250" s="145">
        <v>1836.3419952210274</v>
      </c>
      <c r="I250" s="145">
        <v>2045.1634937767558</v>
      </c>
    </row>
    <row r="251" spans="1:9" x14ac:dyDescent="0.25">
      <c r="A251">
        <v>249</v>
      </c>
      <c r="B251">
        <v>4</v>
      </c>
      <c r="C251" t="s">
        <v>12</v>
      </c>
      <c r="D251">
        <v>100</v>
      </c>
      <c r="E251" s="145"/>
      <c r="F251" s="145">
        <v>2081.8431911966986</v>
      </c>
      <c r="G251" s="145">
        <v>2259.4945887581503</v>
      </c>
      <c r="H251" s="145">
        <v>1897.2811425548796</v>
      </c>
      <c r="I251" s="145">
        <v>2298.8974630076746</v>
      </c>
    </row>
    <row r="252" spans="1:9" x14ac:dyDescent="0.25">
      <c r="A252">
        <v>250</v>
      </c>
      <c r="B252">
        <v>4</v>
      </c>
      <c r="C252" t="s">
        <v>12</v>
      </c>
      <c r="D252">
        <v>200</v>
      </c>
      <c r="E252" s="145"/>
      <c r="F252" s="145">
        <v>2445.2983079284113</v>
      </c>
      <c r="G252" s="145">
        <v>2420.5082398359273</v>
      </c>
      <c r="H252" s="145">
        <v>2642.1107833497217</v>
      </c>
      <c r="I252" s="145">
        <v>2561.8711196745876</v>
      </c>
    </row>
    <row r="253" spans="1:9" x14ac:dyDescent="0.25">
      <c r="A253">
        <v>251</v>
      </c>
      <c r="B253">
        <v>4</v>
      </c>
      <c r="C253" t="s">
        <v>12</v>
      </c>
      <c r="D253">
        <v>0</v>
      </c>
      <c r="E253" s="145"/>
      <c r="F253" s="145">
        <v>1953.6277748797311</v>
      </c>
      <c r="G253" s="145">
        <v>2137.0412819696485</v>
      </c>
      <c r="H253" s="145">
        <v>1936.3456790123455</v>
      </c>
      <c r="I253" s="145">
        <v>2682.0315719686787</v>
      </c>
    </row>
    <row r="254" spans="1:9" x14ac:dyDescent="0.25">
      <c r="A254">
        <v>252</v>
      </c>
      <c r="B254">
        <v>4</v>
      </c>
      <c r="C254" t="s">
        <v>12</v>
      </c>
      <c r="D254">
        <v>350</v>
      </c>
      <c r="E254" s="145"/>
      <c r="F254" s="145">
        <v>2823.3797111276281</v>
      </c>
      <c r="G254" s="145">
        <v>2967.7425862416785</v>
      </c>
      <c r="H254" s="145">
        <v>2752.108691606179</v>
      </c>
      <c r="I254" s="145">
        <v>3089.8623585456326</v>
      </c>
    </row>
    <row r="255" spans="1:9" x14ac:dyDescent="0.25">
      <c r="A255">
        <v>253</v>
      </c>
      <c r="B255">
        <v>4</v>
      </c>
      <c r="C255" t="s">
        <v>19</v>
      </c>
      <c r="D255">
        <v>0</v>
      </c>
      <c r="E255" s="145"/>
      <c r="F255" s="145">
        <v>1764.9466415568111</v>
      </c>
      <c r="G255" s="145">
        <v>1845.5338151477761</v>
      </c>
      <c r="H255" s="145">
        <v>1669.304921359716</v>
      </c>
      <c r="I255" s="145">
        <v>2086.8187782866016</v>
      </c>
    </row>
    <row r="256" spans="1:9" x14ac:dyDescent="0.25">
      <c r="A256">
        <v>254</v>
      </c>
      <c r="B256">
        <v>4</v>
      </c>
      <c r="C256" t="s">
        <v>19</v>
      </c>
      <c r="D256">
        <v>350</v>
      </c>
      <c r="E256" s="145"/>
      <c r="F256" s="145">
        <v>2928.7471645086821</v>
      </c>
      <c r="G256" s="145">
        <v>2813.5088625021508</v>
      </c>
      <c r="H256" s="145">
        <v>2516.0355555555552</v>
      </c>
      <c r="I256" s="145">
        <v>2939.3654769359218</v>
      </c>
    </row>
    <row r="257" spans="1:9" x14ac:dyDescent="0.25">
      <c r="A257">
        <v>255</v>
      </c>
      <c r="B257">
        <v>4</v>
      </c>
      <c r="C257" t="s">
        <v>19</v>
      </c>
      <c r="D257">
        <v>500</v>
      </c>
      <c r="E257" s="145"/>
      <c r="F257" s="145">
        <v>3176.9602488994801</v>
      </c>
      <c r="G257" s="145">
        <v>3487.1835212195056</v>
      </c>
      <c r="H257" s="145">
        <v>2689.9555758637321</v>
      </c>
      <c r="I257" s="145">
        <v>3649.7241922773837</v>
      </c>
    </row>
    <row r="258" spans="1:9" x14ac:dyDescent="0.25">
      <c r="A258">
        <v>256</v>
      </c>
      <c r="B258">
        <v>4</v>
      </c>
      <c r="C258" t="s">
        <v>19</v>
      </c>
      <c r="D258">
        <v>50</v>
      </c>
      <c r="E258" s="145"/>
      <c r="F258" s="145">
        <v>1996.8168168168168</v>
      </c>
      <c r="G258" s="145">
        <v>2011.975406794933</v>
      </c>
      <c r="H258" s="145">
        <v>2040.6789775691184</v>
      </c>
      <c r="I258" s="145">
        <v>2331.7388516265441</v>
      </c>
    </row>
    <row r="259" spans="1:9" x14ac:dyDescent="0.25">
      <c r="A259">
        <v>257</v>
      </c>
      <c r="B259">
        <v>4</v>
      </c>
      <c r="C259" t="s">
        <v>19</v>
      </c>
      <c r="D259">
        <v>200</v>
      </c>
      <c r="E259" s="145"/>
      <c r="F259" s="145">
        <v>2703.4574240479246</v>
      </c>
      <c r="G259" s="145">
        <v>2771.3650620482749</v>
      </c>
      <c r="H259" s="145">
        <v>2285.7819114391496</v>
      </c>
      <c r="I259" s="145">
        <v>2712.8585912804915</v>
      </c>
    </row>
    <row r="260" spans="1:9" x14ac:dyDescent="0.25">
      <c r="A260">
        <v>258</v>
      </c>
      <c r="B260">
        <v>4</v>
      </c>
      <c r="C260" t="s">
        <v>19</v>
      </c>
      <c r="D260">
        <v>100</v>
      </c>
      <c r="E260" s="145"/>
      <c r="F260" s="145">
        <v>2335.3578065285228</v>
      </c>
      <c r="G260" s="145">
        <v>2352.203876187788</v>
      </c>
      <c r="H260" s="145">
        <v>2206.7474524924264</v>
      </c>
      <c r="I260" s="145">
        <v>2292.9864120541633</v>
      </c>
    </row>
    <row r="261" spans="1:9" x14ac:dyDescent="0.25">
      <c r="A261">
        <v>259</v>
      </c>
      <c r="B261">
        <v>4</v>
      </c>
      <c r="C261" t="s">
        <v>11</v>
      </c>
      <c r="D261">
        <v>350</v>
      </c>
      <c r="E261" s="145"/>
      <c r="F261" s="145">
        <v>2691.6450228805738</v>
      </c>
      <c r="G261" s="145">
        <v>2351.3882885664298</v>
      </c>
      <c r="H261" s="145">
        <v>2571.5936119605849</v>
      </c>
      <c r="I261" s="145">
        <v>2786.3212879585226</v>
      </c>
    </row>
    <row r="262" spans="1:9" x14ac:dyDescent="0.25">
      <c r="A262">
        <v>260</v>
      </c>
      <c r="B262">
        <v>4</v>
      </c>
      <c r="C262" t="s">
        <v>11</v>
      </c>
      <c r="D262">
        <v>0</v>
      </c>
      <c r="E262" s="145"/>
      <c r="F262" s="145">
        <v>1749.2187110658058</v>
      </c>
      <c r="G262" s="145">
        <v>1868.4088662995905</v>
      </c>
      <c r="H262" s="145">
        <v>1935.7383177570093</v>
      </c>
      <c r="I262" s="145">
        <v>2198.2644294528054</v>
      </c>
    </row>
    <row r="263" spans="1:9" x14ac:dyDescent="0.25">
      <c r="A263">
        <v>261</v>
      </c>
      <c r="B263">
        <v>4</v>
      </c>
      <c r="C263" t="s">
        <v>11</v>
      </c>
      <c r="D263">
        <v>500</v>
      </c>
      <c r="E263" s="145"/>
      <c r="F263" s="145">
        <v>2593.8662575118269</v>
      </c>
      <c r="G263" s="145">
        <v>2880.5418232527363</v>
      </c>
      <c r="H263" s="145">
        <v>2678.0239453955464</v>
      </c>
      <c r="I263" s="145">
        <v>3842.7800269905529</v>
      </c>
    </row>
    <row r="264" spans="1:9" x14ac:dyDescent="0.25">
      <c r="A264">
        <v>262</v>
      </c>
      <c r="B264">
        <v>4</v>
      </c>
      <c r="C264" t="s">
        <v>11</v>
      </c>
      <c r="D264">
        <v>50</v>
      </c>
      <c r="E264" s="145"/>
      <c r="F264" s="145">
        <v>1912.5391849529781</v>
      </c>
      <c r="G264" s="145">
        <v>2007.4291140957807</v>
      </c>
      <c r="H264" s="145">
        <v>1904.0063391442154</v>
      </c>
      <c r="I264" s="145">
        <v>2508.7396019795724</v>
      </c>
    </row>
    <row r="265" spans="1:9" x14ac:dyDescent="0.25">
      <c r="A265">
        <v>263</v>
      </c>
      <c r="B265">
        <v>4</v>
      </c>
      <c r="C265" t="s">
        <v>11</v>
      </c>
      <c r="D265">
        <v>100</v>
      </c>
      <c r="E265" s="145"/>
      <c r="F265" s="145">
        <v>2055.7370672889924</v>
      </c>
      <c r="G265" s="145">
        <v>2073.1123212636539</v>
      </c>
      <c r="H265" s="145">
        <v>2193.9333630819574</v>
      </c>
      <c r="I265" s="145">
        <v>2759.042695930963</v>
      </c>
    </row>
    <row r="266" spans="1:9" x14ac:dyDescent="0.25">
      <c r="A266">
        <v>264</v>
      </c>
      <c r="B266">
        <v>4</v>
      </c>
      <c r="C266" t="s">
        <v>11</v>
      </c>
      <c r="D266">
        <v>200</v>
      </c>
      <c r="E266" s="145"/>
      <c r="F266" s="145">
        <v>2384.9414270500529</v>
      </c>
      <c r="G266" s="145">
        <v>2756.2551085016976</v>
      </c>
      <c r="H266" s="145">
        <v>2256.4142073425646</v>
      </c>
      <c r="I266" s="145">
        <v>2862.9875351829514</v>
      </c>
    </row>
    <row r="267" spans="1:9" x14ac:dyDescent="0.25">
      <c r="A267">
        <v>265</v>
      </c>
      <c r="B267">
        <v>4</v>
      </c>
      <c r="C267" t="s">
        <v>10</v>
      </c>
      <c r="D267">
        <v>350</v>
      </c>
      <c r="E267" s="145"/>
      <c r="F267" s="145">
        <v>2479.2850903715644</v>
      </c>
      <c r="G267" s="145">
        <v>3298.0412765706878</v>
      </c>
      <c r="H267" s="145">
        <v>2757.6065771974363</v>
      </c>
      <c r="I267" s="145">
        <v>3630.9736197340567</v>
      </c>
    </row>
    <row r="268" spans="1:9" x14ac:dyDescent="0.25">
      <c r="A268">
        <v>266</v>
      </c>
      <c r="B268">
        <v>4</v>
      </c>
      <c r="C268" t="s">
        <v>10</v>
      </c>
      <c r="D268">
        <v>50</v>
      </c>
      <c r="E268" s="145"/>
      <c r="F268" s="145">
        <v>1927.8895966029722</v>
      </c>
      <c r="G268" s="145">
        <v>2038.7763045858169</v>
      </c>
      <c r="H268" s="145">
        <v>2109.3733755249068</v>
      </c>
      <c r="I268" s="145">
        <v>2915.4165238559763</v>
      </c>
    </row>
    <row r="269" spans="1:9" x14ac:dyDescent="0.25">
      <c r="A269">
        <v>267</v>
      </c>
      <c r="B269">
        <v>4</v>
      </c>
      <c r="C269" t="s">
        <v>10</v>
      </c>
      <c r="D269">
        <v>500</v>
      </c>
      <c r="E269" s="145"/>
      <c r="F269" s="145">
        <v>2977.4077796389352</v>
      </c>
      <c r="G269" s="145">
        <v>4163.2723687965336</v>
      </c>
      <c r="H269" s="145">
        <v>3030.733711814004</v>
      </c>
      <c r="I269" s="145">
        <v>4270.0424770847303</v>
      </c>
    </row>
    <row r="270" spans="1:9" x14ac:dyDescent="0.25">
      <c r="A270">
        <v>268</v>
      </c>
      <c r="B270">
        <v>4</v>
      </c>
      <c r="C270" t="s">
        <v>10</v>
      </c>
      <c r="D270">
        <v>100</v>
      </c>
      <c r="E270" s="145"/>
      <c r="F270" s="145">
        <v>1990.5689689689691</v>
      </c>
      <c r="G270" s="145">
        <v>2361.3906916373071</v>
      </c>
      <c r="H270" s="145">
        <v>2380.5791452991452</v>
      </c>
      <c r="I270" s="145">
        <v>3613.6611664938505</v>
      </c>
    </row>
    <row r="271" spans="1:9" x14ac:dyDescent="0.25">
      <c r="A271">
        <v>269</v>
      </c>
      <c r="B271">
        <v>4</v>
      </c>
      <c r="C271" t="s">
        <v>10</v>
      </c>
      <c r="D271">
        <v>200</v>
      </c>
      <c r="E271" s="145"/>
      <c r="F271" s="145">
        <v>2133.5304855786781</v>
      </c>
      <c r="G271" s="145">
        <v>2715.5748001189659</v>
      </c>
      <c r="H271" s="145">
        <v>2336.567067067067</v>
      </c>
      <c r="I271" s="145">
        <v>3155.8368982926731</v>
      </c>
    </row>
    <row r="272" spans="1:9" x14ac:dyDescent="0.25">
      <c r="A272">
        <v>270</v>
      </c>
      <c r="B272">
        <v>4</v>
      </c>
      <c r="C272" t="s">
        <v>10</v>
      </c>
      <c r="D272">
        <v>0</v>
      </c>
      <c r="E272" s="145"/>
      <c r="F272" s="145"/>
      <c r="G272" s="145">
        <v>2163.6514065085494</v>
      </c>
      <c r="H272" s="145">
        <v>2101.0436649630096</v>
      </c>
      <c r="I272" s="145">
        <v>2783.8132816740153</v>
      </c>
    </row>
    <row r="273" spans="1:9" x14ac:dyDescent="0.25">
      <c r="A273">
        <v>271</v>
      </c>
      <c r="B273">
        <v>4</v>
      </c>
      <c r="C273" t="s">
        <v>20</v>
      </c>
      <c r="D273">
        <v>350</v>
      </c>
      <c r="E273" s="145"/>
      <c r="F273" s="145">
        <v>1969.2282430213465</v>
      </c>
      <c r="G273" s="145">
        <v>2360.8133623819895</v>
      </c>
      <c r="H273" s="145">
        <v>2634.9509371201939</v>
      </c>
      <c r="I273" s="145">
        <v>2925.1766217084132</v>
      </c>
    </row>
    <row r="274" spans="1:9" x14ac:dyDescent="0.25">
      <c r="A274">
        <v>272</v>
      </c>
      <c r="B274">
        <v>4</v>
      </c>
      <c r="C274" t="s">
        <v>20</v>
      </c>
      <c r="D274">
        <v>0</v>
      </c>
      <c r="E274" s="145"/>
      <c r="F274" s="145">
        <v>1633.6888888888889</v>
      </c>
      <c r="G274" s="145">
        <v>1727.3027358395757</v>
      </c>
      <c r="H274" s="145">
        <v>1631.0675381263616</v>
      </c>
      <c r="I274" s="145">
        <v>1750.3789228612834</v>
      </c>
    </row>
    <row r="275" spans="1:9" x14ac:dyDescent="0.25">
      <c r="A275">
        <v>273</v>
      </c>
      <c r="B275">
        <v>4</v>
      </c>
      <c r="C275" t="s">
        <v>20</v>
      </c>
      <c r="D275">
        <v>100</v>
      </c>
      <c r="E275" s="145"/>
      <c r="F275" s="145">
        <v>1921.4938774142756</v>
      </c>
      <c r="G275" s="145">
        <v>2124.644316250035</v>
      </c>
      <c r="H275" s="145">
        <v>2084.6055124892332</v>
      </c>
      <c r="I275" s="145">
        <v>2396.8736564093115</v>
      </c>
    </row>
    <row r="276" spans="1:9" x14ac:dyDescent="0.25">
      <c r="A276">
        <v>274</v>
      </c>
      <c r="B276">
        <v>4</v>
      </c>
      <c r="C276" t="s">
        <v>20</v>
      </c>
      <c r="D276">
        <v>500</v>
      </c>
      <c r="E276" s="145"/>
      <c r="F276" s="145">
        <v>2129.0621814475026</v>
      </c>
      <c r="G276" s="145">
        <v>2293.7412671399147</v>
      </c>
      <c r="H276" s="145">
        <v>2566.5001001001001</v>
      </c>
      <c r="I276" s="145">
        <v>3534.0706839562677</v>
      </c>
    </row>
    <row r="277" spans="1:9" x14ac:dyDescent="0.25">
      <c r="A277">
        <v>275</v>
      </c>
      <c r="B277">
        <v>4</v>
      </c>
      <c r="C277" t="s">
        <v>20</v>
      </c>
      <c r="D277">
        <v>200</v>
      </c>
      <c r="E277" s="145"/>
      <c r="F277" s="145">
        <v>2042.3326432022084</v>
      </c>
      <c r="G277" s="145">
        <v>2495.0870024176793</v>
      </c>
      <c r="H277" s="145">
        <v>1936.4907407407406</v>
      </c>
      <c r="I277" s="145">
        <v>3080.1119881265604</v>
      </c>
    </row>
    <row r="278" spans="1:9" x14ac:dyDescent="0.25">
      <c r="A278">
        <v>276</v>
      </c>
      <c r="B278">
        <v>4</v>
      </c>
      <c r="C278" t="s">
        <v>20</v>
      </c>
      <c r="D278">
        <v>50</v>
      </c>
      <c r="E278" s="145"/>
      <c r="F278" s="145">
        <v>1901.5007215007215</v>
      </c>
      <c r="G278" s="145">
        <v>1961.703609448555</v>
      </c>
      <c r="H278" s="145">
        <v>1803.5041195041194</v>
      </c>
      <c r="I278" s="145">
        <v>2349.3739799625932</v>
      </c>
    </row>
    <row r="279" spans="1:9" x14ac:dyDescent="0.25">
      <c r="A279">
        <v>277</v>
      </c>
      <c r="B279">
        <v>4</v>
      </c>
      <c r="C279" t="s">
        <v>13</v>
      </c>
      <c r="D279">
        <v>350</v>
      </c>
      <c r="E279" s="145"/>
      <c r="F279" s="145">
        <v>2525.49055839209</v>
      </c>
      <c r="G279" s="145">
        <v>3527.8505006146252</v>
      </c>
      <c r="H279" s="145">
        <v>2505.4518518518516</v>
      </c>
      <c r="I279" s="145">
        <v>4599.9819578573524</v>
      </c>
    </row>
    <row r="280" spans="1:9" x14ac:dyDescent="0.25">
      <c r="A280">
        <v>278</v>
      </c>
      <c r="B280">
        <v>4</v>
      </c>
      <c r="C280" t="s">
        <v>13</v>
      </c>
      <c r="D280">
        <v>200</v>
      </c>
      <c r="E280" s="145"/>
      <c r="F280" s="145">
        <v>2571.91128540305</v>
      </c>
      <c r="G280" s="145">
        <v>2806.5967736902871</v>
      </c>
      <c r="H280" s="145">
        <v>2678.6626445449974</v>
      </c>
      <c r="I280" s="145">
        <v>3105.1845136160637</v>
      </c>
    </row>
    <row r="281" spans="1:9" x14ac:dyDescent="0.25">
      <c r="A281">
        <v>279</v>
      </c>
      <c r="B281">
        <v>4</v>
      </c>
      <c r="C281" t="s">
        <v>13</v>
      </c>
      <c r="D281">
        <v>100</v>
      </c>
      <c r="E281" s="145"/>
      <c r="F281" s="145">
        <v>2312.4579848665871</v>
      </c>
      <c r="G281" s="145">
        <v>2511.668260038241</v>
      </c>
      <c r="H281" s="145">
        <v>2275.3553092734678</v>
      </c>
      <c r="I281" s="145">
        <v>3540.3272580511521</v>
      </c>
    </row>
    <row r="282" spans="1:9" x14ac:dyDescent="0.25">
      <c r="A282">
        <v>280</v>
      </c>
      <c r="B282">
        <v>4</v>
      </c>
      <c r="C282" t="s">
        <v>13</v>
      </c>
      <c r="D282">
        <v>500</v>
      </c>
      <c r="E282" s="145"/>
      <c r="F282" s="145">
        <v>3099.1399541134051</v>
      </c>
      <c r="G282" s="145">
        <v>3441.5415092876019</v>
      </c>
      <c r="H282" s="145">
        <v>3042.9703555851256</v>
      </c>
      <c r="I282" s="145">
        <v>4135.3263193909843</v>
      </c>
    </row>
    <row r="283" spans="1:9" x14ac:dyDescent="0.25">
      <c r="A283">
        <v>281</v>
      </c>
      <c r="B283">
        <v>4</v>
      </c>
      <c r="C283" t="s">
        <v>13</v>
      </c>
      <c r="D283">
        <v>0</v>
      </c>
      <c r="E283" s="145"/>
      <c r="F283" s="145">
        <v>1948.3639438525283</v>
      </c>
      <c r="G283" s="145">
        <v>2195.3958765401976</v>
      </c>
      <c r="H283" s="145">
        <v>2132.9526748971193</v>
      </c>
      <c r="I283" s="145">
        <v>3229.0549834805297</v>
      </c>
    </row>
    <row r="284" spans="1:9" x14ac:dyDescent="0.25">
      <c r="A284">
        <v>282</v>
      </c>
      <c r="B284">
        <v>4</v>
      </c>
      <c r="C284" t="s">
        <v>13</v>
      </c>
      <c r="D284">
        <v>50</v>
      </c>
      <c r="E284" s="145"/>
      <c r="F284" s="145">
        <v>2262.3653198653201</v>
      </c>
      <c r="G284" s="145">
        <v>2906.6804478897502</v>
      </c>
      <c r="H284" s="145">
        <v>2276.9127117066814</v>
      </c>
      <c r="I284" s="145">
        <v>3210.1517973026357</v>
      </c>
    </row>
    <row r="285" spans="1:9" x14ac:dyDescent="0.25">
      <c r="A285">
        <v>283</v>
      </c>
      <c r="B285">
        <v>4</v>
      </c>
      <c r="C285" t="s">
        <v>17</v>
      </c>
      <c r="D285">
        <v>50</v>
      </c>
      <c r="E285" s="145">
        <v>2867.9255428857655</v>
      </c>
      <c r="F285" s="145">
        <v>2722.4331029594186</v>
      </c>
      <c r="G285" s="145">
        <v>4449.7072745391124</v>
      </c>
      <c r="H285" s="145">
        <v>3929.343122332647</v>
      </c>
      <c r="I285" s="145"/>
    </row>
    <row r="286" spans="1:9" x14ac:dyDescent="0.25">
      <c r="A286">
        <v>284</v>
      </c>
      <c r="B286">
        <v>4</v>
      </c>
      <c r="C286" t="s">
        <v>17</v>
      </c>
      <c r="D286">
        <v>200</v>
      </c>
      <c r="E286" s="145">
        <v>2460.4584414563183</v>
      </c>
      <c r="F286" s="145">
        <v>2824.0658916523857</v>
      </c>
      <c r="G286" s="145">
        <v>3798.2654600301653</v>
      </c>
      <c r="H286" s="145">
        <v>3718.0400135639197</v>
      </c>
      <c r="I286" s="145"/>
    </row>
    <row r="287" spans="1:9" x14ac:dyDescent="0.25">
      <c r="A287">
        <v>285</v>
      </c>
      <c r="B287">
        <v>4</v>
      </c>
      <c r="C287" t="s">
        <v>17</v>
      </c>
      <c r="D287">
        <v>500</v>
      </c>
      <c r="E287" s="145">
        <v>4358.6975959298297</v>
      </c>
      <c r="F287" s="145">
        <v>2998.8515190415064</v>
      </c>
      <c r="G287" s="145">
        <v>4532.1993288155991</v>
      </c>
      <c r="H287" s="145">
        <v>4040.6397212687225</v>
      </c>
      <c r="I287" s="145"/>
    </row>
    <row r="288" spans="1:9" x14ac:dyDescent="0.25">
      <c r="A288">
        <v>286</v>
      </c>
      <c r="B288">
        <v>4</v>
      </c>
      <c r="C288" t="s">
        <v>17</v>
      </c>
      <c r="D288">
        <v>100</v>
      </c>
      <c r="E288" s="145">
        <v>3502.1833088268058</v>
      </c>
      <c r="F288" s="145">
        <v>3100.5335533553348</v>
      </c>
      <c r="G288" s="145">
        <v>5002.6020744214993</v>
      </c>
      <c r="H288" s="145">
        <v>4106.2323859642329</v>
      </c>
      <c r="I288" s="145"/>
    </row>
    <row r="289" spans="1:9" x14ac:dyDescent="0.25">
      <c r="A289">
        <v>287</v>
      </c>
      <c r="B289">
        <v>4</v>
      </c>
      <c r="C289" t="s">
        <v>17</v>
      </c>
      <c r="D289">
        <v>0</v>
      </c>
      <c r="E289" s="145">
        <v>3608.9566324291109</v>
      </c>
      <c r="F289" s="145">
        <v>2820.680024286582</v>
      </c>
      <c r="G289" s="145">
        <v>4853.2085287971113</v>
      </c>
      <c r="H289" s="145">
        <v>3729.5320882462629</v>
      </c>
      <c r="I289" s="145"/>
    </row>
    <row r="290" spans="1:9" x14ac:dyDescent="0.25">
      <c r="A290">
        <v>288</v>
      </c>
      <c r="B290">
        <v>4</v>
      </c>
      <c r="C290" t="s">
        <v>17</v>
      </c>
      <c r="D290">
        <v>350</v>
      </c>
      <c r="E290" s="145">
        <v>3697.7611940298507</v>
      </c>
      <c r="F290" s="145">
        <v>2863.5020298766303</v>
      </c>
      <c r="G290" s="145">
        <v>3598.4333161170266</v>
      </c>
      <c r="H290" s="145">
        <v>2947.2265155418168</v>
      </c>
      <c r="I290" s="145"/>
    </row>
  </sheetData>
  <sortState ref="A1:J290">
    <sortCondition ref="A1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LURFDM</vt:lpstr>
      <vt:lpstr>AvgDM</vt:lpstr>
      <vt:lpstr>Plot Design</vt:lpstr>
      <vt:lpstr>DM %</vt:lpstr>
      <vt:lpstr>Yield</vt:lpstr>
      <vt:lpstr>Notes</vt:lpstr>
      <vt:lpstr>Graphs mucking around!</vt:lpstr>
    </vt:vector>
  </TitlesOfParts>
  <Company>Lincoln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Kirsty Martin</dc:creator>
  <cp:lastModifiedBy>McAuliffe, Russel</cp:lastModifiedBy>
  <dcterms:created xsi:type="dcterms:W3CDTF">2015-01-29T02:32:14Z</dcterms:created>
  <dcterms:modified xsi:type="dcterms:W3CDTF">2016-06-10T04:28:17Z</dcterms:modified>
</cp:coreProperties>
</file>