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OCALDATA\A\Ag_FarmModelling\IAT_Examples\India\"/>
    </mc:Choice>
  </mc:AlternateContent>
  <bookViews>
    <workbookView xWindow="0" yWindow="0" windowWidth="15330" windowHeight="7755" activeTab="1"/>
  </bookViews>
  <sheets>
    <sheet name="Summary" sheetId="26" r:id="rId1"/>
    <sheet name="Params" sheetId="21" r:id="rId2"/>
    <sheet name="Crop_inputs" sheetId="2" r:id="rId3"/>
    <sheet name="Forage_inputs" sheetId="3" r:id="rId4"/>
    <sheet name="WF_PlantInputsData" sheetId="24" r:id="rId5"/>
    <sheet name="WF_PlantInputs_Example" sheetId="25" r:id="rId6"/>
    <sheet name="DELMA Expert Opinion" sheetId="23" r:id="rId7"/>
    <sheet name="Notes" sheetId="15" r:id="rId8"/>
  </sheets>
  <definedNames>
    <definedName name="_xlnm._FilterDatabase" localSheetId="2" hidden="1">Crop_inputs!$A$1:$M$121</definedName>
    <definedName name="_xlnm._FilterDatabase" localSheetId="3" hidden="1">Forage_inputs!$A$1:$M$421</definedName>
    <definedName name="_xlnm.Print_Area" localSheetId="1">Params!$A$1:$Z$686</definedName>
    <definedName name="_xlnm.Print_Area" localSheetId="0">Summary!$A$1:$S$148</definedName>
  </definedNames>
  <calcPr calcId="152511"/>
</workbook>
</file>

<file path=xl/calcChain.xml><?xml version="1.0" encoding="utf-8"?>
<calcChain xmlns="http://schemas.openxmlformats.org/spreadsheetml/2006/main">
  <c r="H22" i="26" l="1"/>
  <c r="I22" i="26" s="1"/>
  <c r="H21" i="26"/>
  <c r="I21" i="26" s="1"/>
  <c r="F182" i="21" l="1"/>
  <c r="F181" i="21"/>
  <c r="E181" i="21"/>
  <c r="N399" i="21"/>
  <c r="G181" i="21" l="1"/>
  <c r="I110" i="21"/>
  <c r="J110" i="21" s="1"/>
  <c r="I111" i="21"/>
  <c r="J111" i="21" s="1"/>
  <c r="E172" i="21" l="1"/>
  <c r="O97" i="23" l="1"/>
  <c r="N97" i="23"/>
  <c r="M97" i="23"/>
  <c r="L97" i="23"/>
  <c r="K97" i="23"/>
  <c r="J97" i="23"/>
  <c r="I97" i="23"/>
  <c r="H97" i="23"/>
  <c r="G97" i="23"/>
  <c r="F97" i="23"/>
  <c r="E97" i="23"/>
  <c r="D97" i="23"/>
  <c r="C97" i="23"/>
  <c r="B97" i="23"/>
  <c r="O96" i="23"/>
  <c r="N96" i="23"/>
  <c r="M96" i="23"/>
  <c r="L96" i="23"/>
  <c r="K96" i="23"/>
  <c r="J96" i="23"/>
  <c r="I96" i="23"/>
  <c r="H96" i="23"/>
  <c r="G96" i="23"/>
  <c r="F96" i="23"/>
  <c r="E96" i="23"/>
  <c r="D96" i="23"/>
  <c r="C96" i="23"/>
  <c r="B96" i="23"/>
  <c r="O95" i="23"/>
  <c r="N95" i="23"/>
  <c r="M95" i="23"/>
  <c r="L95" i="23"/>
  <c r="K95" i="23"/>
  <c r="J95" i="23"/>
  <c r="I95" i="23"/>
  <c r="H95" i="23"/>
  <c r="G95" i="23"/>
  <c r="F95" i="23"/>
  <c r="E95" i="23"/>
  <c r="D95" i="23"/>
  <c r="C95" i="23"/>
  <c r="B95" i="23"/>
  <c r="O94" i="23"/>
  <c r="N94" i="23"/>
  <c r="M94" i="23"/>
  <c r="L94" i="23"/>
  <c r="K94" i="23"/>
  <c r="J94" i="23"/>
  <c r="I94" i="23"/>
  <c r="H94" i="23"/>
  <c r="G94" i="23"/>
  <c r="F94" i="23"/>
  <c r="E94" i="23"/>
  <c r="D94" i="23"/>
  <c r="C94" i="23"/>
  <c r="B94" i="23"/>
  <c r="O93" i="23"/>
  <c r="N93" i="23"/>
  <c r="M93" i="23"/>
  <c r="L93" i="23"/>
  <c r="K93" i="23"/>
  <c r="J93" i="23"/>
  <c r="I93" i="23"/>
  <c r="H93" i="23"/>
  <c r="G93" i="23"/>
  <c r="F93" i="23"/>
  <c r="E93" i="23"/>
  <c r="D93" i="23"/>
  <c r="C93" i="23"/>
  <c r="B93" i="23"/>
  <c r="O92" i="23"/>
  <c r="N92" i="23"/>
  <c r="M92" i="23"/>
  <c r="L92" i="23"/>
  <c r="K92" i="23"/>
  <c r="J92" i="23"/>
  <c r="I92" i="23"/>
  <c r="H92" i="23"/>
  <c r="G92" i="23"/>
  <c r="F92" i="23"/>
  <c r="E92" i="23"/>
  <c r="D92" i="23"/>
  <c r="C92" i="23"/>
  <c r="B92" i="23"/>
  <c r="O91" i="23"/>
  <c r="N91" i="23"/>
  <c r="M91" i="23"/>
  <c r="L91" i="23"/>
  <c r="K91" i="23"/>
  <c r="J91" i="23"/>
  <c r="I91" i="23"/>
  <c r="H91" i="23"/>
  <c r="G91" i="23"/>
  <c r="F91" i="23"/>
  <c r="E91" i="23"/>
  <c r="D91" i="23"/>
  <c r="C91" i="23"/>
  <c r="B91" i="23"/>
  <c r="O90" i="23"/>
  <c r="N90" i="23"/>
  <c r="M90" i="23"/>
  <c r="L90" i="23"/>
  <c r="K90" i="23"/>
  <c r="J90" i="23"/>
  <c r="I90" i="23"/>
  <c r="H90" i="23"/>
  <c r="G90" i="23"/>
  <c r="F90" i="23"/>
  <c r="E90" i="23"/>
  <c r="D90" i="23"/>
  <c r="C90" i="23"/>
  <c r="B90" i="23"/>
  <c r="O89" i="23"/>
  <c r="N89" i="23"/>
  <c r="M89" i="23"/>
  <c r="L89" i="23"/>
  <c r="K89" i="23"/>
  <c r="J89" i="23"/>
  <c r="I89" i="23"/>
  <c r="H89" i="23"/>
  <c r="G89" i="23"/>
  <c r="F89" i="23"/>
  <c r="E89" i="23"/>
  <c r="D89" i="23"/>
  <c r="C89" i="23"/>
  <c r="B89" i="23"/>
  <c r="O88" i="23"/>
  <c r="N88" i="23"/>
  <c r="M88" i="23"/>
  <c r="L88" i="23"/>
  <c r="K88" i="23"/>
  <c r="J88" i="23"/>
  <c r="I88" i="23"/>
  <c r="H88" i="23"/>
  <c r="G88" i="23"/>
  <c r="F88" i="23"/>
  <c r="E88" i="23"/>
  <c r="D88" i="23"/>
  <c r="C88" i="23"/>
  <c r="B88" i="23"/>
  <c r="O87" i="23"/>
  <c r="N87" i="23"/>
  <c r="M87" i="23"/>
  <c r="L87" i="23"/>
  <c r="K87" i="23"/>
  <c r="J87" i="23"/>
  <c r="I87" i="23"/>
  <c r="H87" i="23"/>
  <c r="G87" i="23"/>
  <c r="F87" i="23"/>
  <c r="E87" i="23"/>
  <c r="D87" i="23"/>
  <c r="C87" i="23"/>
  <c r="B87" i="23"/>
  <c r="O86" i="23"/>
  <c r="N86" i="23"/>
  <c r="M86" i="23"/>
  <c r="L86" i="23"/>
  <c r="K86" i="23"/>
  <c r="J86" i="23"/>
  <c r="I86" i="23"/>
  <c r="H86" i="23"/>
  <c r="G86" i="23"/>
  <c r="F86" i="23"/>
  <c r="E86" i="23"/>
  <c r="D86" i="23"/>
  <c r="C86" i="23"/>
  <c r="B86" i="23"/>
  <c r="O85" i="23"/>
  <c r="N85" i="23"/>
  <c r="M85" i="23"/>
  <c r="L85" i="23"/>
  <c r="K85" i="23"/>
  <c r="J85" i="23"/>
  <c r="I85" i="23"/>
  <c r="H85" i="23"/>
  <c r="G85" i="23"/>
  <c r="F85" i="23"/>
  <c r="E85" i="23"/>
  <c r="D85" i="23"/>
  <c r="C85" i="23"/>
  <c r="B85" i="23"/>
  <c r="O84" i="23"/>
  <c r="N84" i="23"/>
  <c r="M84" i="23"/>
  <c r="L84" i="23"/>
  <c r="K84" i="23"/>
  <c r="J84" i="23"/>
  <c r="I84" i="23"/>
  <c r="H84" i="23"/>
  <c r="G84" i="23"/>
  <c r="F84" i="23"/>
  <c r="E84" i="23"/>
  <c r="D84" i="23"/>
  <c r="C84" i="23"/>
  <c r="B84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C83" i="23"/>
  <c r="B83" i="23"/>
  <c r="O82" i="23"/>
  <c r="N82" i="23"/>
  <c r="M82" i="23"/>
  <c r="L82" i="23"/>
  <c r="K82" i="23"/>
  <c r="J82" i="23"/>
  <c r="I82" i="23"/>
  <c r="H82" i="23"/>
  <c r="G82" i="23"/>
  <c r="F82" i="23"/>
  <c r="E82" i="23"/>
  <c r="D82" i="23"/>
  <c r="C82" i="23"/>
  <c r="B82" i="23"/>
  <c r="O81" i="23"/>
  <c r="N81" i="23"/>
  <c r="M81" i="23"/>
  <c r="L81" i="23"/>
  <c r="K81" i="23"/>
  <c r="J81" i="23"/>
  <c r="I81" i="23"/>
  <c r="H81" i="23"/>
  <c r="G81" i="23"/>
  <c r="F81" i="23"/>
  <c r="E81" i="23"/>
  <c r="D81" i="23"/>
  <c r="C81" i="23"/>
  <c r="B81" i="23"/>
  <c r="O80" i="23"/>
  <c r="N80" i="23"/>
  <c r="M80" i="23"/>
  <c r="L80" i="23"/>
  <c r="K80" i="23"/>
  <c r="J80" i="23"/>
  <c r="I80" i="23"/>
  <c r="H80" i="23"/>
  <c r="G80" i="23"/>
  <c r="F80" i="23"/>
  <c r="E80" i="23"/>
  <c r="D80" i="23"/>
  <c r="C80" i="23"/>
  <c r="B80" i="23"/>
  <c r="O79" i="23"/>
  <c r="N79" i="23"/>
  <c r="M79" i="23"/>
  <c r="L79" i="23"/>
  <c r="K79" i="23"/>
  <c r="J79" i="23"/>
  <c r="I79" i="23"/>
  <c r="H79" i="23"/>
  <c r="G79" i="23"/>
  <c r="F79" i="23"/>
  <c r="E79" i="23"/>
  <c r="D79" i="23"/>
  <c r="C79" i="23"/>
  <c r="B79" i="23"/>
  <c r="O78" i="23"/>
  <c r="N78" i="23"/>
  <c r="M78" i="23"/>
  <c r="L78" i="23"/>
  <c r="K78" i="23"/>
  <c r="J78" i="23"/>
  <c r="I78" i="23"/>
  <c r="H78" i="23"/>
  <c r="G78" i="23"/>
  <c r="F78" i="23"/>
  <c r="E78" i="23"/>
  <c r="D78" i="23"/>
  <c r="C78" i="23"/>
  <c r="B78" i="23"/>
  <c r="O77" i="23"/>
  <c r="N77" i="23"/>
  <c r="M77" i="23"/>
  <c r="L77" i="23"/>
  <c r="K77" i="23"/>
  <c r="J77" i="23"/>
  <c r="I77" i="23"/>
  <c r="H77" i="23"/>
  <c r="G77" i="23"/>
  <c r="F77" i="23"/>
  <c r="E77" i="23"/>
  <c r="D77" i="23"/>
  <c r="C77" i="23"/>
  <c r="B77" i="23"/>
  <c r="O76" i="23"/>
  <c r="N76" i="23"/>
  <c r="M76" i="23"/>
  <c r="L76" i="23"/>
  <c r="K76" i="23"/>
  <c r="J76" i="23"/>
  <c r="I76" i="23"/>
  <c r="H76" i="23"/>
  <c r="G76" i="23"/>
  <c r="F76" i="23"/>
  <c r="E76" i="23"/>
  <c r="D76" i="23"/>
  <c r="C76" i="23"/>
  <c r="B76" i="23"/>
  <c r="O75" i="23"/>
  <c r="N75" i="23"/>
  <c r="M75" i="23"/>
  <c r="L75" i="23"/>
  <c r="K75" i="23"/>
  <c r="J75" i="23"/>
  <c r="I75" i="23"/>
  <c r="H75" i="23"/>
  <c r="G75" i="23"/>
  <c r="F75" i="23"/>
  <c r="E75" i="23"/>
  <c r="D75" i="23"/>
  <c r="C75" i="23"/>
  <c r="B75" i="23"/>
  <c r="O74" i="23"/>
  <c r="N74" i="23"/>
  <c r="M74" i="23"/>
  <c r="L74" i="23"/>
  <c r="K74" i="23"/>
  <c r="J74" i="23"/>
  <c r="I74" i="23"/>
  <c r="H74" i="23"/>
  <c r="G74" i="23"/>
  <c r="F74" i="23"/>
  <c r="E74" i="23"/>
  <c r="D74" i="23"/>
  <c r="C74" i="23"/>
  <c r="B74" i="23"/>
  <c r="O73" i="23"/>
  <c r="N73" i="23"/>
  <c r="M73" i="23"/>
  <c r="L73" i="23"/>
  <c r="K73" i="23"/>
  <c r="J73" i="23"/>
  <c r="I73" i="23"/>
  <c r="H73" i="23"/>
  <c r="G73" i="23"/>
  <c r="F73" i="23"/>
  <c r="E73" i="23"/>
  <c r="D73" i="23"/>
  <c r="C73" i="23"/>
  <c r="B73" i="23"/>
  <c r="O72" i="23"/>
  <c r="N72" i="23"/>
  <c r="M72" i="23"/>
  <c r="L72" i="23"/>
  <c r="K72" i="23"/>
  <c r="J72" i="23"/>
  <c r="I72" i="23"/>
  <c r="H72" i="23"/>
  <c r="G72" i="23"/>
  <c r="F72" i="23"/>
  <c r="E72" i="23"/>
  <c r="D72" i="23"/>
  <c r="C72" i="23"/>
  <c r="B72" i="23"/>
  <c r="O71" i="23"/>
  <c r="N71" i="23"/>
  <c r="M71" i="23"/>
  <c r="L71" i="23"/>
  <c r="K71" i="23"/>
  <c r="J71" i="23"/>
  <c r="I71" i="23"/>
  <c r="H71" i="23"/>
  <c r="G71" i="23"/>
  <c r="F71" i="23"/>
  <c r="E71" i="23"/>
  <c r="D71" i="23"/>
  <c r="C71" i="23"/>
  <c r="B71" i="23"/>
  <c r="O70" i="23"/>
  <c r="N70" i="23"/>
  <c r="M70" i="23"/>
  <c r="L70" i="23"/>
  <c r="K70" i="23"/>
  <c r="J70" i="23"/>
  <c r="I70" i="23"/>
  <c r="H70" i="23"/>
  <c r="G70" i="23"/>
  <c r="F70" i="23"/>
  <c r="E70" i="23"/>
  <c r="D70" i="23"/>
  <c r="C70" i="23"/>
  <c r="B70" i="23"/>
  <c r="O69" i="23"/>
  <c r="N69" i="23"/>
  <c r="M69" i="23"/>
  <c r="L69" i="23"/>
  <c r="K69" i="23"/>
  <c r="J69" i="23"/>
  <c r="I69" i="23"/>
  <c r="H69" i="23"/>
  <c r="G69" i="23"/>
  <c r="F69" i="23"/>
  <c r="E69" i="23"/>
  <c r="D69" i="23"/>
  <c r="C69" i="23"/>
  <c r="B69" i="23"/>
  <c r="O68" i="23"/>
  <c r="N68" i="23"/>
  <c r="M68" i="23"/>
  <c r="L68" i="23"/>
  <c r="K68" i="23"/>
  <c r="J68" i="23"/>
  <c r="I68" i="23"/>
  <c r="H68" i="23"/>
  <c r="G68" i="23"/>
  <c r="F68" i="23"/>
  <c r="E68" i="23"/>
  <c r="D68" i="23"/>
  <c r="C68" i="23"/>
  <c r="B68" i="23"/>
  <c r="O67" i="23"/>
  <c r="N67" i="23"/>
  <c r="M67" i="23"/>
  <c r="L67" i="23"/>
  <c r="K67" i="23"/>
  <c r="J67" i="23"/>
  <c r="I67" i="23"/>
  <c r="H67" i="23"/>
  <c r="G67" i="23"/>
  <c r="F67" i="23"/>
  <c r="E67" i="23"/>
  <c r="D67" i="23"/>
  <c r="C67" i="23"/>
  <c r="B67" i="23"/>
  <c r="O66" i="23"/>
  <c r="N66" i="23"/>
  <c r="M66" i="23"/>
  <c r="L66" i="23"/>
  <c r="K66" i="23"/>
  <c r="J66" i="23"/>
  <c r="I66" i="23"/>
  <c r="H66" i="23"/>
  <c r="G66" i="23"/>
  <c r="F66" i="23"/>
  <c r="E66" i="23"/>
  <c r="D66" i="23"/>
  <c r="C66" i="23"/>
  <c r="B66" i="23"/>
  <c r="O65" i="23"/>
  <c r="N65" i="23"/>
  <c r="M65" i="23"/>
  <c r="L65" i="23"/>
  <c r="K65" i="23"/>
  <c r="J65" i="23"/>
  <c r="I65" i="23"/>
  <c r="H65" i="23"/>
  <c r="G65" i="23"/>
  <c r="F65" i="23"/>
  <c r="E65" i="23"/>
  <c r="D65" i="23"/>
  <c r="C65" i="23"/>
  <c r="B65" i="23"/>
  <c r="O64" i="23"/>
  <c r="N64" i="23"/>
  <c r="M64" i="23"/>
  <c r="L64" i="23"/>
  <c r="K64" i="23"/>
  <c r="J64" i="23"/>
  <c r="I64" i="23"/>
  <c r="H64" i="23"/>
  <c r="G64" i="23"/>
  <c r="F64" i="23"/>
  <c r="E64" i="23"/>
  <c r="D64" i="23"/>
  <c r="C64" i="23"/>
  <c r="B64" i="23"/>
  <c r="O63" i="23"/>
  <c r="N63" i="23"/>
  <c r="M63" i="23"/>
  <c r="L63" i="23"/>
  <c r="K63" i="23"/>
  <c r="J63" i="23"/>
  <c r="I63" i="23"/>
  <c r="H63" i="23"/>
  <c r="G63" i="23"/>
  <c r="F63" i="23"/>
  <c r="E63" i="23"/>
  <c r="D63" i="23"/>
  <c r="C63" i="23"/>
  <c r="B63" i="23"/>
  <c r="O62" i="23"/>
  <c r="N62" i="23"/>
  <c r="M62" i="23"/>
  <c r="L62" i="23"/>
  <c r="K62" i="23"/>
  <c r="J62" i="23"/>
  <c r="I62" i="23"/>
  <c r="H62" i="23"/>
  <c r="G62" i="23"/>
  <c r="F62" i="23"/>
  <c r="E62" i="23"/>
  <c r="D62" i="23"/>
  <c r="C62" i="23"/>
  <c r="B62" i="23"/>
  <c r="O61" i="23"/>
  <c r="N61" i="23"/>
  <c r="M61" i="23"/>
  <c r="L61" i="23"/>
  <c r="K61" i="23"/>
  <c r="J61" i="23"/>
  <c r="I61" i="23"/>
  <c r="H61" i="23"/>
  <c r="G61" i="23"/>
  <c r="F61" i="23"/>
  <c r="E61" i="23"/>
  <c r="D61" i="23"/>
  <c r="C61" i="23"/>
  <c r="B61" i="23"/>
  <c r="O60" i="23"/>
  <c r="N60" i="23"/>
  <c r="M60" i="23"/>
  <c r="L60" i="23"/>
  <c r="K60" i="23"/>
  <c r="J60" i="23"/>
  <c r="I60" i="23"/>
  <c r="H60" i="23"/>
  <c r="G60" i="23"/>
  <c r="F60" i="23"/>
  <c r="E60" i="23"/>
  <c r="D60" i="23"/>
  <c r="C60" i="23"/>
  <c r="B60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C58" i="23"/>
  <c r="B58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C57" i="23"/>
  <c r="B57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C56" i="23"/>
  <c r="B56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C55" i="23"/>
  <c r="B55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C52" i="23"/>
  <c r="B52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J30" i="23"/>
  <c r="J29" i="23"/>
  <c r="J28" i="23"/>
  <c r="J24" i="23"/>
  <c r="L17" i="23" s="1"/>
  <c r="J23" i="23"/>
  <c r="J22" i="23"/>
  <c r="N17" i="23"/>
  <c r="M17" i="23"/>
  <c r="K17" i="23"/>
  <c r="J17" i="23"/>
  <c r="I17" i="23"/>
  <c r="H17" i="23"/>
  <c r="G17" i="23"/>
  <c r="F17" i="23"/>
  <c r="E17" i="23"/>
  <c r="N16" i="23"/>
  <c r="M16" i="23"/>
  <c r="L16" i="23"/>
  <c r="K16" i="23"/>
  <c r="J16" i="23"/>
  <c r="I16" i="23"/>
  <c r="H16" i="23"/>
  <c r="G16" i="23"/>
  <c r="F16" i="23"/>
  <c r="E16" i="23"/>
  <c r="N15" i="23"/>
  <c r="M15" i="23"/>
  <c r="L15" i="23"/>
  <c r="K15" i="23"/>
  <c r="J15" i="23"/>
  <c r="I15" i="23"/>
  <c r="H15" i="23"/>
  <c r="G15" i="23"/>
  <c r="F15" i="23"/>
  <c r="E15" i="23"/>
  <c r="N14" i="23"/>
  <c r="M14" i="23"/>
  <c r="L14" i="23"/>
  <c r="K14" i="23"/>
  <c r="J14" i="23"/>
  <c r="I14" i="23"/>
  <c r="H14" i="23"/>
  <c r="G14" i="23"/>
  <c r="F14" i="23"/>
  <c r="E14" i="23"/>
  <c r="N13" i="23"/>
  <c r="M13" i="23"/>
  <c r="K13" i="23"/>
  <c r="J13" i="23"/>
  <c r="I13" i="23"/>
  <c r="H13" i="23"/>
  <c r="G13" i="23"/>
  <c r="F13" i="23"/>
  <c r="E13" i="23"/>
  <c r="N12" i="23"/>
  <c r="M12" i="23"/>
  <c r="L12" i="23"/>
  <c r="K12" i="23"/>
  <c r="J12" i="23"/>
  <c r="I12" i="23"/>
  <c r="H12" i="23"/>
  <c r="G12" i="23"/>
  <c r="F12" i="23"/>
  <c r="E12" i="23"/>
  <c r="N11" i="23"/>
  <c r="M11" i="23"/>
  <c r="L11" i="23"/>
  <c r="K11" i="23"/>
  <c r="J11" i="23"/>
  <c r="I11" i="23"/>
  <c r="H11" i="23"/>
  <c r="G11" i="23"/>
  <c r="F11" i="23"/>
  <c r="E11" i="23"/>
  <c r="N10" i="23"/>
  <c r="M10" i="23"/>
  <c r="L10" i="23"/>
  <c r="K10" i="23"/>
  <c r="J10" i="23"/>
  <c r="I10" i="23"/>
  <c r="H10" i="23"/>
  <c r="G10" i="23"/>
  <c r="F10" i="23"/>
  <c r="E10" i="23"/>
  <c r="N9" i="23"/>
  <c r="M9" i="23"/>
  <c r="L9" i="23"/>
  <c r="K9" i="23"/>
  <c r="J9" i="23"/>
  <c r="I9" i="23"/>
  <c r="H9" i="23"/>
  <c r="G9" i="23"/>
  <c r="F9" i="23"/>
  <c r="E9" i="23"/>
  <c r="N8" i="23"/>
  <c r="M8" i="23"/>
  <c r="L8" i="23"/>
  <c r="K8" i="23"/>
  <c r="J8" i="23"/>
  <c r="I8" i="23"/>
  <c r="H8" i="23"/>
  <c r="G8" i="23"/>
  <c r="F8" i="23"/>
  <c r="E8" i="23"/>
  <c r="L13" i="23" l="1"/>
</calcChain>
</file>

<file path=xl/comments1.xml><?xml version="1.0" encoding="utf-8"?>
<comments xmlns="http://schemas.openxmlformats.org/spreadsheetml/2006/main">
  <authors>
    <author>McDonald, Cam (CES, St. Lucia)</author>
    <author>McDonald, Cam (CES, Dutton Park)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Indentifier name
 DO NOT CHANGE</t>
        </r>
      </text>
    </comment>
    <comment ref="A14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Indentifier name
 DO NOT CHANGE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Indentifier name
 DO NOT CHANGE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land types allowed then increase this maximum number specified above, to match.</t>
        </r>
      </text>
    </comment>
    <comment ref="A24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A32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32" authorId="1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tree (plantation) crops allowed then increase this maximum number specified above, to match.</t>
        </r>
      </text>
    </comment>
    <comment ref="A40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A48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48" authorId="1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Grain Crops allowed then increase this maximum number specified above, to match.</t>
        </r>
      </text>
    </comment>
    <comment ref="A57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A78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A81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81" authorId="1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supplements types allowed then increase this maximum number specified above, to match.</t>
        </r>
      </text>
    </comment>
    <comment ref="A94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A134" authorId="0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</commentList>
</comments>
</file>

<file path=xl/comments2.xml><?xml version="1.0" encoding="utf-8"?>
<comments xmlns="http://schemas.openxmlformats.org/spreadsheetml/2006/main">
  <authors>
    <author>McDonald, Cam (CES, Dutton Park)</author>
    <author>McDonald, Cam (CES, St. Lucia)</author>
    <author>mcd118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Ruminant types then increase the maximum number specified below to match.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 If you increase the number of Soil types then increase the maximum number specified below to match.</t>
        </r>
      </text>
    </comment>
    <comment ref="B56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Indentifier name
 DO NOT CHANGE</t>
        </r>
      </text>
    </comment>
    <comment ref="B73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Indentifier name
 DO NOT CHANGE</t>
        </r>
      </text>
    </comment>
    <comment ref="B103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 !</t>
        </r>
      </text>
    </comment>
    <comment ref="B109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Indentifier name
 DO NOT CHANGE</t>
        </r>
      </text>
    </comment>
    <comment ref="C109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land types allowed then increase this maximum number specified above, to match.</t>
        </r>
      </text>
    </comment>
    <comment ref="B124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38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52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CHANGE!!</t>
        </r>
      </text>
    </comment>
    <comment ref="B165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C165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tree (plantation) crops allowed then increase this maximum number specified above, to match.</t>
        </r>
      </text>
    </comment>
    <comment ref="B174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C174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Grain Crops allowed then increase this maximum number specified above, to match.</t>
        </r>
      </text>
    </comment>
    <comment ref="B183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C183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forage crops allowed then increase this maximum number specified above, to match.</t>
        </r>
      </text>
    </comment>
    <comment ref="B192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C192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Other Crops allowed then increase this maximum number specified above, to match.</t>
        </r>
      </text>
    </comment>
    <comment ref="B203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209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I212" authorId="2" shapeId="0">
      <text>
        <r>
          <rPr>
            <b/>
            <sz val="8"/>
            <color indexed="81"/>
            <rFont val="Tahoma"/>
            <family val="2"/>
          </rPr>
          <t>mcd118:</t>
        </r>
        <r>
          <rPr>
            <sz val="8"/>
            <color indexed="81"/>
            <rFont val="Tahoma"/>
            <family val="2"/>
          </rPr>
          <t xml:space="preserve">
These values not used by program. Actual yields come from APSIM output in sheet 'Crop_Inputs'</t>
        </r>
      </text>
    </comment>
    <comment ref="N212" authorId="2" shapeId="0">
      <text>
        <r>
          <rPr>
            <b/>
            <sz val="8"/>
            <color indexed="81"/>
            <rFont val="Tahoma"/>
            <family val="2"/>
          </rPr>
          <t>mcd118:</t>
        </r>
        <r>
          <rPr>
            <sz val="8"/>
            <color indexed="81"/>
            <rFont val="Tahoma"/>
            <family val="2"/>
          </rPr>
          <t xml:space="preserve">
These values not used by program. Actual yields come from APSIM output in sheet 'Crop_Inputs'</t>
        </r>
      </text>
    </comment>
    <comment ref="S212" authorId="2" shapeId="0">
      <text>
        <r>
          <rPr>
            <b/>
            <sz val="8"/>
            <color indexed="81"/>
            <rFont val="Tahoma"/>
            <family val="2"/>
          </rPr>
          <t>mcd118:</t>
        </r>
        <r>
          <rPr>
            <sz val="8"/>
            <color indexed="81"/>
            <rFont val="Tahoma"/>
            <family val="2"/>
          </rPr>
          <t xml:space="preserve">
These values not used by program. Actual yields come from APSIM output in sheet 'Crop_Inputs'</t>
        </r>
      </text>
    </comment>
    <comment ref="B242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I245" authorId="2" shapeId="0">
      <text>
        <r>
          <rPr>
            <b/>
            <sz val="8"/>
            <color indexed="81"/>
            <rFont val="Tahoma"/>
            <family val="2"/>
          </rPr>
          <t>mcd118:</t>
        </r>
        <r>
          <rPr>
            <sz val="8"/>
            <color indexed="81"/>
            <rFont val="Tahoma"/>
            <family val="2"/>
          </rPr>
          <t xml:space="preserve">
These values not used by program. Actual yields come from APSIM output in sheet 'Forage_Inputs'</t>
        </r>
      </text>
    </comment>
    <comment ref="N245" authorId="2" shapeId="0">
      <text>
        <r>
          <rPr>
            <b/>
            <sz val="8"/>
            <color indexed="81"/>
            <rFont val="Tahoma"/>
            <family val="2"/>
          </rPr>
          <t>mcd118:</t>
        </r>
        <r>
          <rPr>
            <sz val="8"/>
            <color indexed="81"/>
            <rFont val="Tahoma"/>
            <family val="2"/>
          </rPr>
          <t xml:space="preserve">
These values not used by program. Actual yields come from APSIM output in sheet 'Crop_Inputs'</t>
        </r>
      </text>
    </comment>
    <comment ref="S245" authorId="2" shapeId="0">
      <text>
        <r>
          <rPr>
            <b/>
            <sz val="8"/>
            <color indexed="81"/>
            <rFont val="Tahoma"/>
            <family val="2"/>
          </rPr>
          <t>mcd118:</t>
        </r>
        <r>
          <rPr>
            <sz val="8"/>
            <color indexed="81"/>
            <rFont val="Tahoma"/>
            <family val="2"/>
          </rPr>
          <t xml:space="preserve">
These values not used by program. Actual yields come from APSIM output in sheet 'Crop_Inputs'</t>
        </r>
      </text>
    </comment>
    <comment ref="B279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295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C295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bought fodder types allowed then increase the maximum number specified above, to match.</t>
        </r>
      </text>
    </comment>
    <comment ref="B309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C309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bought fodder types allowed then increase the maximum number specified above, to match.</t>
        </r>
      </text>
    </comment>
    <comment ref="B325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Other animal types allowed, then increase the maximum number specified above, to match.</t>
        </r>
      </text>
    </comment>
    <comment ref="B339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C339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If you increase the number of supplements types allowed then increase this maximum number specified above, to match.</t>
        </r>
      </text>
    </comment>
    <comment ref="B374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383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421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462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514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533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554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575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596" authorId="1" shapeId="0">
      <text>
        <r>
          <rPr>
            <b/>
            <sz val="8"/>
            <color indexed="81"/>
            <rFont val="Tahoma"/>
            <family val="2"/>
          </rPr>
          <t>McDonald, Cam (CES, St. Lucia):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619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642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665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688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711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734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757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780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803" authorId="0" shapeId="0">
      <text>
        <r>
          <rPr>
            <b/>
            <sz val="8"/>
            <color indexed="81"/>
            <rFont val="Tahoma"/>
            <family val="2"/>
          </rPr>
          <t>McDonald, Cam (CES, Dutton Park):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826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849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872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895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918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941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964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987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010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033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056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079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102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125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148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171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194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217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240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263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286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  <comment ref="B1309" authorId="0" shapeId="0">
      <text>
        <r>
          <rPr>
            <b/>
            <sz val="8"/>
            <color indexed="81"/>
            <rFont val="Tahoma"/>
            <family val="2"/>
          </rPr>
          <t>McDonald, Cam (CES, Dutton Park</t>
        </r>
        <r>
          <rPr>
            <sz val="8"/>
            <color indexed="81"/>
            <rFont val="Tahoma"/>
            <family val="2"/>
          </rPr>
          <t xml:space="preserve">
Identifier name
DO NOT CHANGE!</t>
        </r>
      </text>
    </comment>
  </commentList>
</comments>
</file>

<file path=xl/comments3.xml><?xml version="1.0" encoding="utf-8"?>
<comments xmlns="http://schemas.openxmlformats.org/spreadsheetml/2006/main">
  <authors>
    <author>McDonald, Cam (CSE, St Lucia)</author>
  </authors>
  <commentList>
    <comment ref="J1" authorId="0" shapeId="0">
      <text>
        <r>
          <rPr>
            <b/>
            <sz val="8"/>
            <color indexed="81"/>
            <rFont val="Tahoma"/>
            <family val="2"/>
          </rPr>
          <t>McDonald, Cam (CSE, St Lucia):</t>
        </r>
        <r>
          <rPr>
            <sz val="8"/>
            <color indexed="81"/>
            <rFont val="Tahoma"/>
            <family val="2"/>
          </rPr>
          <t xml:space="preserve">
Values in red are estimated values</t>
        </r>
      </text>
    </comment>
    <comment ref="G254" authorId="0" shapeId="0">
      <text>
        <r>
          <rPr>
            <b/>
            <sz val="8"/>
            <color indexed="81"/>
            <rFont val="Tahoma"/>
            <family val="2"/>
          </rPr>
          <t>McDonald, Cam (CSE, St Lucia):</t>
        </r>
        <r>
          <rPr>
            <sz val="8"/>
            <color indexed="81"/>
            <rFont val="Tahoma"/>
            <family val="2"/>
          </rPr>
          <t xml:space="preserve">
Actual day-100</t>
        </r>
      </text>
    </comment>
  </commentList>
</comments>
</file>

<file path=xl/comments4.xml><?xml version="1.0" encoding="utf-8"?>
<comments xmlns="http://schemas.openxmlformats.org/spreadsheetml/2006/main">
  <authors>
    <author>McDonald, Cam (CSE, St Lucia)</author>
  </authors>
  <commentList>
    <comment ref="O1" authorId="0" shapeId="0">
      <text>
        <r>
          <rPr>
            <b/>
            <sz val="8"/>
            <color indexed="81"/>
            <rFont val="Tahoma"/>
            <family val="2"/>
          </rPr>
          <t>McDonald, Cam (CSE, St Lucia):</t>
        </r>
        <r>
          <rPr>
            <sz val="8"/>
            <color indexed="81"/>
            <rFont val="Tahoma"/>
            <family val="2"/>
          </rPr>
          <t xml:space="preserve">
Values in red are estimated values</t>
        </r>
      </text>
    </comment>
  </commentList>
</comments>
</file>

<file path=xl/comments5.xml><?xml version="1.0" encoding="utf-8"?>
<comments xmlns="http://schemas.openxmlformats.org/spreadsheetml/2006/main">
  <authors>
    <author>McDonald, Cam (CSE, St Lucia)</author>
  </authors>
  <commentList>
    <comment ref="F1" authorId="0" shapeId="0">
      <text>
        <r>
          <rPr>
            <b/>
            <sz val="8"/>
            <color indexed="81"/>
            <rFont val="Tahoma"/>
            <family val="2"/>
          </rPr>
          <t>McDonald, Cam (CSE, St Lucia):</t>
        </r>
        <r>
          <rPr>
            <sz val="8"/>
            <color indexed="81"/>
            <rFont val="Tahoma"/>
            <family val="2"/>
          </rPr>
          <t xml:space="preserve">
Day of the year . For example 30th April is day 120</t>
        </r>
      </text>
    </comment>
  </commentList>
</comments>
</file>

<file path=xl/comments6.xml><?xml version="1.0" encoding="utf-8"?>
<comments xmlns="http://schemas.openxmlformats.org/spreadsheetml/2006/main">
  <authors>
    <author>McDonald, Cam (CES, Dutton Park)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McDonald, Cam (CES, Dutton Park):</t>
        </r>
        <r>
          <rPr>
            <sz val="9"/>
            <color indexed="81"/>
            <rFont val="Tahoma"/>
            <family val="2"/>
          </rPr>
          <t xml:space="preserve">
not for animals</t>
        </r>
      </text>
    </comment>
  </commentList>
</comments>
</file>

<file path=xl/sharedStrings.xml><?xml version="1.0" encoding="utf-8"?>
<sst xmlns="http://schemas.openxmlformats.org/spreadsheetml/2006/main" count="4278" uniqueCount="1073">
  <si>
    <t>LOOKUP ARRAYS</t>
  </si>
  <si>
    <t>Ruminant names</t>
  </si>
  <si>
    <t>Climate region</t>
  </si>
  <si>
    <t>Currency</t>
  </si>
  <si>
    <t>Soil types</t>
  </si>
  <si>
    <t>Non Farm labour types</t>
  </si>
  <si>
    <t>$</t>
  </si>
  <si>
    <t>Factory</t>
  </si>
  <si>
    <t>Rp</t>
  </si>
  <si>
    <t>Road work</t>
  </si>
  <si>
    <t>VND</t>
  </si>
  <si>
    <t>Kiosk</t>
  </si>
  <si>
    <t>Yuan</t>
  </si>
  <si>
    <t>Non-farm-act4</t>
  </si>
  <si>
    <t>CFA</t>
  </si>
  <si>
    <t>Non-farm-act5</t>
  </si>
  <si>
    <t>£</t>
  </si>
  <si>
    <t>€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</si>
  <si>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</si>
  <si>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</si>
  <si>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</si>
  <si>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</si>
  <si>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</si>
  <si>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</si>
  <si>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</si>
  <si>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</si>
  <si>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</si>
  <si>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</si>
  <si>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</si>
  <si>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PARAMETER NAME</t>
  </si>
  <si>
    <t>ClimRegion</t>
  </si>
  <si>
    <t>Location</t>
  </si>
  <si>
    <t>y</t>
  </si>
  <si>
    <t>Start_year</t>
  </si>
  <si>
    <t>Calendar year in which start</t>
  </si>
  <si>
    <t>Start_month</t>
  </si>
  <si>
    <t>Month of calendar year to start in</t>
  </si>
  <si>
    <t>End_month</t>
  </si>
  <si>
    <t>Length of run (in years)</t>
  </si>
  <si>
    <t>People &amp; Labour</t>
  </si>
  <si>
    <t>NoPeopleCat</t>
  </si>
  <si>
    <t>Number categories of people (adults, teens,etc)</t>
  </si>
  <si>
    <t>NoCropLabCat</t>
  </si>
  <si>
    <t>Number categories of Crop labour</t>
  </si>
  <si>
    <t>NoAnimLabCat</t>
  </si>
  <si>
    <t>Number categories of Animal labour</t>
  </si>
  <si>
    <t>NoNFarmLabCat</t>
  </si>
  <si>
    <t>Number categories of Non-farm labour</t>
  </si>
  <si>
    <t>LabHireFixedYN</t>
  </si>
  <si>
    <t>Labour hire fixed or on demand</t>
  </si>
  <si>
    <t>Overheads</t>
  </si>
  <si>
    <t>Farm_maint</t>
  </si>
  <si>
    <t>General farm maintenance</t>
  </si>
  <si>
    <t>Mach_maint</t>
  </si>
  <si>
    <t>Vehicle and machinery maintenance</t>
  </si>
  <si>
    <t>Fuel</t>
  </si>
  <si>
    <t>Fuel costs</t>
  </si>
  <si>
    <t>Pests</t>
  </si>
  <si>
    <t>Pest control</t>
  </si>
  <si>
    <t>Contractors</t>
  </si>
  <si>
    <t>Admin</t>
  </si>
  <si>
    <t>Administration (postage, phone, accountant, etc)</t>
  </si>
  <si>
    <t>Rates</t>
  </si>
  <si>
    <t>Rates &amp; Fees (govt charges)</t>
  </si>
  <si>
    <t>Insurance</t>
  </si>
  <si>
    <t>Electricity</t>
  </si>
  <si>
    <t>Water</t>
  </si>
  <si>
    <t>Water (irrigation costs)</t>
  </si>
  <si>
    <t>Other_costs</t>
  </si>
  <si>
    <t>Other farm costs</t>
  </si>
  <si>
    <t>Cash_balance</t>
  </si>
  <si>
    <t>Cash on hand at start</t>
  </si>
  <si>
    <t>Living_cost</t>
  </si>
  <si>
    <t>Living cost/month</t>
  </si>
  <si>
    <t>Manure parameters</t>
  </si>
  <si>
    <t>Manure_Save</t>
  </si>
  <si>
    <t>Proportion of manure saved for composting</t>
  </si>
  <si>
    <t>Manure_value</t>
  </si>
  <si>
    <t>Value of composted manure (/kg)</t>
  </si>
  <si>
    <t>Manure_labour</t>
  </si>
  <si>
    <t>Labour for composting (days/100kg)</t>
  </si>
  <si>
    <t>Manure_costs</t>
  </si>
  <si>
    <t>Input costs for manure composting (/100kg)</t>
  </si>
  <si>
    <t>CostCC</t>
  </si>
  <si>
    <t>Cut &amp; carry costs/day</t>
  </si>
  <si>
    <t>common_yield</t>
  </si>
  <si>
    <t>Yield of Common land</t>
  </si>
  <si>
    <t>Egross</t>
  </si>
  <si>
    <t>Gross energy content of forage</t>
  </si>
  <si>
    <t>NoRumCat</t>
  </si>
  <si>
    <t>Number of ruminant categories (calves, young cows, etc)</t>
  </si>
  <si>
    <t>Ruminant_type</t>
  </si>
  <si>
    <t>Selected ruminant</t>
  </si>
  <si>
    <t>Native_harv</t>
  </si>
  <si>
    <t>Number of harvests in native pasture database</t>
  </si>
  <si>
    <t>Maximums</t>
  </si>
  <si>
    <t>Max_Tree_Crops</t>
  </si>
  <si>
    <t>Maximum number of tree crops allowed</t>
  </si>
  <si>
    <t>Max_Grain_Crops</t>
  </si>
  <si>
    <t>Maximum number of grain crops allowed</t>
  </si>
  <si>
    <t>Max_Forage_Crops</t>
  </si>
  <si>
    <t>Maximum number of forage crops allowed</t>
  </si>
  <si>
    <t>Max_Other_Crops</t>
  </si>
  <si>
    <t>Maximum number of other crops allowed</t>
  </si>
  <si>
    <t>Max_Land_Cats</t>
  </si>
  <si>
    <t>Maximum number of land categories allowed</t>
  </si>
  <si>
    <t>Max_Soil_Types</t>
  </si>
  <si>
    <t>Maximum number of Soil types allowed</t>
  </si>
  <si>
    <t>Max_Rum_Supplements</t>
  </si>
  <si>
    <t>Maximum number of Ruminant supplements allowed</t>
  </si>
  <si>
    <t>Max_Ruminant_types</t>
  </si>
  <si>
    <t>Maximum number of Ruminant types (breeds) allowed</t>
  </si>
  <si>
    <t>Max_Fodder_pools</t>
  </si>
  <si>
    <t>Maximum number of Fodder pools allowed</t>
  </si>
  <si>
    <t>Max_Bought_Fodders</t>
  </si>
  <si>
    <t>Maximum number of Bought fodders allowed</t>
  </si>
  <si>
    <t>Max_Other_Animals</t>
  </si>
  <si>
    <t>Maximum number of Other Animals allowed</t>
  </si>
  <si>
    <t>Max_Rum_Trades</t>
  </si>
  <si>
    <t>End_of_Single_Parameters</t>
  </si>
  <si>
    <t>Land_Area</t>
  </si>
  <si>
    <t>Buildings</t>
  </si>
  <si>
    <t>Bunded</t>
  </si>
  <si>
    <t>Soil</t>
  </si>
  <si>
    <t>Land specifications</t>
  </si>
  <si>
    <t>Area  (ha)</t>
  </si>
  <si>
    <t>Proportion taken up with bldgs, paths (%)</t>
  </si>
  <si>
    <t>Proportion bunded (%)</t>
  </si>
  <si>
    <t>Soil type (1-5)</t>
  </si>
  <si>
    <t>Labour specifications</t>
  </si>
  <si>
    <t>Land preparation</t>
  </si>
  <si>
    <t>Cultivating</t>
  </si>
  <si>
    <t>Planting</t>
  </si>
  <si>
    <t>Fertilising</t>
  </si>
  <si>
    <t>Manuring</t>
  </si>
  <si>
    <t>Weeding</t>
  </si>
  <si>
    <t>Spraying</t>
  </si>
  <si>
    <t>Watering/Irrigation</t>
  </si>
  <si>
    <t>Tree Management</t>
  </si>
  <si>
    <t>Harvesting (Tree crops)</t>
  </si>
  <si>
    <t>Harvesting (Grain crops)</t>
  </si>
  <si>
    <t>Harvesting (other)</t>
  </si>
  <si>
    <t>Post_harv</t>
  </si>
  <si>
    <t>Transporting (crops)</t>
  </si>
  <si>
    <t>Forage storage</t>
  </si>
  <si>
    <t>Other</t>
  </si>
  <si>
    <t>Feeding/grooming</t>
  </si>
  <si>
    <t>Milking</t>
  </si>
  <si>
    <t>Herding</t>
  </si>
  <si>
    <t>Transporting (LS)</t>
  </si>
  <si>
    <t>Other(LS)</t>
  </si>
  <si>
    <t>Male</t>
  </si>
  <si>
    <t>Elderly</t>
  </si>
  <si>
    <t>Female</t>
  </si>
  <si>
    <t>Adult</t>
  </si>
  <si>
    <t>Teenager</t>
  </si>
  <si>
    <t>Child</t>
  </si>
  <si>
    <t>Hire limits</t>
  </si>
  <si>
    <t>Pay rates</t>
  </si>
  <si>
    <t>Labour supply/hire</t>
  </si>
  <si>
    <t>No.</t>
  </si>
  <si>
    <t>Priority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</si>
  <si>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</si>
  <si>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</si>
  <si>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</si>
  <si>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</si>
  <si>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</si>
  <si>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</si>
  <si>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</si>
  <si>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</si>
  <si>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</si>
  <si>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</si>
  <si>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</si>
  <si>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</si>
  <si>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Non-Farm labour type-1</t>
  </si>
  <si>
    <t>Pay</t>
  </si>
  <si>
    <t>Non-Farm labour type-2</t>
  </si>
  <si>
    <t>Non-Farm labour type-3</t>
  </si>
  <si>
    <t>Non-Farm labour type-4</t>
  </si>
  <si>
    <t>Non-Farm labour type-5</t>
  </si>
  <si>
    <t>Labour Non-Farm</t>
  </si>
  <si>
    <t>rate</t>
  </si>
  <si>
    <t>Tree Crops Grown</t>
  </si>
  <si>
    <t>Tcrop1</t>
  </si>
  <si>
    <t>Tcrop2</t>
  </si>
  <si>
    <t>Tcrop3</t>
  </si>
  <si>
    <t>Tcrop4</t>
  </si>
  <si>
    <t>Tcrop5</t>
  </si>
  <si>
    <t>Tcrop6</t>
  </si>
  <si>
    <t>Tcrop7</t>
  </si>
  <si>
    <t>Tcrop8</t>
  </si>
  <si>
    <t>Tcrop9</t>
  </si>
  <si>
    <t>Tcrop10</t>
  </si>
  <si>
    <t>Crop number</t>
  </si>
  <si>
    <t>Tree Crop number</t>
  </si>
  <si>
    <t>Land</t>
  </si>
  <si>
    <t>Which Land</t>
  </si>
  <si>
    <t>Number of trees</t>
  </si>
  <si>
    <t>Bund or interbund</t>
  </si>
  <si>
    <t>B</t>
  </si>
  <si>
    <t>Area per tree</t>
  </si>
  <si>
    <t>Area per tree (sq.m)</t>
  </si>
  <si>
    <t>Grain Crops Grown</t>
  </si>
  <si>
    <t>Gcrop1</t>
  </si>
  <si>
    <t>Gcrop2</t>
  </si>
  <si>
    <t>Gcrop3</t>
  </si>
  <si>
    <t>Gcrop4</t>
  </si>
  <si>
    <t>Gcrop5</t>
  </si>
  <si>
    <t>Gcrop6</t>
  </si>
  <si>
    <t>Gcrop7</t>
  </si>
  <si>
    <t>Gcrop8</t>
  </si>
  <si>
    <t>Gcrop9</t>
  </si>
  <si>
    <t>Gcrop10</t>
  </si>
  <si>
    <t>Gcrop11</t>
  </si>
  <si>
    <t>Gcrop12</t>
  </si>
  <si>
    <t>Gcrop13</t>
  </si>
  <si>
    <t>Gcrop14</t>
  </si>
  <si>
    <t>Gcrop15</t>
  </si>
  <si>
    <t>Gcrop16</t>
  </si>
  <si>
    <t>Gcrop19</t>
  </si>
  <si>
    <t>Gcrop20</t>
  </si>
  <si>
    <t>Gcrop21</t>
  </si>
  <si>
    <t>Gcrop22</t>
  </si>
  <si>
    <t>Gcrop23</t>
  </si>
  <si>
    <t>Gcrop24</t>
  </si>
  <si>
    <t>Gcrop25</t>
  </si>
  <si>
    <t>Gcrop26</t>
  </si>
  <si>
    <t>Gcrop27</t>
  </si>
  <si>
    <t>Gcrop28</t>
  </si>
  <si>
    <t>Gcrop29</t>
  </si>
  <si>
    <t>Gcrop30</t>
  </si>
  <si>
    <t>Grain Crop number</t>
  </si>
  <si>
    <t>Area</t>
  </si>
  <si>
    <t>Area (ha)</t>
  </si>
  <si>
    <t>I</t>
  </si>
  <si>
    <t>Residue retention</t>
  </si>
  <si>
    <t>Percent retention</t>
  </si>
  <si>
    <t>Forage Crops Grown</t>
  </si>
  <si>
    <t>Fcrop1</t>
  </si>
  <si>
    <t>Fcrop2</t>
  </si>
  <si>
    <t>Fcrop3</t>
  </si>
  <si>
    <t>Fcrop4</t>
  </si>
  <si>
    <t>Fcrop5</t>
  </si>
  <si>
    <t>Fcrop6</t>
  </si>
  <si>
    <t>Fcrop7</t>
  </si>
  <si>
    <t>Fcrop8</t>
  </si>
  <si>
    <t>Fcrop9</t>
  </si>
  <si>
    <t>Fcrop10</t>
  </si>
  <si>
    <t>Fcrop11</t>
  </si>
  <si>
    <t>Fcrop12</t>
  </si>
  <si>
    <t>Fcrop13</t>
  </si>
  <si>
    <t>Fcrop14</t>
  </si>
  <si>
    <t>Fcrop15</t>
  </si>
  <si>
    <t>Fcrop16</t>
  </si>
  <si>
    <t>Fcrop19</t>
  </si>
  <si>
    <t>Fcrop20</t>
  </si>
  <si>
    <t>Fcrop21</t>
  </si>
  <si>
    <t>Fcrop22</t>
  </si>
  <si>
    <t>Fcrop23</t>
  </si>
  <si>
    <t>Fcrop24</t>
  </si>
  <si>
    <t>Fcrop25</t>
  </si>
  <si>
    <t>Fcrop26</t>
  </si>
  <si>
    <t>Fcrop27</t>
  </si>
  <si>
    <t>Fcrop28</t>
  </si>
  <si>
    <t>Fcrop29</t>
  </si>
  <si>
    <t>Fcrop30</t>
  </si>
  <si>
    <t>Forage Crop number</t>
  </si>
  <si>
    <t>Not applicable</t>
  </si>
  <si>
    <t>Other Crops Grown</t>
  </si>
  <si>
    <t>Ocrop1</t>
  </si>
  <si>
    <t>Ocrop2</t>
  </si>
  <si>
    <t>Ocrop3</t>
  </si>
  <si>
    <t>Ocrop4</t>
  </si>
  <si>
    <t>Ocrop5</t>
  </si>
  <si>
    <t>Ocrop6</t>
  </si>
  <si>
    <t>Ocrop7</t>
  </si>
  <si>
    <t>Ocrop8</t>
  </si>
  <si>
    <t>Ocrop9</t>
  </si>
  <si>
    <t>Ocrop10</t>
  </si>
  <si>
    <t>Other Crop number</t>
  </si>
  <si>
    <t>Crop</t>
  </si>
  <si>
    <t>Tree Crop Specifications</t>
  </si>
  <si>
    <t>Bund/</t>
  </si>
  <si>
    <t>Home consumption</t>
  </si>
  <si>
    <t>Month</t>
  </si>
  <si>
    <t xml:space="preserve">Main Product </t>
  </si>
  <si>
    <t>By-Product 1</t>
  </si>
  <si>
    <t>Input Requirements (units/tree) and cost per unit</t>
  </si>
  <si>
    <t>Labour (man days/ha)</t>
  </si>
  <si>
    <t>Other costs (total for crop)</t>
  </si>
  <si>
    <t>Animal</t>
  </si>
  <si>
    <t>Forage</t>
  </si>
  <si>
    <t>No</t>
  </si>
  <si>
    <t>Plantation</t>
  </si>
  <si>
    <t>Crop No.</t>
  </si>
  <si>
    <t>interbund</t>
  </si>
  <si>
    <t>Desired storage</t>
  </si>
  <si>
    <t>Sown</t>
  </si>
  <si>
    <t>Harvested</t>
  </si>
  <si>
    <t>blank</t>
  </si>
  <si>
    <t>Yield</t>
  </si>
  <si>
    <t>Price</t>
  </si>
  <si>
    <t>Cuts/year</t>
  </si>
  <si>
    <t>Kept</t>
  </si>
  <si>
    <t>Instore</t>
  </si>
  <si>
    <t>Harvest</t>
  </si>
  <si>
    <t>Seed/Plants</t>
  </si>
  <si>
    <t>SP Cost</t>
  </si>
  <si>
    <t>Chemical</t>
  </si>
  <si>
    <t>C_cost</t>
  </si>
  <si>
    <t>Irrig</t>
  </si>
  <si>
    <t>I_Cost</t>
  </si>
  <si>
    <t>Manure</t>
  </si>
  <si>
    <t>M_Cost</t>
  </si>
  <si>
    <t>Fertiliser1</t>
  </si>
  <si>
    <t>F1_Cost</t>
  </si>
  <si>
    <t>Fertiliser2</t>
  </si>
  <si>
    <t>F2_Cost</t>
  </si>
  <si>
    <t>Fertiliser3</t>
  </si>
  <si>
    <t>F3_Cost</t>
  </si>
  <si>
    <t>Other1</t>
  </si>
  <si>
    <t>O1_cost</t>
  </si>
  <si>
    <t>Other2</t>
  </si>
  <si>
    <t>O2_cost</t>
  </si>
  <si>
    <t>Post_Harvest</t>
  </si>
  <si>
    <t>Transport</t>
  </si>
  <si>
    <t>Residue storage</t>
  </si>
  <si>
    <t>Bags&amp;Labels</t>
  </si>
  <si>
    <t>Storage</t>
  </si>
  <si>
    <t>draught</t>
  </si>
  <si>
    <t>Leaf</t>
  </si>
  <si>
    <t>N%</t>
  </si>
  <si>
    <t>Fruit</t>
  </si>
  <si>
    <t>No Crop</t>
  </si>
  <si>
    <t>Grain Crop Specifications</t>
  </si>
  <si>
    <t>Input Requirements (units/ha) and cost per unit</t>
  </si>
  <si>
    <t>Grain Crop</t>
  </si>
  <si>
    <t>Forage Crop Specifications</t>
  </si>
  <si>
    <t>Forage Crop</t>
  </si>
  <si>
    <t>Harvesting (tree crops)</t>
  </si>
  <si>
    <t>Other Crop Specifications</t>
  </si>
  <si>
    <t>Other Crop</t>
  </si>
  <si>
    <t>Tomato</t>
  </si>
  <si>
    <t>Chilli</t>
  </si>
  <si>
    <t>Tobacco</t>
  </si>
  <si>
    <t>Bought fodder</t>
  </si>
  <si>
    <t>Unit</t>
  </si>
  <si>
    <t>month</t>
  </si>
  <si>
    <t>AsRequired</t>
  </si>
  <si>
    <t>Fodder_No</t>
  </si>
  <si>
    <t>`</t>
  </si>
  <si>
    <t>Fodder8</t>
  </si>
  <si>
    <t>Fodder9</t>
  </si>
  <si>
    <t>Fodder10</t>
  </si>
  <si>
    <t>Bought fodder specs</t>
  </si>
  <si>
    <t>%DM</t>
  </si>
  <si>
    <t>%DMD</t>
  </si>
  <si>
    <t>%N</t>
  </si>
  <si>
    <t>kg/unit</t>
  </si>
  <si>
    <t>Cost/unit</t>
  </si>
  <si>
    <t>Lab/unit</t>
  </si>
  <si>
    <t>Other Costs</t>
  </si>
  <si>
    <t>None</t>
  </si>
  <si>
    <t xml:space="preserve">Reproduction </t>
  </si>
  <si>
    <t>Sale price</t>
  </si>
  <si>
    <t>Home</t>
  </si>
  <si>
    <t>By-product</t>
  </si>
  <si>
    <t>Farm</t>
  </si>
  <si>
    <t>Costs</t>
  </si>
  <si>
    <t>Labour</t>
  </si>
  <si>
    <t>Purchase</t>
  </si>
  <si>
    <t>Sale</t>
  </si>
  <si>
    <t>Bred Sale</t>
  </si>
  <si>
    <t>Trade purchase</t>
  </si>
  <si>
    <t>Trade sale</t>
  </si>
  <si>
    <t>Fodder</t>
  </si>
  <si>
    <t>Other animals</t>
  </si>
  <si>
    <t>Juveniles</t>
  </si>
  <si>
    <t>Weaners</t>
  </si>
  <si>
    <t>Breeders</t>
  </si>
  <si>
    <t>Sires</t>
  </si>
  <si>
    <t>female</t>
  </si>
  <si>
    <t>male</t>
  </si>
  <si>
    <t>consumption</t>
  </si>
  <si>
    <t>weight</t>
  </si>
  <si>
    <t>price</t>
  </si>
  <si>
    <t>fodder</t>
  </si>
  <si>
    <t>Feed</t>
  </si>
  <si>
    <t>Vet</t>
  </si>
  <si>
    <t>Mating</t>
  </si>
  <si>
    <t>Supps</t>
  </si>
  <si>
    <t>Transporting</t>
  </si>
  <si>
    <t>purchased</t>
  </si>
  <si>
    <t>mth</t>
  </si>
  <si>
    <t>pool-1</t>
  </si>
  <si>
    <t>pool-2</t>
  </si>
  <si>
    <t>pool-3</t>
  </si>
  <si>
    <t>pool-4</t>
  </si>
  <si>
    <t>pool-5</t>
  </si>
  <si>
    <t>pool-6</t>
  </si>
  <si>
    <t>pool-7</t>
  </si>
  <si>
    <t>pool-8</t>
  </si>
  <si>
    <t>pool-9</t>
  </si>
  <si>
    <t>pool-10</t>
  </si>
  <si>
    <t>Pigs</t>
  </si>
  <si>
    <t>Anim-4</t>
  </si>
  <si>
    <t>Anim-5</t>
  </si>
  <si>
    <t>Anim-6</t>
  </si>
  <si>
    <t>Anim-7</t>
  </si>
  <si>
    <t>Anim-8</t>
  </si>
  <si>
    <t>Anim-9</t>
  </si>
  <si>
    <t>Anim-10</t>
  </si>
  <si>
    <t>Supplement specifications</t>
  </si>
  <si>
    <t>kg/Unit</t>
  </si>
  <si>
    <t>Supplement allocations</t>
  </si>
  <si>
    <t>Supplement-1</t>
  </si>
  <si>
    <t>Supplement-2</t>
  </si>
  <si>
    <t>Supplement-3</t>
  </si>
  <si>
    <t>Supplement-4</t>
  </si>
  <si>
    <t>Supplement-5</t>
  </si>
  <si>
    <t>Ruminant coefficients</t>
  </si>
  <si>
    <t xml:space="preserve">SRW </t>
  </si>
  <si>
    <t>Standard Ref. Weight (kg), (cow, male +20%)</t>
  </si>
  <si>
    <t>birth_SRW</t>
  </si>
  <si>
    <t>birth mass (proportion of SRW)</t>
  </si>
  <si>
    <t>Critical_cow_wt</t>
  </si>
  <si>
    <t>Proportion of SRW for zero Calving/lambing rate</t>
  </si>
  <si>
    <t>grwth_coeff1</t>
  </si>
  <si>
    <t>Age growth rate coefficient</t>
  </si>
  <si>
    <t>grwth_coeff2</t>
  </si>
  <si>
    <t>SRW growth scalar</t>
  </si>
  <si>
    <t>km_coeff</t>
  </si>
  <si>
    <t>Energy Maint. efficiency coeff.</t>
  </si>
  <si>
    <t>km_incpt</t>
  </si>
  <si>
    <t>Energy Maint. efficiency intercept</t>
  </si>
  <si>
    <t>kg_coeff</t>
  </si>
  <si>
    <t>Energy Growth efficiency coeff.</t>
  </si>
  <si>
    <t>kg_incpt</t>
  </si>
  <si>
    <t>Energy Growth efficiency intercept</t>
  </si>
  <si>
    <t>kl_coeff</t>
  </si>
  <si>
    <t>Energy Lactation efficiency coeff.</t>
  </si>
  <si>
    <t>kl_incpt</t>
  </si>
  <si>
    <t>Energy Lactation efficiency intercept</t>
  </si>
  <si>
    <t>kme</t>
  </si>
  <si>
    <t>Breed factor for maintenence energy</t>
  </si>
  <si>
    <t>intake_coeff</t>
  </si>
  <si>
    <t>Intake coefficient In relation to LW</t>
  </si>
  <si>
    <t>intake_incpt</t>
  </si>
  <si>
    <t>Intake intercept In relation to SRW</t>
  </si>
  <si>
    <t>AFP_coeff</t>
  </si>
  <si>
    <t>Age at 1st parturition coefficient of PW (months)</t>
  </si>
  <si>
    <t>AFP_incpt</t>
  </si>
  <si>
    <t>Age at 1st parturition intercept of PW (months)</t>
  </si>
  <si>
    <t>IPI_coeff</t>
  </si>
  <si>
    <t>Inter-parturition interval coefficient of PW (months)</t>
  </si>
  <si>
    <t>IPI_incpt</t>
  </si>
  <si>
    <t>Inter-parturition interval intercept of PW (months)</t>
  </si>
  <si>
    <t>birth_rate_coeff</t>
  </si>
  <si>
    <t>Birth rate, coefficient of breeder PW</t>
  </si>
  <si>
    <t>birth_rate_incpt</t>
  </si>
  <si>
    <t>Birth rate, intercept of breeder PW</t>
  </si>
  <si>
    <t>birth_rate_assym</t>
  </si>
  <si>
    <t>Birth rate assymtote</t>
  </si>
  <si>
    <t>birth_rate_max</t>
  </si>
  <si>
    <t>Maximum birth rate</t>
  </si>
  <si>
    <t>juvenile_mort_coeff</t>
  </si>
  <si>
    <t>Juvenile mortality rate, coefficient of breeder LW</t>
  </si>
  <si>
    <t>juvenile_mort_exp</t>
  </si>
  <si>
    <t>Juvenile mortality rate, exponent of breeder LW</t>
  </si>
  <si>
    <t>juvenile_mort_max</t>
  </si>
  <si>
    <t>Juvenile mortality maximum rate</t>
  </si>
  <si>
    <t>wool_coeff</t>
  </si>
  <si>
    <t>Wool growth vs DM intake</t>
  </si>
  <si>
    <t>cashmere_coeff</t>
  </si>
  <si>
    <t>Cashmere growth vs DM intake</t>
  </si>
  <si>
    <t>Rum_gest_int</t>
  </si>
  <si>
    <t>Months between conception and parturition</t>
  </si>
  <si>
    <t>Milk_offset_day</t>
  </si>
  <si>
    <t>Offset</t>
  </si>
  <si>
    <t>Milk_Peak_day</t>
  </si>
  <si>
    <t>Day of peak yield</t>
  </si>
  <si>
    <t>Milk_Curve_suck</t>
  </si>
  <si>
    <t>Curve shape (suckling)</t>
  </si>
  <si>
    <t>Milk_Curve_nonsuck</t>
  </si>
  <si>
    <t>Curve shape (not suckling)</t>
  </si>
  <si>
    <t>protein_coeff</t>
  </si>
  <si>
    <t>Protein requirement coeff (g/kg feed)</t>
  </si>
  <si>
    <t>Ruminant specifications</t>
  </si>
  <si>
    <t>wool_price</t>
  </si>
  <si>
    <t>Wool price/kg</t>
  </si>
  <si>
    <t>cashmere_price</t>
  </si>
  <si>
    <t>Cashmere price/kg</t>
  </si>
  <si>
    <t>Max_breeders</t>
  </si>
  <si>
    <t>Maximum no. breeders can keep</t>
  </si>
  <si>
    <t>Max_breeder_ age</t>
  </si>
  <si>
    <t>Maximum breeder age (months) for culling</t>
  </si>
  <si>
    <t>Dry_breeder_cull_rate</t>
  </si>
  <si>
    <t>Culling rate for dry breeders (%)</t>
  </si>
  <si>
    <t>Anim_sell_age</t>
  </si>
  <si>
    <t>Selling age (months)</t>
  </si>
  <si>
    <t>Anim_sell_wt</t>
  </si>
  <si>
    <t>Selling weight (kg)</t>
  </si>
  <si>
    <t>Weaning_age</t>
  </si>
  <si>
    <t>Weaning age (months)</t>
  </si>
  <si>
    <t>Weaning_weight</t>
  </si>
  <si>
    <t>Weaning weight (kg)</t>
  </si>
  <si>
    <t>Feeding/Grooming</t>
  </si>
  <si>
    <t>Labour-days/animal/month for feeding (excl. cut&amp;carry)</t>
  </si>
  <si>
    <t>Labour-hours/breeder/day for milking</t>
  </si>
  <si>
    <t>Labour-days /herd/month for herding</t>
  </si>
  <si>
    <t>Labour-days/herd/month for transporting</t>
  </si>
  <si>
    <t>Other_Labour</t>
  </si>
  <si>
    <t>Other Labour-days/herd/month (e.g. shearing)</t>
  </si>
  <si>
    <t>Vet costs</t>
  </si>
  <si>
    <t>Costs for vets/medicines/head/month</t>
  </si>
  <si>
    <t>Mating costs</t>
  </si>
  <si>
    <t>Fees for mating/breeder/year</t>
  </si>
  <si>
    <t>Other costs</t>
  </si>
  <si>
    <t>Other costs/head/month</t>
  </si>
  <si>
    <t>FeedTrough</t>
  </si>
  <si>
    <t>Feed trough available? (Y/N)</t>
  </si>
  <si>
    <t>Home_milk</t>
  </si>
  <si>
    <t>Milk kept for home consumption (L/day)</t>
  </si>
  <si>
    <t>Milk_value</t>
  </si>
  <si>
    <t>Value of milk per litre</t>
  </si>
  <si>
    <t>MilkYN</t>
  </si>
  <si>
    <t>Milking animal (Y/N)</t>
  </si>
  <si>
    <t>Milk_Costs</t>
  </si>
  <si>
    <t>Costs (per cow per month)</t>
  </si>
  <si>
    <t>Mortality_base</t>
  </si>
  <si>
    <t>Basic mortality rate (%)</t>
  </si>
  <si>
    <t>Rum_Hcon_No</t>
  </si>
  <si>
    <t>Annual home consumption</t>
  </si>
  <si>
    <t>Rum_Hcon_Cat</t>
  </si>
  <si>
    <t>Animal category used for home consumption</t>
  </si>
  <si>
    <t>Max Bull age</t>
  </si>
  <si>
    <t>Maximum age for breeding sire (months) for culling</t>
  </si>
  <si>
    <t>Bull replace cost</t>
  </si>
  <si>
    <t>Cost of replacing breeding sire</t>
  </si>
  <si>
    <t>Seasonal_mating</t>
  </si>
  <si>
    <t>Sets inter birth interval to 12 months</t>
  </si>
  <si>
    <t>Feeding system</t>
  </si>
  <si>
    <t>Cut&amp;carry, Grazing or both</t>
  </si>
  <si>
    <t>Twin_rate</t>
  </si>
  <si>
    <t>Percentage of breeders that have twins</t>
  </si>
  <si>
    <t>Seas_mating_int</t>
  </si>
  <si>
    <t>Months between mating when seasonal mating</t>
  </si>
  <si>
    <t>Seas_mat_ben</t>
  </si>
  <si>
    <t>% decrease if not seasonal maying</t>
  </si>
  <si>
    <t>Joining_age</t>
  </si>
  <si>
    <t>Minimum age for 1st mating (months)</t>
  </si>
  <si>
    <t>Joining_size</t>
  </si>
  <si>
    <t>Minimum size for 1st mating (% of mature wt, SRW)</t>
  </si>
  <si>
    <t>Milk_max</t>
  </si>
  <si>
    <t>Peak milk yield (kg/day)</t>
  </si>
  <si>
    <t>Milk_end</t>
  </si>
  <si>
    <t>Number of months for milking</t>
  </si>
  <si>
    <t>Graze_hrs</t>
  </si>
  <si>
    <t>Hours grazing per day if mixed grazing and Cut&amp;carry</t>
  </si>
  <si>
    <t>Ruminant cut_carry</t>
  </si>
  <si>
    <t>Kg/day-Month 1</t>
  </si>
  <si>
    <t>total kg cut &amp; carry  fed per day for all animal categories</t>
  </si>
  <si>
    <t>Kg/day-Month 2</t>
  </si>
  <si>
    <t>Kg/day-Month 3</t>
  </si>
  <si>
    <t>Kg/day-Month 4</t>
  </si>
  <si>
    <t>Kg/day-Month 5</t>
  </si>
  <si>
    <t>Kg/day-Month 6</t>
  </si>
  <si>
    <t>Kg/day-Month 7</t>
  </si>
  <si>
    <t>Kg/day-Month 8</t>
  </si>
  <si>
    <t>Kg/day-Month 9</t>
  </si>
  <si>
    <t>Kg/day-Month 10</t>
  </si>
  <si>
    <t>Kg/day-Month 11</t>
  </si>
  <si>
    <t>Kg/day-Month 12</t>
  </si>
  <si>
    <t>%Wastage-Month 1</t>
  </si>
  <si>
    <t>% wastage if farmer has no feed trough</t>
  </si>
  <si>
    <t>%Wastage-Month 2</t>
  </si>
  <si>
    <t>%Wastage-Month 3</t>
  </si>
  <si>
    <t>%Wastage-Month 4</t>
  </si>
  <si>
    <t>%Wastage-Month 5</t>
  </si>
  <si>
    <t>%Wastage-Month 6</t>
  </si>
  <si>
    <t>%Wastage-Month 7</t>
  </si>
  <si>
    <t>%Wastage-Month 8</t>
  </si>
  <si>
    <t>%Wastage-Month 9</t>
  </si>
  <si>
    <t>%Wastage-Month 10</t>
  </si>
  <si>
    <t>%Wastage-Month 11</t>
  </si>
  <si>
    <t>%Wastage-Month 12</t>
  </si>
  <si>
    <t>Labour rate-Month 1</t>
  </si>
  <si>
    <t>Hours per day to cut 25kg</t>
  </si>
  <si>
    <t>Labour rate-Month 2</t>
  </si>
  <si>
    <t>assumes 1 man day = 8 hours</t>
  </si>
  <si>
    <t>Labour rate-Month 3</t>
  </si>
  <si>
    <t>Labour rate-Month 4</t>
  </si>
  <si>
    <t>Labour rate-Month 5</t>
  </si>
  <si>
    <t>Labour rate-Month 6</t>
  </si>
  <si>
    <t>Labour rate-Month 7</t>
  </si>
  <si>
    <t>Labour rate-Month 8</t>
  </si>
  <si>
    <t>Labour rate-Month 9</t>
  </si>
  <si>
    <t>Labour rate-Month 10</t>
  </si>
  <si>
    <t>Labour rate-Month 11</t>
  </si>
  <si>
    <t>Labour rate-Month 12</t>
  </si>
  <si>
    <t>Fodder priority-pool 1</t>
  </si>
  <si>
    <t>% allowable from each fodder pool</t>
  </si>
  <si>
    <t>Fodder priority-pool 2</t>
  </si>
  <si>
    <t>Fodder priority-pool 3</t>
  </si>
  <si>
    <t>Fodder priority-pool 4</t>
  </si>
  <si>
    <t>Fodder priority-pool 5</t>
  </si>
  <si>
    <t>Fodder priority-pool 6</t>
  </si>
  <si>
    <t>Fodder priority-pool 7</t>
  </si>
  <si>
    <t>Fodder priority-pool 8</t>
  </si>
  <si>
    <t>Fodder priority-pool 9</t>
  </si>
  <si>
    <t>Fodder priority-pool 10</t>
  </si>
  <si>
    <t>Startup ruminant numbers</t>
  </si>
  <si>
    <t>CalfF</t>
  </si>
  <si>
    <t>CalfM</t>
  </si>
  <si>
    <t>WeanerF</t>
  </si>
  <si>
    <t>WeanerM</t>
  </si>
  <si>
    <t>Female1-2</t>
  </si>
  <si>
    <t>Female2-3</t>
  </si>
  <si>
    <t>Female3-4</t>
  </si>
  <si>
    <t>Female4-5</t>
  </si>
  <si>
    <t>Male1-2</t>
  </si>
  <si>
    <t>Male2-3</t>
  </si>
  <si>
    <t>Male3-4</t>
  </si>
  <si>
    <t>Breeding sires</t>
  </si>
  <si>
    <t>Startup ruminant ages</t>
  </si>
  <si>
    <t>Startup ruminant weights</t>
  </si>
  <si>
    <t>Ruminant prices</t>
  </si>
  <si>
    <t>Ruminant supplements1</t>
  </si>
  <si>
    <t>Lactation only</t>
  </si>
  <si>
    <t>Ruminant supplements2</t>
  </si>
  <si>
    <t>Ruminant supplements3</t>
  </si>
  <si>
    <t>Ruminant supplements4</t>
  </si>
  <si>
    <t>Ruminant supplements5</t>
  </si>
  <si>
    <t>Ruminant supplements6</t>
  </si>
  <si>
    <t>Ruminant supplements7</t>
  </si>
  <si>
    <t>Ruminant supplements8</t>
  </si>
  <si>
    <t>Ruminant supplements9</t>
  </si>
  <si>
    <t>Ruminant supplements10</t>
  </si>
  <si>
    <t>Ruminant Trades</t>
  </si>
  <si>
    <t>Trade-7</t>
  </si>
  <si>
    <t>Trade-8</t>
  </si>
  <si>
    <t>Trade-9</t>
  </si>
  <si>
    <t>Rum_trade_breed</t>
  </si>
  <si>
    <t>Breed of ruminant category</t>
  </si>
  <si>
    <t>Rum_trade_cat</t>
  </si>
  <si>
    <t>Animal category</t>
  </si>
  <si>
    <t>Rum_trade_no</t>
  </si>
  <si>
    <t>Number of animals traded</t>
  </si>
  <si>
    <t>Rum_trade_buywt</t>
  </si>
  <si>
    <t>Initial weight (kg)</t>
  </si>
  <si>
    <t>Rum_trade_age</t>
  </si>
  <si>
    <t>Animal age at purchase(mths)</t>
  </si>
  <si>
    <t>Rum_trade_price</t>
  </si>
  <si>
    <t>Purchase/selling price (/kg LWT)</t>
  </si>
  <si>
    <t>Rum_trade_mth</t>
  </si>
  <si>
    <t>Month of purchase (1-12)</t>
  </si>
  <si>
    <t>Rum_trade_time</t>
  </si>
  <si>
    <t>Number of months kept before sale</t>
  </si>
  <si>
    <t>Rum_trade_salewt</t>
  </si>
  <si>
    <t>Weight to acheived before sale</t>
  </si>
  <si>
    <t>Rum_tradeCnC</t>
  </si>
  <si>
    <t>Cut &amp; carry (kg/day)</t>
  </si>
  <si>
    <t>Rum_trade_feed</t>
  </si>
  <si>
    <t>Feed costs (costs/anim/month)</t>
  </si>
  <si>
    <t>Rum_trade_vet</t>
  </si>
  <si>
    <t>Vet costs (costs/anim/month)</t>
  </si>
  <si>
    <t>Rum_trade_transport</t>
  </si>
  <si>
    <t>Transport costs (cost per anim)</t>
  </si>
  <si>
    <t>Rum_trade_other</t>
  </si>
  <si>
    <t>Other costs(costs per anim per month)</t>
  </si>
  <si>
    <t>Rum_trade_lab_feed</t>
  </si>
  <si>
    <t>Labour for feeding(man days/month)</t>
  </si>
  <si>
    <t>Rum_trade_lab_herd</t>
  </si>
  <si>
    <t>Labour for herding(man days/month)</t>
  </si>
  <si>
    <t>Rum_trade_lab_trans</t>
  </si>
  <si>
    <t>Labour for transport(man days/month)</t>
  </si>
  <si>
    <t>Rum_trade_lab_other</t>
  </si>
  <si>
    <t>Other Labour (man days/month)</t>
  </si>
  <si>
    <t>Climate</t>
  </si>
  <si>
    <t>Soil No.</t>
  </si>
  <si>
    <t>CROPNO</t>
  </si>
  <si>
    <t>Crop Name</t>
  </si>
  <si>
    <t>year_no</t>
  </si>
  <si>
    <t>YEAR</t>
  </si>
  <si>
    <t>grain_wt</t>
  </si>
  <si>
    <t>stover_wt</t>
  </si>
  <si>
    <t>stover_%n</t>
  </si>
  <si>
    <t>ByProd1</t>
  </si>
  <si>
    <t>ByProd2</t>
  </si>
  <si>
    <t>CROP_No</t>
  </si>
  <si>
    <t>cut_no</t>
  </si>
  <si>
    <t>Harvested wt</t>
  </si>
  <si>
    <t>Forage_%n</t>
  </si>
  <si>
    <t>Native</t>
  </si>
  <si>
    <t>no longer used</t>
  </si>
  <si>
    <t>Limit fixed</t>
  </si>
  <si>
    <t>Fodder pool limits fixed (true) or flexible (false)</t>
  </si>
  <si>
    <t>Limit</t>
  </si>
  <si>
    <t>fixed</t>
  </si>
  <si>
    <t>Ruminant supplements0</t>
  </si>
  <si>
    <t>Int_rate</t>
  </si>
  <si>
    <t>Interest rate on overdraft (%)</t>
  </si>
  <si>
    <t>%sold</t>
  </si>
  <si>
    <t>Percentage crop residue sold</t>
  </si>
  <si>
    <t>%Utilisation</t>
  </si>
  <si>
    <t>Percentage of forage utilised</t>
  </si>
  <si>
    <t>Percentage of forage sold</t>
  </si>
  <si>
    <t>Language</t>
  </si>
  <si>
    <t>Australian</t>
  </si>
  <si>
    <t>Indonesian</t>
  </si>
  <si>
    <t>Guar meal</t>
  </si>
  <si>
    <t>Wheat grain</t>
  </si>
  <si>
    <t>Wheat bran</t>
  </si>
  <si>
    <t>Urea molasses block</t>
  </si>
  <si>
    <t>Supp26</t>
  </si>
  <si>
    <t>Supp27</t>
  </si>
  <si>
    <t>Supp28</t>
  </si>
  <si>
    <t>Supp29</t>
  </si>
  <si>
    <t>Supp30</t>
  </si>
  <si>
    <t>Rum-8</t>
  </si>
  <si>
    <t>Rum-9</t>
  </si>
  <si>
    <t>Start month</t>
  </si>
  <si>
    <t>End month</t>
  </si>
  <si>
    <t>Ruminant supplements11</t>
  </si>
  <si>
    <t>Ruminant supplements12</t>
  </si>
  <si>
    <t>Ruminant supplements13</t>
  </si>
  <si>
    <t>Ruminant supplements14</t>
  </si>
  <si>
    <t>Ruminant supplements15</t>
  </si>
  <si>
    <t>Ruminant supplements16</t>
  </si>
  <si>
    <t>Ruminant supplements17</t>
  </si>
  <si>
    <t>Ruminant supplements18</t>
  </si>
  <si>
    <t>Ruminant supplements19</t>
  </si>
  <si>
    <t>Ruminant supplements20</t>
  </si>
  <si>
    <t>Ruminant supplements21</t>
  </si>
  <si>
    <t>Ruminant supplements22</t>
  </si>
  <si>
    <t>Ruminant supplements23</t>
  </si>
  <si>
    <t>Ruminant supplements24</t>
  </si>
  <si>
    <t>Ruminant supplements25</t>
  </si>
  <si>
    <t>Ruminant supplements26</t>
  </si>
  <si>
    <t>Ruminant supplements27</t>
  </si>
  <si>
    <t>Ruminant supplements28</t>
  </si>
  <si>
    <t>Ruminant supplements29</t>
  </si>
  <si>
    <t>Ruminant supplements30</t>
  </si>
  <si>
    <t>kept</t>
  </si>
  <si>
    <t>Breeders_milked</t>
  </si>
  <si>
    <t>Percentage of breeders milked, if milking</t>
  </si>
  <si>
    <t>Chickens-1</t>
  </si>
  <si>
    <t>Chickens-2</t>
  </si>
  <si>
    <t>Main product price</t>
  </si>
  <si>
    <t>Main product proportion sold</t>
  </si>
  <si>
    <t>Harv+1</t>
  </si>
  <si>
    <t>Harv+2</t>
  </si>
  <si>
    <t>Harv+3</t>
  </si>
  <si>
    <t>Harv+4</t>
  </si>
  <si>
    <t>Harv+5</t>
  </si>
  <si>
    <t>Harv+6</t>
  </si>
  <si>
    <t>Harv+7</t>
  </si>
  <si>
    <t>Harv+8</t>
  </si>
  <si>
    <t>Harv+9</t>
  </si>
  <si>
    <t>Harv+10</t>
  </si>
  <si>
    <t>Harv+11</t>
  </si>
  <si>
    <t>French</t>
  </si>
  <si>
    <t>Foarge pool</t>
  </si>
  <si>
    <t>Maize</t>
  </si>
  <si>
    <t>Cotton</t>
  </si>
  <si>
    <t>Female5-9</t>
  </si>
  <si>
    <t>Female10-14</t>
  </si>
  <si>
    <t>Male4-5</t>
  </si>
  <si>
    <t>Male5-9</t>
  </si>
  <si>
    <t>Male10-14</t>
  </si>
  <si>
    <t>Min_breeders</t>
  </si>
  <si>
    <t>Minimum breeders to activate purchase</t>
  </si>
  <si>
    <t>Buffalo</t>
  </si>
  <si>
    <t>Inr</t>
  </si>
  <si>
    <t>Indian</t>
  </si>
  <si>
    <t>Pigeon Pea</t>
  </si>
  <si>
    <t>local</t>
  </si>
  <si>
    <t>year</t>
  </si>
  <si>
    <t>Millet</t>
  </si>
  <si>
    <t>Sorghum</t>
  </si>
  <si>
    <t>Groundnut</t>
  </si>
  <si>
    <t>type</t>
  </si>
  <si>
    <t>grain</t>
  </si>
  <si>
    <t>residue</t>
  </si>
  <si>
    <t>bad</t>
  </si>
  <si>
    <t>average</t>
  </si>
  <si>
    <t>excellent</t>
  </si>
  <si>
    <t>poor</t>
  </si>
  <si>
    <t>good</t>
  </si>
  <si>
    <t>n</t>
  </si>
  <si>
    <t>Mucuna</t>
  </si>
  <si>
    <t>Pigeon pea</t>
  </si>
  <si>
    <t>Brachiaria</t>
  </si>
  <si>
    <t>Panicum</t>
  </si>
  <si>
    <t>Cowpea</t>
  </si>
  <si>
    <t>Pigeon</t>
  </si>
  <si>
    <t>cur forages in august and October</t>
  </si>
  <si>
    <t>Bracharia</t>
  </si>
  <si>
    <t>Rice Straw</t>
  </si>
  <si>
    <t>Maize Straw</t>
  </si>
  <si>
    <t>F. albida</t>
  </si>
  <si>
    <t>Sheep</t>
  </si>
  <si>
    <t>Goat</t>
  </si>
  <si>
    <t>Cow</t>
  </si>
  <si>
    <t>Telangana</t>
  </si>
  <si>
    <t>Madhya Pradesh</t>
  </si>
  <si>
    <t>Maharashtra</t>
  </si>
  <si>
    <t>Tamil Nadu</t>
  </si>
  <si>
    <t>Rajasthan</t>
  </si>
  <si>
    <t>Sapota</t>
  </si>
  <si>
    <t>Land1</t>
  </si>
  <si>
    <t>Land2</t>
  </si>
  <si>
    <t>Land3</t>
  </si>
  <si>
    <t>Land4</t>
  </si>
  <si>
    <t>Land5</t>
  </si>
  <si>
    <t>Land6</t>
  </si>
  <si>
    <t>Land7</t>
  </si>
  <si>
    <t>Land8</t>
  </si>
  <si>
    <t>Land9</t>
  </si>
  <si>
    <t>Land10</t>
  </si>
  <si>
    <t>Black Gram</t>
  </si>
  <si>
    <t>Soybean</t>
  </si>
  <si>
    <t>Crop11</t>
  </si>
  <si>
    <t>Crop12</t>
  </si>
  <si>
    <t>Crop13</t>
  </si>
  <si>
    <t>Crop14</t>
  </si>
  <si>
    <t>Crop15</t>
  </si>
  <si>
    <t>Crop16</t>
  </si>
  <si>
    <t>Crop17</t>
  </si>
  <si>
    <t>Crop18</t>
  </si>
  <si>
    <t>Crop19</t>
  </si>
  <si>
    <t>Crop10</t>
  </si>
  <si>
    <t>Crop20</t>
  </si>
  <si>
    <t>Crop21</t>
  </si>
  <si>
    <t>Crop22</t>
  </si>
  <si>
    <t>Crop23</t>
  </si>
  <si>
    <t>Crop24</t>
  </si>
  <si>
    <t>Crop25</t>
  </si>
  <si>
    <t>Crop26</t>
  </si>
  <si>
    <t>Crop27</t>
  </si>
  <si>
    <t>Crop28</t>
  </si>
  <si>
    <t>Crop29</t>
  </si>
  <si>
    <t>Crop30</t>
  </si>
  <si>
    <t>Crop6</t>
  </si>
  <si>
    <t>Crop7</t>
  </si>
  <si>
    <t>Crop8</t>
  </si>
  <si>
    <t>Crop9</t>
  </si>
  <si>
    <t>Onion</t>
  </si>
  <si>
    <t>Turmeric</t>
  </si>
  <si>
    <t>Alfa-Alfa Hay</t>
  </si>
  <si>
    <t>Napier Grass</t>
  </si>
  <si>
    <t>Paragrass</t>
  </si>
  <si>
    <t>Maize Fresh</t>
  </si>
  <si>
    <t>Maize Grains</t>
  </si>
  <si>
    <t>Maize Bran</t>
  </si>
  <si>
    <t>Millet Bran</t>
  </si>
  <si>
    <t>Rice Bran</t>
  </si>
  <si>
    <t>Cotton Hulls</t>
  </si>
  <si>
    <t>Soybean Meal</t>
  </si>
  <si>
    <t>Cotton Seed Meal</t>
  </si>
  <si>
    <t>Sunflower Meal</t>
  </si>
  <si>
    <t>Supp21</t>
  </si>
  <si>
    <t>Supp22</t>
  </si>
  <si>
    <t>Supp23</t>
  </si>
  <si>
    <t>Supp24</t>
  </si>
  <si>
    <t>Supp25</t>
  </si>
  <si>
    <t>Groundnut Meal</t>
  </si>
  <si>
    <t>Supp16</t>
  </si>
  <si>
    <t>Supp17</t>
  </si>
  <si>
    <t>Supp18</t>
  </si>
  <si>
    <t>Supp19</t>
  </si>
  <si>
    <t>Supp20</t>
  </si>
  <si>
    <t>NA1</t>
  </si>
  <si>
    <t>NA2</t>
  </si>
  <si>
    <t>NA3</t>
  </si>
  <si>
    <t>NA4</t>
  </si>
  <si>
    <t>NA5</t>
  </si>
  <si>
    <t>NA6</t>
  </si>
  <si>
    <t>Berseem</t>
  </si>
  <si>
    <t>Millet grain</t>
  </si>
  <si>
    <t>Para Grass</t>
  </si>
  <si>
    <t>Fodder Maize</t>
  </si>
  <si>
    <t>Supp15</t>
  </si>
  <si>
    <t>Sandy loam</t>
  </si>
  <si>
    <t>S2</t>
  </si>
  <si>
    <t>S3</t>
  </si>
  <si>
    <t>S4</t>
  </si>
  <si>
    <t>S5</t>
  </si>
  <si>
    <t>S6</t>
  </si>
  <si>
    <t>S7</t>
  </si>
  <si>
    <t>S8</t>
  </si>
  <si>
    <t>S9</t>
  </si>
  <si>
    <t>Bund_ha</t>
  </si>
  <si>
    <t>Ibund_ha</t>
  </si>
  <si>
    <t>Ages</t>
  </si>
  <si>
    <t>Weights</t>
  </si>
  <si>
    <t>Numbers</t>
  </si>
  <si>
    <t>Breed</t>
  </si>
  <si>
    <t>Num</t>
  </si>
  <si>
    <t>Age</t>
  </si>
  <si>
    <t>Weight</t>
  </si>
  <si>
    <t>Category</t>
  </si>
  <si>
    <t>(transposed)</t>
  </si>
  <si>
    <t>( all in  Forage Pool 1)</t>
  </si>
  <si>
    <t>Energy maintenance efficiency coefficient</t>
  </si>
  <si>
    <t>Energy maintenance efficiency intercept</t>
  </si>
  <si>
    <t>Energy maintenance exponent</t>
  </si>
  <si>
    <t>Energy growth efficiency coefficient</t>
  </si>
  <si>
    <t>Energy growth efficiency intercept</t>
  </si>
  <si>
    <t>Energy lactation efficiency coefficient</t>
  </si>
  <si>
    <t>Energy lactation efficiency intercept</t>
  </si>
  <si>
    <t>Parameter for energy for growth #1</t>
  </si>
  <si>
    <t>Parameter for energy for growth #2</t>
  </si>
  <si>
    <t>Growth efficiency</t>
  </si>
  <si>
    <t>Standard Ref. Weight (kg) for a female</t>
  </si>
  <si>
    <t>Male Standard Ref. Weight multiplier from female</t>
  </si>
  <si>
    <t>Birth mass (proportion of female SRW)</t>
  </si>
  <si>
    <t>Intake coefficient in relation to Live Weight</t>
  </si>
  <si>
    <t>Weight(kg) of 1 animal equivalent(steer)</t>
  </si>
  <si>
    <t>Maximum green in diet</t>
  </si>
  <si>
    <t>Shape of curve for diet vs pasture</t>
  </si>
  <si>
    <t>Proportion green in pasture at zero in diet</t>
  </si>
  <si>
    <t>Coefficient to adjust intake for herbage quality</t>
  </si>
  <si>
    <t>Coefficient to adjust intake for tropical herbage quality</t>
  </si>
  <si>
    <t>Coefficient to adjust intake for herbage biomass</t>
  </si>
  <si>
    <t>Enforce strict feeding limits</t>
  </si>
  <si>
    <t>Coefficient of juvenile milk intake</t>
  </si>
  <si>
    <t>Intercept of juvenile milk intake</t>
  </si>
  <si>
    <t>Maximum juvenile milk intake</t>
  </si>
  <si>
    <t>Milk as proportion of LWT for fodder substitution</t>
  </si>
  <si>
    <t>Max juvenile (suckling) intake as proportion of LWT</t>
  </si>
  <si>
    <t>Proportional discount to intake due to milk intake</t>
  </si>
  <si>
    <t>Proportion of max body weight needed for survival</t>
  </si>
  <si>
    <t>Lactating Potential intake modifier Coefficient A</t>
  </si>
  <si>
    <t>Lactating Potential intake modifier Coefficient B</t>
  </si>
  <si>
    <t>Lactating Potential intake modifier Coefficient C</t>
  </si>
  <si>
    <t>Maximum size of individual relative to SRW</t>
  </si>
  <si>
    <t>Mortality rate base</t>
  </si>
  <si>
    <t>Mortality rate coefficient</t>
  </si>
  <si>
    <t>Mortality rate intercept</t>
  </si>
  <si>
    <t>Mortality rate exponent</t>
  </si>
  <si>
    <t>Juvenile mortality rate coefficient</t>
  </si>
  <si>
    <t>Juvenile mortality rate maximum</t>
  </si>
  <si>
    <t>Juvenile mortality rate exponent</t>
  </si>
  <si>
    <t>Wool coefficient</t>
  </si>
  <si>
    <t>Cashmere coefficient</t>
  </si>
  <si>
    <t>Milk curve shape suckling</t>
  </si>
  <si>
    <t>Milk curve shape non suckling</t>
  </si>
  <si>
    <t>Number of days for milking</t>
  </si>
  <si>
    <t>Milk offset day</t>
  </si>
  <si>
    <t>Milk peak day</t>
  </si>
  <si>
    <t>Minimum size for 1st mating, proportion of SRW</t>
  </si>
  <si>
    <t>Rate at which twins are concieved</t>
  </si>
  <si>
    <t>Conception rate coefficient of breeder PW (12 mnth, 24 mth, 2nd calf, 3rd+ calf)</t>
  </si>
  <si>
    <t>Conception rate intercept of breeder PW (12 mnth, 24 mth, 2nd calf, 3rd+ calf)</t>
  </si>
  <si>
    <t>Conception rate assymtote (12 mnth, 24 mth, 2nd calf, 3rd+ calf)</t>
  </si>
  <si>
    <t>Maximum number of matings per male per day</t>
  </si>
  <si>
    <t>Mortality rate from conception to birth (proportion)</t>
  </si>
  <si>
    <t>Maximum conception rate from uncontrolled breeding</t>
  </si>
  <si>
    <t>1980 Mth 10 =</t>
  </si>
  <si>
    <t>MilletBran</t>
  </si>
  <si>
    <t>MaizeBran</t>
  </si>
  <si>
    <t>MaizeGrain</t>
  </si>
  <si>
    <t>PlantName</t>
  </si>
  <si>
    <t>Product</t>
  </si>
  <si>
    <t>Amount</t>
  </si>
  <si>
    <t>Ncontent</t>
  </si>
  <si>
    <t>Maize_local_unfert</t>
  </si>
  <si>
    <t>Grain</t>
  </si>
  <si>
    <t>DryStover</t>
  </si>
  <si>
    <t>Bran</t>
  </si>
  <si>
    <t>Butterflypea</t>
  </si>
  <si>
    <t>NativePasture</t>
  </si>
  <si>
    <t>Residue</t>
  </si>
  <si>
    <t>Bark</t>
  </si>
  <si>
    <t>Leaves</t>
  </si>
  <si>
    <t>Seed</t>
  </si>
  <si>
    <t>Fibre</t>
  </si>
  <si>
    <t>ID</t>
  </si>
  <si>
    <t>WF_Model</t>
  </si>
  <si>
    <t>WF_Tag</t>
  </si>
  <si>
    <t>WF_Data_Bindicus</t>
  </si>
  <si>
    <t>WholeFarm_Desc</t>
  </si>
  <si>
    <t>WF_Ruminant_Parameters.IAT_Grp</t>
  </si>
  <si>
    <t>WF_Ruminant_Parameters.IAT_num</t>
  </si>
  <si>
    <t>IAT_Ruminant_Data_INDIA.IAT_Grp</t>
  </si>
  <si>
    <t>IAT_Ruminant_Data_INDIA.IAT_num</t>
  </si>
  <si>
    <t>Buffalo_IND</t>
  </si>
  <si>
    <t>Cow_IND</t>
  </si>
  <si>
    <t>Goat_IND</t>
  </si>
  <si>
    <t>RuminantType</t>
  </si>
  <si>
    <t xml:space="preserve">        &lt;EMaintCoefficient&gt;</t>
  </si>
  <si>
    <t xml:space="preserve">        &lt;EMaintIntercept&gt;</t>
  </si>
  <si>
    <t xml:space="preserve">        &lt;EMaintExponent&gt;</t>
  </si>
  <si>
    <t/>
  </si>
  <si>
    <t xml:space="preserve">        &lt;EGrowthCoefficient&gt;</t>
  </si>
  <si>
    <t xml:space="preserve">        &lt;EGrowthIntercept&gt;</t>
  </si>
  <si>
    <t xml:space="preserve">        &lt;ELactationCoefficient&gt;</t>
  </si>
  <si>
    <t xml:space="preserve">        &lt;ELactationIntercept&gt;</t>
  </si>
  <si>
    <t xml:space="preserve">        &lt;Kme&gt;</t>
  </si>
  <si>
    <t xml:space="preserve">        &lt;GrowthEnergyIntercept1&gt;</t>
  </si>
  <si>
    <t xml:space="preserve">        &lt;GrowthEnergyIntercept2&gt;</t>
  </si>
  <si>
    <t xml:space="preserve">        &lt;GrowthEfficiency&gt;</t>
  </si>
  <si>
    <t xml:space="preserve">        &lt;SRWFemale&gt;</t>
  </si>
  <si>
    <t xml:space="preserve">        &lt;SRWMaleMultiplier&gt;</t>
  </si>
  <si>
    <t xml:space="preserve">        &lt;SRWBirth&gt;</t>
  </si>
  <si>
    <t xml:space="preserve">        &lt;AgeGrowthRateCoefficient&gt;</t>
  </si>
  <si>
    <t xml:space="preserve">        &lt;SRWGrowthScalar&gt;</t>
  </si>
  <si>
    <t xml:space="preserve">        &lt;IntakeCoefficient&gt;</t>
  </si>
  <si>
    <t xml:space="preserve">        &lt;IntakeIntercept&gt;</t>
  </si>
  <si>
    <t xml:space="preserve">        &lt;ProteinCoefficient&gt;</t>
  </si>
  <si>
    <t xml:space="preserve">        &lt;BaseAnimalEquivalent&gt;</t>
  </si>
  <si>
    <t xml:space="preserve">        &lt;GreenDietMax&gt;</t>
  </si>
  <si>
    <t xml:space="preserve">        &lt;GreenDietCoefficient&gt;</t>
  </si>
  <si>
    <t xml:space="preserve">        &lt;GreenDietZero&gt;</t>
  </si>
  <si>
    <t xml:space="preserve">        &lt;IntakeTropicalQuality&gt;</t>
  </si>
  <si>
    <t xml:space="preserve">        &lt;IntakeCoefficientQuality&gt;</t>
  </si>
  <si>
    <t xml:space="preserve">        &lt;IntakeCoefficientBiomass&gt;</t>
  </si>
  <si>
    <t xml:space="preserve">        &lt;StrictFeedingLimits&gt;</t>
  </si>
  <si>
    <t xml:space="preserve">        &lt;MilkIntakeCoefficient&gt;</t>
  </si>
  <si>
    <t xml:space="preserve">        &lt;MilkIntakeIntercept&gt;</t>
  </si>
  <si>
    <t xml:space="preserve">        &lt;MilkIntakeMaximum&gt;</t>
  </si>
  <si>
    <t xml:space="preserve">        &lt;MilkLWTFodderSubstitutionProportion&gt;</t>
  </si>
  <si>
    <t xml:space="preserve">        &lt;MaxJuvenileIntake&gt;</t>
  </si>
  <si>
    <t xml:space="preserve">        &lt;ProportionalDiscountDueToMilk&gt;</t>
  </si>
  <si>
    <t xml:space="preserve">        &lt;ProportionOfMaxWeightToSurvive&gt;</t>
  </si>
  <si>
    <t xml:space="preserve">        &lt;LactatingPotentialModifierConstantA&gt;</t>
  </si>
  <si>
    <t xml:space="preserve">        &lt;LactatingPotentialModifierConstantB&gt;</t>
  </si>
  <si>
    <t xml:space="preserve">        &lt;LactatingPotentialModifierConstantC&gt;</t>
  </si>
  <si>
    <t xml:space="preserve">        &lt;MaximumSizeOfIndividual&gt;</t>
  </si>
  <si>
    <t xml:space="preserve">        &lt;MortalityBase&gt;</t>
  </si>
  <si>
    <t xml:space="preserve">        &lt;MortalityCoefficient&gt;</t>
  </si>
  <si>
    <t xml:space="preserve">        &lt;MortalityIntercept&gt;</t>
  </si>
  <si>
    <t xml:space="preserve">        &lt;MortalityExponent&gt;</t>
  </si>
  <si>
    <t xml:space="preserve">        &lt;JuvenileMortalityCoefficient&gt;</t>
  </si>
  <si>
    <t xml:space="preserve">        &lt;JuvenileMortalityMaximum&gt;</t>
  </si>
  <si>
    <t xml:space="preserve">        &lt;JuvenileMortalityExponent&gt;</t>
  </si>
  <si>
    <t xml:space="preserve">        &lt;WoolCoefficient&gt;</t>
  </si>
  <si>
    <t xml:space="preserve">        &lt;CashmereCoefficient&gt;</t>
  </si>
  <si>
    <t xml:space="preserve">        &lt;MilkCurveSuckling&gt;</t>
  </si>
  <si>
    <t xml:space="preserve">        &lt;MilkCurveNonSuckling&gt;</t>
  </si>
  <si>
    <t xml:space="preserve">        &lt;MilkingDays&gt;</t>
  </si>
  <si>
    <t xml:space="preserve">        &lt;MilkPeakYield&gt;</t>
  </si>
  <si>
    <t xml:space="preserve">        &lt;MilkOffsetDay&gt;</t>
  </si>
  <si>
    <t xml:space="preserve">        &lt;MilkPeakDay&gt;</t>
  </si>
  <si>
    <t xml:space="preserve">        &lt;InterParturitionIntervalIntercept&gt;</t>
  </si>
  <si>
    <t xml:space="preserve">        &lt;InterParturitionIntervalCoefficient&gt;</t>
  </si>
  <si>
    <t xml:space="preserve">        &lt;GestationLength&gt;</t>
  </si>
  <si>
    <t xml:space="preserve">        &lt;MinimumAge1stMating&gt;</t>
  </si>
  <si>
    <t xml:space="preserve">        &lt;MinimumSize1stMating&gt;</t>
  </si>
  <si>
    <t xml:space="preserve">        &lt;TwinRate&gt;</t>
  </si>
  <si>
    <t xml:space="preserve">        &lt;CriticalCowWeight&gt;</t>
  </si>
  <si>
    <t xml:space="preserve">        &lt;MaximumMaleMatingsPerDay&gt;</t>
  </si>
  <si>
    <t xml:space="preserve">        &lt;PrenatalMortality&gt;</t>
  </si>
  <si>
    <t xml:space="preserve">        &lt;MaximumConceptionUncontrolledBreeding&gt;</t>
  </si>
  <si>
    <t>SUMMARY - IAT_ICRISAT_TestRun_SK_3May.xlsx</t>
  </si>
  <si>
    <t>Bund</t>
  </si>
  <si>
    <t>InterBund</t>
  </si>
  <si>
    <t>600sqm</t>
  </si>
  <si>
    <t>Startup Ruminant Numbers, Age, Weight</t>
  </si>
  <si>
    <t>Goats</t>
  </si>
  <si>
    <t>IBund_ha</t>
  </si>
  <si>
    <t>Maximum no. of Breeding Sires kept????</t>
  </si>
  <si>
    <t>WholeFarm in &lt;Manage Ruminants&gt;</t>
  </si>
  <si>
    <t>WholeFarm in &lt;Grow All Ruminants&gt;</t>
  </si>
  <si>
    <t>CropName</t>
  </si>
  <si>
    <t>MaizeStover</t>
  </si>
  <si>
    <t>SorghumGrain</t>
  </si>
  <si>
    <t>SorghumStover</t>
  </si>
  <si>
    <t>SapotaTreeFruit</t>
  </si>
  <si>
    <t>SapotaTreeBark</t>
  </si>
  <si>
    <t>SapotaTreeLeaves</t>
  </si>
  <si>
    <t>NativeGrass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</si>
</sst>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"/>
    <numFmt numFmtId="166" formatCode="0.000"/>
    <numFmt numFmtId="167" formatCode="0.0000"/>
  </numFmts>
  <fonts count="2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indexed="8"/>
      <name val="Calibri"/>
      <family val="2"/>
    </font>
    <font>
      <b/>
      <sz val="8"/>
      <color theme="1"/>
      <name val="Arial"/>
      <family val="2"/>
    </font>
    <font>
      <i/>
      <sz val="8"/>
      <name val="Arial"/>
      <family val="2"/>
    </font>
    <font>
      <i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lightGray"/>
    </fill>
    <fill>
      <patternFill patternType="solid">
        <fgColor indexed="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2" fillId="0" borderId="0"/>
  </cellStyleXfs>
  <cellXfs count="623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2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3" fillId="0" borderId="3" xfId="0" applyFont="1" applyFill="1" applyBorder="1"/>
    <xf numFmtId="0" fontId="4" fillId="0" borderId="2" xfId="0" applyFont="1" applyFill="1" applyBorder="1" applyAlignment="1">
      <alignment horizontal="right"/>
    </xf>
    <xf numFmtId="0" fontId="4" fillId="0" borderId="3" xfId="0" applyFont="1" applyFill="1" applyBorder="1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Fill="1" applyBorder="1"/>
    <xf numFmtId="0" fontId="4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Fill="1" applyBorder="1"/>
    <xf numFmtId="0" fontId="3" fillId="0" borderId="7" xfId="0" applyFont="1" applyFill="1" applyBorder="1"/>
    <xf numFmtId="2" fontId="3" fillId="0" borderId="0" xfId="0" applyNumberFormat="1" applyFont="1"/>
    <xf numFmtId="0" fontId="4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7" xfId="0" applyFont="1" applyBorder="1"/>
    <xf numFmtId="0" fontId="4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8" xfId="0" applyFont="1" applyFill="1" applyBorder="1"/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horizontal="right"/>
    </xf>
    <xf numFmtId="0" fontId="4" fillId="3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Fill="1" applyProtection="1">
      <protection locked="0"/>
    </xf>
    <xf numFmtId="0" fontId="3" fillId="0" borderId="9" xfId="0" applyFont="1" applyBorder="1"/>
    <xf numFmtId="0" fontId="4" fillId="3" borderId="9" xfId="0" applyFont="1" applyFill="1" applyBorder="1"/>
    <xf numFmtId="0" fontId="3" fillId="0" borderId="9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164" fontId="3" fillId="0" borderId="0" xfId="0" applyNumberFormat="1" applyFont="1"/>
    <xf numFmtId="0" fontId="7" fillId="0" borderId="0" xfId="0" applyFont="1"/>
    <xf numFmtId="0" fontId="3" fillId="0" borderId="10" xfId="0" applyFont="1" applyBorder="1"/>
    <xf numFmtId="0" fontId="3" fillId="0" borderId="2" xfId="0" applyFont="1" applyBorder="1"/>
    <xf numFmtId="0" fontId="3" fillId="0" borderId="10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3" borderId="0" xfId="0" applyFont="1" applyFill="1"/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10" xfId="0" applyFont="1" applyBorder="1" applyAlignment="1"/>
    <xf numFmtId="0" fontId="5" fillId="0" borderId="2" xfId="0" applyFont="1" applyBorder="1" applyAlignment="1">
      <alignment horizontal="center"/>
    </xf>
    <xf numFmtId="0" fontId="3" fillId="0" borderId="3" xfId="0" applyFont="1" applyBorder="1" applyAlignment="1"/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14" xfId="0" applyFont="1" applyBorder="1"/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left"/>
    </xf>
    <xf numFmtId="0" fontId="5" fillId="0" borderId="2" xfId="0" applyFont="1" applyBorder="1"/>
    <xf numFmtId="0" fontId="5" fillId="0" borderId="12" xfId="0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0" fontId="5" fillId="0" borderId="21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65" fontId="5" fillId="0" borderId="12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5" fillId="0" borderId="12" xfId="0" applyNumberFormat="1" applyFont="1" applyFill="1" applyBorder="1" applyAlignment="1">
      <alignment horizontal="center"/>
    </xf>
    <xf numFmtId="0" fontId="5" fillId="0" borderId="12" xfId="0" applyNumberFormat="1" applyFont="1" applyFill="1" applyBorder="1" applyAlignment="1">
      <alignment horizontal="center"/>
    </xf>
    <xf numFmtId="0" fontId="5" fillId="0" borderId="21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13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0" xfId="0" applyFont="1" applyBorder="1"/>
    <xf numFmtId="0" fontId="3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49" fontId="5" fillId="0" borderId="7" xfId="0" applyNumberFormat="1" applyFont="1" applyFill="1" applyBorder="1" applyAlignment="1">
      <alignment horizontal="center"/>
    </xf>
    <xf numFmtId="166" fontId="3" fillId="0" borderId="0" xfId="0" applyNumberFormat="1" applyFont="1" applyFill="1" applyProtection="1">
      <protection locked="0"/>
    </xf>
    <xf numFmtId="0" fontId="4" fillId="0" borderId="0" xfId="0" applyFont="1" applyAlignment="1">
      <alignment horizontal="center"/>
    </xf>
    <xf numFmtId="166" fontId="4" fillId="0" borderId="0" xfId="0" applyNumberFormat="1" applyFont="1" applyFill="1" applyProtection="1">
      <protection locked="0"/>
    </xf>
    <xf numFmtId="1" fontId="3" fillId="0" borderId="0" xfId="0" applyNumberFormat="1" applyFont="1" applyFill="1" applyAlignment="1" applyProtection="1">
      <alignment horizontal="center"/>
      <protection locked="0"/>
    </xf>
    <xf numFmtId="2" fontId="4" fillId="0" borderId="0" xfId="0" applyNumberFormat="1" applyFont="1" applyBorder="1" applyAlignment="1">
      <alignment horizontal="center"/>
    </xf>
    <xf numFmtId="165" fontId="3" fillId="0" borderId="0" xfId="0" applyNumberFormat="1" applyFont="1" applyFill="1" applyAlignment="1" applyProtection="1">
      <alignment horizontal="center"/>
      <protection locked="0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" fontId="3" fillId="4" borderId="0" xfId="0" applyNumberFormat="1" applyFont="1" applyFill="1" applyProtection="1">
      <protection locked="0"/>
    </xf>
    <xf numFmtId="1" fontId="3" fillId="0" borderId="0" xfId="0" applyNumberFormat="1" applyFont="1" applyFill="1" applyProtection="1">
      <protection locked="0"/>
    </xf>
    <xf numFmtId="165" fontId="3" fillId="0" borderId="0" xfId="0" applyNumberFormat="1" applyFont="1" applyFill="1" applyProtection="1">
      <protection locked="0"/>
    </xf>
    <xf numFmtId="165" fontId="3" fillId="4" borderId="0" xfId="0" applyNumberFormat="1" applyFont="1" applyFill="1" applyProtection="1">
      <protection locked="0"/>
    </xf>
    <xf numFmtId="0" fontId="5" fillId="6" borderId="0" xfId="0" applyFont="1" applyFill="1" applyAlignment="1">
      <alignment horizontal="center"/>
    </xf>
    <xf numFmtId="0" fontId="3" fillId="6" borderId="0" xfId="0" applyFont="1" applyFill="1"/>
    <xf numFmtId="0" fontId="3" fillId="6" borderId="0" xfId="0" applyFont="1" applyFill="1" applyBorder="1"/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Alignment="1">
      <alignment horizontal="left"/>
    </xf>
    <xf numFmtId="0" fontId="3" fillId="0" borderId="0" xfId="0" applyFont="1" applyProtection="1">
      <protection locked="0"/>
    </xf>
    <xf numFmtId="166" fontId="3" fillId="0" borderId="0" xfId="0" applyNumberFormat="1" applyFont="1" applyFill="1" applyAlignment="1" applyProtection="1">
      <alignment horizontal="center"/>
      <protection locked="0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right"/>
    </xf>
    <xf numFmtId="0" fontId="6" fillId="0" borderId="9" xfId="0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0" fillId="0" borderId="0" xfId="0" applyFill="1"/>
    <xf numFmtId="1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 applyBorder="1"/>
    <xf numFmtId="0" fontId="0" fillId="0" borderId="0" xfId="0" applyFill="1" applyBorder="1"/>
    <xf numFmtId="0" fontId="12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/>
    <xf numFmtId="2" fontId="14" fillId="0" borderId="0" xfId="0" applyNumberFormat="1" applyFont="1" applyFill="1" applyBorder="1"/>
    <xf numFmtId="0" fontId="14" fillId="0" borderId="0" xfId="0" applyFont="1" applyFill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0" fontId="12" fillId="0" borderId="0" xfId="0" applyFont="1" applyFill="1"/>
    <xf numFmtId="0" fontId="13" fillId="0" borderId="0" xfId="0" applyFont="1" applyAlignment="1">
      <alignment horizontal="right"/>
    </xf>
    <xf numFmtId="0" fontId="13" fillId="0" borderId="0" xfId="0" applyFont="1"/>
    <xf numFmtId="1" fontId="13" fillId="0" borderId="0" xfId="0" applyNumberFormat="1" applyFont="1"/>
    <xf numFmtId="0" fontId="13" fillId="0" borderId="0" xfId="0" applyFont="1" applyFill="1" applyBorder="1" applyAlignment="1">
      <alignment horizontal="center"/>
    </xf>
    <xf numFmtId="0" fontId="13" fillId="0" borderId="15" xfId="0" applyFont="1" applyBorder="1"/>
    <xf numFmtId="0" fontId="13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9" xfId="0" applyFont="1" applyBorder="1" applyAlignment="1">
      <alignment horizontal="right"/>
    </xf>
    <xf numFmtId="0" fontId="13" fillId="0" borderId="9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/>
    <xf numFmtId="0" fontId="6" fillId="0" borderId="9" xfId="0" applyFont="1" applyFill="1" applyBorder="1" applyAlignment="1">
      <alignment horizontal="center" vertical="center"/>
    </xf>
    <xf numFmtId="0" fontId="0" fillId="0" borderId="15" xfId="0" applyFill="1" applyBorder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" fontId="15" fillId="0" borderId="0" xfId="0" applyNumberFormat="1" applyFont="1"/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/>
    <xf numFmtId="165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 applyProtection="1">
      <alignment horizontal="center"/>
      <protection locked="0"/>
    </xf>
    <xf numFmtId="0" fontId="3" fillId="0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165" fontId="13" fillId="0" borderId="0" xfId="0" applyNumberFormat="1" applyFont="1"/>
    <xf numFmtId="1" fontId="15" fillId="0" borderId="0" xfId="0" applyNumberFormat="1" applyFont="1" applyFill="1"/>
    <xf numFmtId="165" fontId="15" fillId="0" borderId="0" xfId="0" applyNumberFormat="1" applyFont="1" applyFill="1"/>
    <xf numFmtId="165" fontId="13" fillId="0" borderId="0" xfId="0" applyNumberFormat="1" applyFont="1" applyFill="1"/>
    <xf numFmtId="1" fontId="13" fillId="0" borderId="0" xfId="0" applyNumberFormat="1" applyFont="1" applyFill="1"/>
    <xf numFmtId="2" fontId="13" fillId="0" borderId="0" xfId="0" applyNumberFormat="1" applyFont="1" applyFill="1"/>
    <xf numFmtId="0" fontId="2" fillId="0" borderId="0" xfId="1"/>
    <xf numFmtId="0" fontId="5" fillId="0" borderId="0" xfId="0" applyFont="1" applyFill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5" fillId="0" borderId="10" xfId="0" applyFont="1" applyBorder="1"/>
    <xf numFmtId="0" fontId="5" fillId="0" borderId="3" xfId="0" applyFont="1" applyBorder="1"/>
    <xf numFmtId="0" fontId="5" fillId="0" borderId="0" xfId="0" applyFont="1"/>
    <xf numFmtId="0" fontId="5" fillId="0" borderId="13" xfId="0" applyFont="1" applyBorder="1" applyAlignment="1">
      <alignment horizontal="center"/>
    </xf>
    <xf numFmtId="0" fontId="3" fillId="0" borderId="2" xfId="0" applyFont="1" applyFill="1" applyBorder="1"/>
    <xf numFmtId="0" fontId="3" fillId="0" borderId="10" xfId="0" applyFont="1" applyFill="1" applyBorder="1"/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4" fontId="0" fillId="0" borderId="0" xfId="0" applyNumberFormat="1"/>
    <xf numFmtId="0" fontId="17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6" fontId="0" fillId="0" borderId="0" xfId="0" applyNumberFormat="1"/>
    <xf numFmtId="0" fontId="15" fillId="0" borderId="0" xfId="0" applyNumberFormat="1" applyFont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12" xfId="0" applyNumberFormat="1" applyFont="1" applyFill="1" applyBorder="1" applyAlignment="1">
      <alignment horizontal="center"/>
    </xf>
    <xf numFmtId="0" fontId="5" fillId="7" borderId="21" xfId="0" applyNumberFormat="1" applyFont="1" applyFill="1" applyBorder="1" applyAlignment="1">
      <alignment horizontal="center"/>
    </xf>
    <xf numFmtId="49" fontId="5" fillId="7" borderId="12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0" fillId="7" borderId="0" xfId="0" applyFill="1"/>
    <xf numFmtId="0" fontId="3" fillId="7" borderId="0" xfId="0" applyFont="1" applyFill="1"/>
    <xf numFmtId="0" fontId="4" fillId="7" borderId="7" xfId="0" applyFont="1" applyFill="1" applyBorder="1"/>
    <xf numFmtId="0" fontId="3" fillId="7" borderId="6" xfId="0" applyFont="1" applyFill="1" applyBorder="1"/>
    <xf numFmtId="0" fontId="4" fillId="7" borderId="7" xfId="0" applyFont="1" applyFill="1" applyBorder="1" applyAlignment="1">
      <alignment horizontal="center"/>
    </xf>
    <xf numFmtId="0" fontId="3" fillId="7" borderId="0" xfId="0" applyFont="1" applyFill="1" applyBorder="1"/>
    <xf numFmtId="1" fontId="5" fillId="7" borderId="0" xfId="0" applyNumberFormat="1" applyFont="1" applyFill="1" applyProtection="1">
      <protection locked="0"/>
    </xf>
    <xf numFmtId="0" fontId="3" fillId="7" borderId="12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1" fontId="3" fillId="7" borderId="0" xfId="0" applyNumberFormat="1" applyFont="1" applyFill="1" applyBorder="1" applyAlignment="1">
      <alignment horizontal="center"/>
    </xf>
    <xf numFmtId="2" fontId="3" fillId="7" borderId="0" xfId="0" applyNumberFormat="1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horizontal="center"/>
    </xf>
    <xf numFmtId="1" fontId="3" fillId="7" borderId="0" xfId="0" applyNumberFormat="1" applyFont="1" applyFill="1" applyAlignment="1" applyProtection="1">
      <alignment horizontal="center"/>
      <protection locked="0"/>
    </xf>
    <xf numFmtId="165" fontId="3" fillId="7" borderId="0" xfId="0" applyNumberFormat="1" applyFont="1" applyFill="1" applyAlignment="1" applyProtection="1">
      <alignment horizontal="center"/>
      <protection locked="0"/>
    </xf>
    <xf numFmtId="0" fontId="4" fillId="7" borderId="0" xfId="0" applyFont="1" applyFill="1" applyBorder="1" applyAlignment="1">
      <alignment horizontal="center"/>
    </xf>
    <xf numFmtId="2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right"/>
    </xf>
    <xf numFmtId="0" fontId="17" fillId="0" borderId="27" xfId="0" applyFont="1" applyBorder="1"/>
    <xf numFmtId="0" fontId="4" fillId="0" borderId="28" xfId="0" applyFont="1" applyBorder="1"/>
    <xf numFmtId="0" fontId="17" fillId="0" borderId="28" xfId="0" applyFont="1" applyBorder="1"/>
    <xf numFmtId="0" fontId="17" fillId="0" borderId="29" xfId="0" applyFont="1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3" fillId="0" borderId="32" xfId="0" applyFont="1" applyBorder="1"/>
    <xf numFmtId="0" fontId="3" fillId="7" borderId="9" xfId="0" applyFont="1" applyFill="1" applyBorder="1"/>
    <xf numFmtId="0" fontId="3" fillId="0" borderId="9" xfId="0" applyFont="1" applyBorder="1" applyProtection="1">
      <protection locked="0"/>
    </xf>
    <xf numFmtId="0" fontId="3" fillId="0" borderId="33" xfId="0" applyFont="1" applyFill="1" applyBorder="1" applyProtection="1">
      <protection locked="0"/>
    </xf>
    <xf numFmtId="0" fontId="0" fillId="0" borderId="30" xfId="0" applyFill="1" applyBorder="1"/>
    <xf numFmtId="0" fontId="0" fillId="0" borderId="28" xfId="0" applyBorder="1"/>
    <xf numFmtId="0" fontId="3" fillId="0" borderId="29" xfId="0" applyFont="1" applyBorder="1"/>
    <xf numFmtId="0" fontId="4" fillId="0" borderId="30" xfId="0" applyFont="1" applyBorder="1"/>
    <xf numFmtId="0" fontId="3" fillId="7" borderId="31" xfId="0" applyFont="1" applyFill="1" applyBorder="1"/>
    <xf numFmtId="0" fontId="17" fillId="0" borderId="30" xfId="0" applyFont="1" applyBorder="1"/>
    <xf numFmtId="0" fontId="3" fillId="0" borderId="31" xfId="0" applyFont="1" applyBorder="1" applyProtection="1">
      <protection locked="0"/>
    </xf>
    <xf numFmtId="0" fontId="3" fillId="0" borderId="31" xfId="0" applyFont="1" applyBorder="1"/>
    <xf numFmtId="0" fontId="17" fillId="0" borderId="32" xfId="0" applyFont="1" applyBorder="1"/>
    <xf numFmtId="0" fontId="0" fillId="0" borderId="9" xfId="0" applyBorder="1"/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4" fillId="8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7" xfId="0" applyFont="1" applyBorder="1"/>
    <xf numFmtId="0" fontId="4" fillId="0" borderId="28" xfId="0" applyFont="1" applyBorder="1" applyAlignment="1">
      <alignment horizontal="left" wrapText="1"/>
    </xf>
    <xf numFmtId="0" fontId="3" fillId="0" borderId="28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Border="1"/>
    <xf numFmtId="0" fontId="3" fillId="0" borderId="31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28" xfId="0" applyFont="1" applyBorder="1" applyAlignment="1">
      <alignment horizontal="left"/>
    </xf>
    <xf numFmtId="1" fontId="3" fillId="0" borderId="28" xfId="0" applyNumberFormat="1" applyFont="1" applyFill="1" applyBorder="1" applyAlignment="1" applyProtection="1">
      <alignment horizontal="center"/>
      <protection locked="0"/>
    </xf>
    <xf numFmtId="1" fontId="3" fillId="7" borderId="28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1" fontId="3" fillId="7" borderId="0" xfId="0" applyNumberFormat="1" applyFont="1" applyFill="1" applyBorder="1" applyAlignment="1" applyProtection="1">
      <alignment horizontal="center"/>
      <protection locked="0"/>
    </xf>
    <xf numFmtId="1" fontId="3" fillId="0" borderId="31" xfId="0" applyNumberFormat="1" applyFont="1" applyFill="1" applyBorder="1" applyAlignment="1" applyProtection="1">
      <alignment horizontal="center"/>
      <protection locked="0"/>
    </xf>
    <xf numFmtId="1" fontId="3" fillId="0" borderId="9" xfId="0" applyNumberFormat="1" applyFont="1" applyFill="1" applyBorder="1" applyAlignment="1" applyProtection="1">
      <alignment horizontal="center"/>
      <protection locked="0"/>
    </xf>
    <xf numFmtId="1" fontId="3" fillId="7" borderId="9" xfId="0" applyNumberFormat="1" applyFont="1" applyFill="1" applyBorder="1" applyAlignment="1" applyProtection="1">
      <alignment horizontal="center"/>
      <protection locked="0"/>
    </xf>
    <xf numFmtId="1" fontId="3" fillId="0" borderId="33" xfId="0" applyNumberFormat="1" applyFont="1" applyFill="1" applyBorder="1" applyAlignment="1" applyProtection="1">
      <alignment horizontal="center"/>
      <protection locked="0"/>
    </xf>
    <xf numFmtId="0" fontId="3" fillId="9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left"/>
    </xf>
    <xf numFmtId="0" fontId="3" fillId="11" borderId="0" xfId="0" applyFont="1" applyFill="1"/>
    <xf numFmtId="0" fontId="4" fillId="7" borderId="0" xfId="0" applyFont="1" applyFill="1"/>
    <xf numFmtId="0" fontId="3" fillId="12" borderId="0" xfId="0" applyFont="1" applyFill="1"/>
    <xf numFmtId="0" fontId="9" fillId="0" borderId="0" xfId="2" applyFont="1" applyFill="1" applyBorder="1"/>
    <xf numFmtId="0" fontId="21" fillId="0" borderId="0" xfId="2" applyFont="1" applyAlignment="1">
      <alignment horizontal="left"/>
    </xf>
    <xf numFmtId="0" fontId="9" fillId="0" borderId="0" xfId="2" applyFont="1" applyFill="1" applyBorder="1" applyAlignment="1">
      <alignment horizontal="center"/>
    </xf>
    <xf numFmtId="0" fontId="21" fillId="0" borderId="0" xfId="2" applyFont="1"/>
    <xf numFmtId="0" fontId="1" fillId="0" borderId="0" xfId="2"/>
    <xf numFmtId="0" fontId="7" fillId="0" borderId="27" xfId="2" applyFont="1" applyFill="1" applyBorder="1"/>
    <xf numFmtId="0" fontId="7" fillId="0" borderId="28" xfId="2" applyFont="1" applyFill="1" applyBorder="1"/>
    <xf numFmtId="0" fontId="7" fillId="0" borderId="28" xfId="2" applyFont="1" applyFill="1" applyBorder="1" applyAlignment="1">
      <alignment horizontal="left"/>
    </xf>
    <xf numFmtId="0" fontId="7" fillId="0" borderId="28" xfId="2" applyFont="1" applyFill="1" applyBorder="1" applyAlignment="1">
      <alignment horizontal="center"/>
    </xf>
    <xf numFmtId="1" fontId="7" fillId="0" borderId="28" xfId="2" applyNumberFormat="1" applyFont="1" applyFill="1" applyBorder="1"/>
    <xf numFmtId="2" fontId="7" fillId="0" borderId="29" xfId="2" applyNumberFormat="1" applyFont="1" applyFill="1" applyBorder="1"/>
    <xf numFmtId="0" fontId="7" fillId="0" borderId="3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center"/>
    </xf>
    <xf numFmtId="1" fontId="7" fillId="0" borderId="0" xfId="2" applyNumberFormat="1" applyFont="1" applyFill="1" applyBorder="1"/>
    <xf numFmtId="2" fontId="7" fillId="0" borderId="31" xfId="2" applyNumberFormat="1" applyFont="1" applyFill="1" applyBorder="1"/>
    <xf numFmtId="0" fontId="22" fillId="0" borderId="0" xfId="2" applyFont="1" applyBorder="1" applyAlignment="1">
      <alignment horizontal="left"/>
    </xf>
    <xf numFmtId="0" fontId="7" fillId="0" borderId="32" xfId="2" applyFont="1" applyFill="1" applyBorder="1"/>
    <xf numFmtId="0" fontId="7" fillId="0" borderId="9" xfId="2" applyFont="1" applyFill="1" applyBorder="1"/>
    <xf numFmtId="0" fontId="7" fillId="0" borderId="9" xfId="2" applyFont="1" applyFill="1" applyBorder="1" applyAlignment="1">
      <alignment horizontal="left"/>
    </xf>
    <xf numFmtId="0" fontId="7" fillId="0" borderId="9" xfId="2" applyFont="1" applyFill="1" applyBorder="1" applyAlignment="1">
      <alignment horizontal="center"/>
    </xf>
    <xf numFmtId="1" fontId="7" fillId="0" borderId="9" xfId="2" applyNumberFormat="1" applyFont="1" applyFill="1" applyBorder="1"/>
    <xf numFmtId="2" fontId="7" fillId="0" borderId="33" xfId="2" applyNumberFormat="1" applyFont="1" applyFill="1" applyBorder="1"/>
    <xf numFmtId="0" fontId="23" fillId="0" borderId="28" xfId="2" applyFont="1" applyBorder="1"/>
    <xf numFmtId="0" fontId="23" fillId="0" borderId="0" xfId="2" applyFont="1" applyBorder="1"/>
    <xf numFmtId="0" fontId="23" fillId="0" borderId="9" xfId="2" applyFont="1" applyBorder="1"/>
    <xf numFmtId="0" fontId="23" fillId="0" borderId="28" xfId="2" applyFont="1" applyBorder="1" applyAlignment="1">
      <alignment horizontal="left"/>
    </xf>
    <xf numFmtId="0" fontId="23" fillId="0" borderId="0" xfId="2" applyFont="1" applyBorder="1" applyAlignment="1">
      <alignment horizontal="left"/>
    </xf>
    <xf numFmtId="0" fontId="22" fillId="0" borderId="0" xfId="2" applyFont="1" applyBorder="1" applyAlignment="1">
      <alignment horizontal="center"/>
    </xf>
    <xf numFmtId="0" fontId="22" fillId="0" borderId="0" xfId="2" applyFont="1" applyBorder="1"/>
    <xf numFmtId="0" fontId="22" fillId="0" borderId="31" xfId="2" applyFont="1" applyBorder="1"/>
    <xf numFmtId="0" fontId="23" fillId="0" borderId="9" xfId="2" applyFont="1" applyBorder="1" applyAlignment="1">
      <alignment horizontal="left"/>
    </xf>
    <xf numFmtId="0" fontId="22" fillId="0" borderId="9" xfId="2" applyFont="1" applyBorder="1" applyAlignment="1">
      <alignment horizontal="center"/>
    </xf>
    <xf numFmtId="0" fontId="22" fillId="0" borderId="9" xfId="2" applyFont="1" applyBorder="1"/>
    <xf numFmtId="0" fontId="22" fillId="0" borderId="33" xfId="2" applyFont="1" applyBorder="1"/>
    <xf numFmtId="0" fontId="22" fillId="0" borderId="28" xfId="2" applyFont="1" applyBorder="1"/>
    <xf numFmtId="0" fontId="22" fillId="0" borderId="28" xfId="2" applyFont="1" applyBorder="1" applyAlignment="1">
      <alignment horizontal="left"/>
    </xf>
    <xf numFmtId="0" fontId="22" fillId="0" borderId="28" xfId="2" applyFont="1" applyBorder="1" applyAlignment="1">
      <alignment horizontal="center"/>
    </xf>
    <xf numFmtId="0" fontId="22" fillId="0" borderId="29" xfId="2" applyFont="1" applyBorder="1"/>
    <xf numFmtId="0" fontId="22" fillId="0" borderId="9" xfId="2" applyFont="1" applyBorder="1" applyAlignment="1">
      <alignment horizontal="left"/>
    </xf>
    <xf numFmtId="0" fontId="23" fillId="0" borderId="27" xfId="2" applyFont="1" applyFill="1" applyBorder="1"/>
    <xf numFmtId="0" fontId="23" fillId="0" borderId="28" xfId="2" applyFont="1" applyFill="1" applyBorder="1"/>
    <xf numFmtId="0" fontId="24" fillId="0" borderId="28" xfId="2" applyFont="1" applyFill="1" applyBorder="1"/>
    <xf numFmtId="0" fontId="22" fillId="0" borderId="28" xfId="2" applyFont="1" applyFill="1" applyBorder="1"/>
    <xf numFmtId="1" fontId="22" fillId="0" borderId="28" xfId="2" applyNumberFormat="1" applyFont="1" applyFill="1" applyBorder="1"/>
    <xf numFmtId="1" fontId="22" fillId="0" borderId="28" xfId="2" applyNumberFormat="1" applyFont="1" applyBorder="1"/>
    <xf numFmtId="166" fontId="22" fillId="0" borderId="29" xfId="2" applyNumberFormat="1" applyFont="1" applyBorder="1"/>
    <xf numFmtId="0" fontId="23" fillId="0" borderId="30" xfId="2" applyFont="1" applyFill="1" applyBorder="1"/>
    <xf numFmtId="0" fontId="23" fillId="0" borderId="0" xfId="2" applyFont="1" applyFill="1" applyBorder="1"/>
    <xf numFmtId="0" fontId="24" fillId="0" borderId="0" xfId="2" applyFont="1" applyFill="1" applyBorder="1"/>
    <xf numFmtId="0" fontId="22" fillId="0" borderId="0" xfId="2" applyFont="1" applyFill="1" applyBorder="1"/>
    <xf numFmtId="1" fontId="22" fillId="0" borderId="0" xfId="2" applyNumberFormat="1" applyFont="1" applyFill="1" applyBorder="1"/>
    <xf numFmtId="1" fontId="22" fillId="0" borderId="0" xfId="2" applyNumberFormat="1" applyFont="1" applyBorder="1"/>
    <xf numFmtId="166" fontId="22" fillId="0" borderId="31" xfId="2" applyNumberFormat="1" applyFont="1" applyBorder="1"/>
    <xf numFmtId="0" fontId="22" fillId="0" borderId="31" xfId="2" applyFont="1" applyFill="1" applyBorder="1"/>
    <xf numFmtId="0" fontId="23" fillId="0" borderId="32" xfId="2" applyFont="1" applyFill="1" applyBorder="1"/>
    <xf numFmtId="0" fontId="23" fillId="0" borderId="9" xfId="2" applyFont="1" applyFill="1" applyBorder="1"/>
    <xf numFmtId="0" fontId="24" fillId="0" borderId="9" xfId="2" applyFont="1" applyFill="1" applyBorder="1"/>
    <xf numFmtId="0" fontId="22" fillId="0" borderId="9" xfId="2" applyFont="1" applyFill="1" applyBorder="1"/>
    <xf numFmtId="1" fontId="22" fillId="0" borderId="9" xfId="2" applyNumberFormat="1" applyFont="1" applyFill="1" applyBorder="1"/>
    <xf numFmtId="1" fontId="22" fillId="0" borderId="9" xfId="2" applyNumberFormat="1" applyFont="1" applyBorder="1"/>
    <xf numFmtId="0" fontId="22" fillId="0" borderId="33" xfId="2" applyFont="1" applyFill="1" applyBorder="1"/>
    <xf numFmtId="0" fontId="22" fillId="0" borderId="0" xfId="2" applyFont="1"/>
    <xf numFmtId="0" fontId="22" fillId="0" borderId="0" xfId="2" applyFont="1" applyAlignment="1">
      <alignment horizontal="left"/>
    </xf>
    <xf numFmtId="0" fontId="22" fillId="0" borderId="0" xfId="2" applyFont="1" applyAlignment="1">
      <alignment horizontal="center"/>
    </xf>
    <xf numFmtId="0" fontId="20" fillId="0" borderId="0" xfId="0" applyFont="1" applyFill="1" applyBorder="1"/>
    <xf numFmtId="1" fontId="20" fillId="0" borderId="0" xfId="0" applyNumberFormat="1" applyFont="1"/>
    <xf numFmtId="166" fontId="20" fillId="0" borderId="0" xfId="0" applyNumberFormat="1" applyFont="1"/>
    <xf numFmtId="0" fontId="20" fillId="0" borderId="0" xfId="0" applyFont="1" applyFill="1" applyBorder="1" applyAlignment="1">
      <alignment horizontal="right"/>
    </xf>
    <xf numFmtId="1" fontId="20" fillId="0" borderId="0" xfId="0" applyNumberFormat="1" applyFont="1" applyFill="1" applyBorder="1" applyAlignment="1">
      <alignment horizontal="right"/>
    </xf>
    <xf numFmtId="2" fontId="20" fillId="0" borderId="0" xfId="0" applyNumberFormat="1" applyFont="1" applyFill="1" applyBorder="1" applyAlignment="1">
      <alignment horizontal="right"/>
    </xf>
    <xf numFmtId="0" fontId="17" fillId="0" borderId="9" xfId="0" applyFont="1" applyBorder="1"/>
    <xf numFmtId="0" fontId="6" fillId="0" borderId="0" xfId="0" applyFont="1" applyFill="1" applyBorder="1" applyAlignment="1">
      <alignment horizontal="right"/>
    </xf>
    <xf numFmtId="0" fontId="3" fillId="7" borderId="0" xfId="0" applyFont="1" applyFill="1" applyAlignment="1" applyProtection="1">
      <alignment horizontal="center"/>
      <protection locked="0"/>
    </xf>
    <xf numFmtId="0" fontId="3" fillId="13" borderId="0" xfId="0" applyFont="1" applyFill="1"/>
    <xf numFmtId="0" fontId="3" fillId="14" borderId="0" xfId="0" applyFont="1" applyFill="1"/>
    <xf numFmtId="0" fontId="3" fillId="13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20" fillId="0" borderId="0" xfId="0" applyFont="1"/>
    <xf numFmtId="0" fontId="20" fillId="0" borderId="0" xfId="0" applyFont="1" applyBorder="1"/>
    <xf numFmtId="1" fontId="20" fillId="0" borderId="0" xfId="0" applyNumberFormat="1" applyFont="1" applyBorder="1"/>
    <xf numFmtId="166" fontId="20" fillId="0" borderId="0" xfId="0" applyNumberFormat="1" applyFont="1" applyBorder="1"/>
    <xf numFmtId="0" fontId="3" fillId="7" borderId="2" xfId="0" applyFont="1" applyFill="1" applyBorder="1" applyAlignment="1">
      <alignment horizontal="right"/>
    </xf>
    <xf numFmtId="0" fontId="0" fillId="7" borderId="10" xfId="0" applyFill="1" applyBorder="1"/>
    <xf numFmtId="1" fontId="3" fillId="7" borderId="10" xfId="0" applyNumberFormat="1" applyFont="1" applyFill="1" applyBorder="1" applyAlignment="1">
      <alignment horizontal="center"/>
    </xf>
    <xf numFmtId="1" fontId="3" fillId="7" borderId="3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1" xfId="0" applyFont="1" applyFill="1" applyBorder="1"/>
    <xf numFmtId="0" fontId="0" fillId="7" borderId="1" xfId="0" applyFill="1" applyBorder="1"/>
    <xf numFmtId="0" fontId="5" fillId="7" borderId="3" xfId="0" applyFont="1" applyFill="1" applyBorder="1" applyAlignment="1">
      <alignment horizontal="center"/>
    </xf>
    <xf numFmtId="0" fontId="3" fillId="7" borderId="2" xfId="0" applyFont="1" applyFill="1" applyBorder="1"/>
    <xf numFmtId="0" fontId="3" fillId="7" borderId="10" xfId="0" applyFont="1" applyFill="1" applyBorder="1"/>
    <xf numFmtId="0" fontId="3" fillId="7" borderId="15" xfId="0" applyFont="1" applyFill="1" applyBorder="1"/>
    <xf numFmtId="0" fontId="5" fillId="7" borderId="2" xfId="0" applyFont="1" applyFill="1" applyBorder="1"/>
    <xf numFmtId="0" fontId="3" fillId="7" borderId="14" xfId="0" applyFont="1" applyFill="1" applyBorder="1"/>
    <xf numFmtId="0" fontId="20" fillId="0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0" fillId="0" borderId="0" xfId="0" applyNumberFormat="1" applyFont="1" applyFill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65" fontId="8" fillId="7" borderId="23" xfId="0" applyNumberFormat="1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49" fontId="8" fillId="7" borderId="12" xfId="0" applyNumberFormat="1" applyFont="1" applyFill="1" applyBorder="1" applyAlignment="1">
      <alignment horizontal="center"/>
    </xf>
    <xf numFmtId="0" fontId="8" fillId="7" borderId="12" xfId="0" applyNumberFormat="1" applyFont="1" applyFill="1" applyBorder="1" applyAlignment="1">
      <alignment horizontal="center"/>
    </xf>
    <xf numFmtId="0" fontId="8" fillId="7" borderId="21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0" xfId="0" applyFont="1" applyFill="1" applyBorder="1"/>
    <xf numFmtId="0" fontId="8" fillId="7" borderId="2" xfId="0" applyFont="1" applyFill="1" applyBorder="1"/>
    <xf numFmtId="0" fontId="8" fillId="7" borderId="14" xfId="0" applyFont="1" applyFill="1" applyBorder="1" applyAlignment="1">
      <alignment horizontal="center"/>
    </xf>
    <xf numFmtId="0" fontId="5" fillId="0" borderId="10" xfId="0" applyFont="1" applyFill="1" applyBorder="1"/>
    <xf numFmtId="0" fontId="25" fillId="15" borderId="34" xfId="3" applyFont="1" applyFill="1" applyBorder="1" applyAlignment="1">
      <alignment horizontal="center"/>
    </xf>
    <xf numFmtId="0" fontId="25" fillId="0" borderId="35" xfId="3" applyFont="1" applyFill="1" applyBorder="1" applyAlignment="1">
      <alignment horizontal="right"/>
    </xf>
    <xf numFmtId="0" fontId="25" fillId="0" borderId="35" xfId="3" applyFont="1" applyFill="1" applyBorder="1" applyAlignment="1"/>
    <xf numFmtId="0" fontId="12" fillId="0" borderId="0" xfId="3" applyAlignment="1"/>
    <xf numFmtId="0" fontId="4" fillId="7" borderId="0" xfId="0" applyFont="1" applyFill="1" applyAlignment="1">
      <alignment horizontal="center"/>
    </xf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right"/>
    </xf>
    <xf numFmtId="0" fontId="8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6" fillId="0" borderId="27" xfId="0" applyFont="1" applyBorder="1"/>
    <xf numFmtId="0" fontId="26" fillId="0" borderId="30" xfId="0" applyFont="1" applyBorder="1"/>
    <xf numFmtId="0" fontId="26" fillId="0" borderId="32" xfId="0" applyFont="1" applyBorder="1"/>
    <xf numFmtId="0" fontId="3" fillId="7" borderId="12" xfId="0" applyFont="1" applyFill="1" applyBorder="1"/>
    <xf numFmtId="0" fontId="3" fillId="7" borderId="13" xfId="0" applyFont="1" applyFill="1" applyBorder="1"/>
    <xf numFmtId="0" fontId="3" fillId="7" borderId="12" xfId="0" applyFont="1" applyFill="1" applyBorder="1" applyAlignment="1">
      <alignment horizontal="right"/>
    </xf>
    <xf numFmtId="0" fontId="26" fillId="7" borderId="4" xfId="0" applyFont="1" applyFill="1" applyBorder="1" applyAlignment="1">
      <alignment horizontal="right"/>
    </xf>
    <xf numFmtId="0" fontId="26" fillId="7" borderId="5" xfId="0" applyFont="1" applyFill="1" applyBorder="1"/>
    <xf numFmtId="0" fontId="26" fillId="7" borderId="4" xfId="0" applyFont="1" applyFill="1" applyBorder="1"/>
    <xf numFmtId="0" fontId="26" fillId="7" borderId="28" xfId="0" applyFont="1" applyFill="1" applyBorder="1"/>
    <xf numFmtId="0" fontId="4" fillId="7" borderId="29" xfId="0" applyFont="1" applyFill="1" applyBorder="1"/>
    <xf numFmtId="0" fontId="20" fillId="7" borderId="12" xfId="0" applyFont="1" applyFill="1" applyBorder="1"/>
    <xf numFmtId="0" fontId="20" fillId="7" borderId="13" xfId="0" applyFont="1" applyFill="1" applyBorder="1"/>
    <xf numFmtId="0" fontId="20" fillId="7" borderId="0" xfId="0" applyFont="1" applyFill="1" applyBorder="1"/>
    <xf numFmtId="0" fontId="3" fillId="7" borderId="31" xfId="0" applyFont="1" applyFill="1" applyBorder="1" applyProtection="1">
      <protection locked="0"/>
    </xf>
    <xf numFmtId="0" fontId="20" fillId="7" borderId="14" xfId="0" applyFont="1" applyFill="1" applyBorder="1"/>
    <xf numFmtId="0" fontId="20" fillId="7" borderId="16" xfId="0" applyFont="1" applyFill="1" applyBorder="1"/>
    <xf numFmtId="0" fontId="20" fillId="7" borderId="9" xfId="0" applyFont="1" applyFill="1" applyBorder="1"/>
    <xf numFmtId="0" fontId="3" fillId="7" borderId="33" xfId="0" applyFont="1" applyFill="1" applyBorder="1" applyProtection="1">
      <protection locked="0"/>
    </xf>
    <xf numFmtId="0" fontId="4" fillId="3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3" fillId="0" borderId="27" xfId="0" applyFont="1" applyBorder="1" applyAlignment="1">
      <alignment wrapText="1"/>
    </xf>
    <xf numFmtId="0" fontId="3" fillId="0" borderId="3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7" fillId="0" borderId="0" xfId="0" applyFont="1"/>
    <xf numFmtId="0" fontId="27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/>
    <xf numFmtId="0" fontId="4" fillId="0" borderId="0" xfId="0" applyFont="1" applyFill="1" applyBorder="1" applyAlignment="1">
      <alignment horizontal="left"/>
    </xf>
    <xf numFmtId="0" fontId="4" fillId="7" borderId="0" xfId="0" applyFont="1" applyFill="1" applyBorder="1"/>
    <xf numFmtId="0" fontId="1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 vertical="center"/>
    </xf>
    <xf numFmtId="1" fontId="0" fillId="7" borderId="0" xfId="0" applyNumberFormat="1" applyFill="1"/>
    <xf numFmtId="166" fontId="0" fillId="7" borderId="0" xfId="0" applyNumberFormat="1" applyFill="1"/>
    <xf numFmtId="0" fontId="0" fillId="7" borderId="0" xfId="0" applyFill="1" applyBorder="1" applyAlignment="1">
      <alignment horizontal="right"/>
    </xf>
    <xf numFmtId="0" fontId="13" fillId="7" borderId="0" xfId="0" applyFont="1" applyFill="1"/>
    <xf numFmtId="0" fontId="12" fillId="7" borderId="0" xfId="0" applyFont="1" applyFill="1" applyAlignment="1">
      <alignment horizontal="center" vertical="center"/>
    </xf>
    <xf numFmtId="1" fontId="0" fillId="7" borderId="0" xfId="0" applyNumberFormat="1" applyFill="1" applyBorder="1"/>
    <xf numFmtId="0" fontId="7" fillId="7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7" borderId="0" xfId="0" applyFont="1" applyFill="1"/>
    <xf numFmtId="0" fontId="7" fillId="13" borderId="0" xfId="0" applyFont="1" applyFill="1" applyAlignment="1">
      <alignment horizontal="left"/>
    </xf>
    <xf numFmtId="0" fontId="7" fillId="13" borderId="0" xfId="0" applyFont="1" applyFill="1"/>
    <xf numFmtId="0" fontId="7" fillId="11" borderId="0" xfId="0" applyFont="1" applyFill="1"/>
    <xf numFmtId="0" fontId="7" fillId="0" borderId="0" xfId="0" applyFont="1" applyFill="1" applyAlignment="1" applyProtection="1">
      <alignment horizontal="center"/>
      <protection locked="0"/>
    </xf>
    <xf numFmtId="0" fontId="7" fillId="7" borderId="0" xfId="0" applyFont="1" applyFill="1" applyAlignment="1" applyProtection="1">
      <alignment horizontal="center"/>
      <protection locked="0"/>
    </xf>
    <xf numFmtId="0" fontId="7" fillId="0" borderId="0" xfId="0" applyFont="1" applyFill="1" applyAlignment="1">
      <alignment horizontal="left"/>
    </xf>
    <xf numFmtId="0" fontId="3" fillId="6" borderId="4" xfId="0" applyFont="1" applyFill="1" applyBorder="1"/>
    <xf numFmtId="0" fontId="3" fillId="6" borderId="11" xfId="0" applyFont="1" applyFill="1" applyBorder="1"/>
    <xf numFmtId="2" fontId="3" fillId="6" borderId="11" xfId="0" applyNumberFormat="1" applyFont="1" applyFill="1" applyBorder="1" applyProtection="1">
      <protection locked="0"/>
    </xf>
    <xf numFmtId="2" fontId="3" fillId="7" borderId="11" xfId="0" applyNumberFormat="1" applyFont="1" applyFill="1" applyBorder="1" applyProtection="1">
      <protection locked="0"/>
    </xf>
    <xf numFmtId="2" fontId="3" fillId="6" borderId="5" xfId="0" applyNumberFormat="1" applyFont="1" applyFill="1" applyBorder="1" applyProtection="1">
      <protection locked="0"/>
    </xf>
    <xf numFmtId="0" fontId="3" fillId="6" borderId="12" xfId="0" applyFont="1" applyFill="1" applyBorder="1"/>
    <xf numFmtId="2" fontId="3" fillId="6" borderId="0" xfId="0" applyNumberFormat="1" applyFont="1" applyFill="1" applyBorder="1" applyProtection="1">
      <protection locked="0"/>
    </xf>
    <xf numFmtId="2" fontId="3" fillId="7" borderId="0" xfId="0" applyNumberFormat="1" applyFont="1" applyFill="1" applyBorder="1" applyProtection="1">
      <protection locked="0"/>
    </xf>
    <xf numFmtId="0" fontId="3" fillId="7" borderId="0" xfId="0" applyFont="1" applyFill="1" applyBorder="1" applyProtection="1">
      <protection locked="0"/>
    </xf>
    <xf numFmtId="0" fontId="3" fillId="6" borderId="13" xfId="0" applyFont="1" applyFill="1" applyBorder="1" applyProtection="1">
      <protection locked="0"/>
    </xf>
    <xf numFmtId="0" fontId="3" fillId="6" borderId="14" xfId="0" applyFont="1" applyFill="1" applyBorder="1"/>
    <xf numFmtId="0" fontId="3" fillId="6" borderId="15" xfId="0" applyFont="1" applyFill="1" applyBorder="1"/>
    <xf numFmtId="165" fontId="3" fillId="6" borderId="15" xfId="0" applyNumberFormat="1" applyFont="1" applyFill="1" applyBorder="1" applyProtection="1">
      <protection locked="0"/>
    </xf>
    <xf numFmtId="165" fontId="3" fillId="7" borderId="15" xfId="0" applyNumberFormat="1" applyFont="1" applyFill="1" applyBorder="1" applyProtection="1">
      <protection locked="0"/>
    </xf>
    <xf numFmtId="0" fontId="3" fillId="6" borderId="16" xfId="0" applyFont="1" applyFill="1" applyBorder="1"/>
    <xf numFmtId="167" fontId="3" fillId="6" borderId="11" xfId="0" applyNumberFormat="1" applyFont="1" applyFill="1" applyBorder="1" applyProtection="1">
      <protection locked="0"/>
    </xf>
    <xf numFmtId="167" fontId="3" fillId="7" borderId="11" xfId="0" applyNumberFormat="1" applyFont="1" applyFill="1" applyBorder="1" applyProtection="1">
      <protection locked="0"/>
    </xf>
    <xf numFmtId="0" fontId="3" fillId="7" borderId="11" xfId="0" applyFont="1" applyFill="1" applyBorder="1" applyProtection="1">
      <protection locked="0"/>
    </xf>
    <xf numFmtId="0" fontId="3" fillId="6" borderId="5" xfId="0" applyFont="1" applyFill="1" applyBorder="1" applyProtection="1">
      <protection locked="0"/>
    </xf>
    <xf numFmtId="166" fontId="3" fillId="6" borderId="0" xfId="0" applyNumberFormat="1" applyFont="1" applyFill="1" applyBorder="1" applyProtection="1">
      <protection locked="0"/>
    </xf>
    <xf numFmtId="166" fontId="3" fillId="7" borderId="0" xfId="0" applyNumberFormat="1" applyFont="1" applyFill="1" applyBorder="1" applyProtection="1">
      <protection locked="0"/>
    </xf>
    <xf numFmtId="0" fontId="3" fillId="6" borderId="13" xfId="0" applyFont="1" applyFill="1" applyBorder="1"/>
    <xf numFmtId="1" fontId="3" fillId="6" borderId="15" xfId="0" applyNumberFormat="1" applyFont="1" applyFill="1" applyBorder="1" applyProtection="1">
      <protection locked="0"/>
    </xf>
    <xf numFmtId="1" fontId="3" fillId="7" borderId="15" xfId="0" applyNumberFormat="1" applyFont="1" applyFill="1" applyBorder="1" applyProtection="1">
      <protection locked="0"/>
    </xf>
    <xf numFmtId="0" fontId="3" fillId="7" borderId="15" xfId="0" applyFont="1" applyFill="1" applyBorder="1" applyProtection="1">
      <protection locked="0"/>
    </xf>
    <xf numFmtId="0" fontId="3" fillId="6" borderId="16" xfId="0" applyFont="1" applyFill="1" applyBorder="1" applyProtection="1">
      <protection locked="0"/>
    </xf>
    <xf numFmtId="0" fontId="3" fillId="6" borderId="11" xfId="0" applyFont="1" applyFill="1" applyBorder="1" applyProtection="1">
      <protection locked="0"/>
    </xf>
    <xf numFmtId="166" fontId="3" fillId="6" borderId="13" xfId="0" applyNumberFormat="1" applyFont="1" applyFill="1" applyBorder="1" applyProtection="1">
      <protection locked="0"/>
    </xf>
    <xf numFmtId="0" fontId="3" fillId="6" borderId="0" xfId="0" applyFont="1" applyFill="1" applyBorder="1" applyProtection="1">
      <protection locked="0"/>
    </xf>
    <xf numFmtId="166" fontId="3" fillId="6" borderId="15" xfId="0" applyNumberFormat="1" applyFont="1" applyFill="1" applyBorder="1" applyProtection="1">
      <protection locked="0"/>
    </xf>
    <xf numFmtId="166" fontId="3" fillId="7" borderId="15" xfId="0" applyNumberFormat="1" applyFont="1" applyFill="1" applyBorder="1" applyProtection="1">
      <protection locked="0"/>
    </xf>
    <xf numFmtId="0" fontId="3" fillId="6" borderId="15" xfId="0" applyFont="1" applyFill="1" applyBorder="1" applyProtection="1">
      <protection locked="0"/>
    </xf>
    <xf numFmtId="0" fontId="3" fillId="7" borderId="11" xfId="0" applyFont="1" applyFill="1" applyBorder="1"/>
    <xf numFmtId="0" fontId="3" fillId="6" borderId="5" xfId="0" applyFont="1" applyFill="1" applyBorder="1"/>
    <xf numFmtId="165" fontId="3" fillId="6" borderId="16" xfId="0" applyNumberFormat="1" applyFont="1" applyFill="1" applyBorder="1" applyProtection="1">
      <protection locked="0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0" xfId="0" applyFont="1" applyFill="1"/>
    <xf numFmtId="0" fontId="4" fillId="0" borderId="10" xfId="0" applyFont="1" applyFill="1" applyBorder="1"/>
    <xf numFmtId="0" fontId="4" fillId="0" borderId="0" xfId="0" applyFont="1" applyBorder="1"/>
    <xf numFmtId="0" fontId="4" fillId="0" borderId="13" xfId="0" applyFont="1" applyBorder="1"/>
    <xf numFmtId="0" fontId="4" fillId="0" borderId="0" xfId="0" applyFont="1" applyFill="1" applyBorder="1"/>
    <xf numFmtId="0" fontId="4" fillId="0" borderId="13" xfId="0" applyFont="1" applyFill="1" applyBorder="1"/>
    <xf numFmtId="0" fontId="8" fillId="0" borderId="8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4" xfId="0" applyFont="1" applyBorder="1"/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4" fillId="7" borderId="15" xfId="0" applyFont="1" applyFill="1" applyBorder="1"/>
    <xf numFmtId="0" fontId="4" fillId="0" borderId="10" xfId="0" applyFont="1" applyBorder="1"/>
    <xf numFmtId="0" fontId="4" fillId="0" borderId="15" xfId="0" applyFont="1" applyBorder="1"/>
    <xf numFmtId="0" fontId="4" fillId="0" borderId="16" xfId="0" applyFont="1" applyBorder="1"/>
    <xf numFmtId="0" fontId="7" fillId="7" borderId="0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2" xfId="0" applyNumberFormat="1" applyFont="1" applyFill="1" applyBorder="1" applyAlignment="1">
      <alignment horizontal="center"/>
    </xf>
    <xf numFmtId="0" fontId="7" fillId="7" borderId="21" xfId="0" applyNumberFormat="1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4" fillId="0" borderId="36" xfId="0" applyFont="1" applyFill="1" applyBorder="1"/>
    <xf numFmtId="0" fontId="4" fillId="0" borderId="37" xfId="0" applyFont="1" applyBorder="1" applyAlignment="1"/>
    <xf numFmtId="0" fontId="8" fillId="0" borderId="38" xfId="0" applyFont="1" applyBorder="1" applyAlignment="1">
      <alignment horizontal="center"/>
    </xf>
    <xf numFmtId="0" fontId="4" fillId="0" borderId="39" xfId="0" applyFont="1" applyBorder="1" applyAlignment="1"/>
    <xf numFmtId="0" fontId="8" fillId="0" borderId="40" xfId="0" applyFont="1" applyFill="1" applyBorder="1" applyAlignment="1">
      <alignment horizontal="left"/>
    </xf>
    <xf numFmtId="0" fontId="8" fillId="7" borderId="41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7" fillId="7" borderId="43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43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7" xfId="0" applyFont="1" applyFill="1" applyBorder="1"/>
    <xf numFmtId="0" fontId="4" fillId="0" borderId="39" xfId="0" applyFont="1" applyBorder="1" applyAlignment="1">
      <alignment horizontal="center"/>
    </xf>
    <xf numFmtId="0" fontId="4" fillId="7" borderId="45" xfId="0" applyFont="1" applyFill="1" applyBorder="1"/>
    <xf numFmtId="0" fontId="8" fillId="0" borderId="41" xfId="0" applyFont="1" applyFill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7" borderId="30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4" fillId="7" borderId="36" xfId="0" applyFont="1" applyFill="1" applyBorder="1"/>
    <xf numFmtId="0" fontId="8" fillId="0" borderId="37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8" fillId="7" borderId="45" xfId="0" applyFont="1" applyFill="1" applyBorder="1"/>
    <xf numFmtId="0" fontId="8" fillId="0" borderId="48" xfId="0" applyFont="1" applyFill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44" xfId="0" applyFont="1" applyFill="1" applyBorder="1" applyAlignment="1">
      <alignment horizontal="center"/>
    </xf>
    <xf numFmtId="0" fontId="7" fillId="7" borderId="33" xfId="0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_Params" xfId="3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7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533012</xdr:colOff>
      <xdr:row>153</xdr:row>
      <xdr:rowOff>119062</xdr:rowOff>
    </xdr:from>
    <xdr:to>
      <xdr:col>20</xdr:col>
      <xdr:colOff>503463</xdr:colOff>
      <xdr:row>171</xdr:row>
      <xdr:rowOff>130968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8339"/>
        <a:stretch/>
      </xdr:blipFill>
      <xdr:spPr>
        <a:xfrm>
          <a:off x="7033825" y="25622250"/>
          <a:ext cx="9507357" cy="3012281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523876</xdr:colOff>
      <xdr:row>173</xdr:row>
      <xdr:rowOff>59530</xdr:rowOff>
    </xdr:from>
    <xdr:to>
      <xdr:col>20</xdr:col>
      <xdr:colOff>534905</xdr:colOff>
      <xdr:row>193</xdr:row>
      <xdr:rowOff>119061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8117"/>
        <a:stretch/>
      </xdr:blipFill>
      <xdr:spPr>
        <a:xfrm>
          <a:off x="7631907" y="28896468"/>
          <a:ext cx="8940717" cy="33932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293</xdr:row>
      <xdr:rowOff>0</xdr:rowOff>
    </xdr:from>
    <xdr:to>
      <xdr:col>18</xdr:col>
      <xdr:colOff>306257</xdr:colOff>
      <xdr:row>310</xdr:row>
      <xdr:rowOff>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5920"/>
        <a:stretch/>
      </xdr:blipFill>
      <xdr:spPr>
        <a:xfrm>
          <a:off x="7715250" y="51173063"/>
          <a:ext cx="7390476" cy="2833687"/>
        </a:xfrm>
        <a:prstGeom prst="rect">
          <a:avLst/>
        </a:prstGeom>
      </xdr:spPr>
    </xdr:pic>
    <xdr:clientData/>
  </xdr:twoCellAnchor>
  <xdr:twoCellAnchor editAs="oneCell">
    <xdr:from>
      <xdr:col>2</xdr:col>
      <xdr:colOff>1214439</xdr:colOff>
      <xdr:row>343</xdr:row>
      <xdr:rowOff>142874</xdr:rowOff>
    </xdr:from>
    <xdr:to>
      <xdr:col>12</xdr:col>
      <xdr:colOff>595314</xdr:colOff>
      <xdr:row>367</xdr:row>
      <xdr:rowOff>31448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76627" y="59650312"/>
          <a:ext cx="7262812" cy="3889074"/>
        </a:xfrm>
        <a:prstGeom prst="rect">
          <a:avLst/>
        </a:prstGeom>
      </xdr:spPr>
    </xdr:pic>
    <xdr:clientData/>
  </xdr:twoCellAnchor>
  <xdr:twoCellAnchor editAs="oneCell">
    <xdr:from>
      <xdr:col>13</xdr:col>
      <xdr:colOff>500062</xdr:colOff>
      <xdr:row>336</xdr:row>
      <xdr:rowOff>28173</xdr:rowOff>
    </xdr:from>
    <xdr:to>
      <xdr:col>23</xdr:col>
      <xdr:colOff>351167</xdr:colOff>
      <xdr:row>358</xdr:row>
      <xdr:rowOff>68384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51406" y="58368798"/>
          <a:ext cx="6923417" cy="3707336"/>
        </a:xfrm>
        <a:prstGeom prst="rect">
          <a:avLst/>
        </a:prstGeom>
      </xdr:spPr>
    </xdr:pic>
    <xdr:clientData/>
  </xdr:twoCellAnchor>
  <xdr:twoCellAnchor editAs="oneCell">
    <xdr:from>
      <xdr:col>13</xdr:col>
      <xdr:colOff>576422</xdr:colOff>
      <xdr:row>358</xdr:row>
      <xdr:rowOff>154781</xdr:rowOff>
    </xdr:from>
    <xdr:to>
      <xdr:col>23</xdr:col>
      <xdr:colOff>238125</xdr:colOff>
      <xdr:row>380</xdr:row>
      <xdr:rowOff>93571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27766" y="62162531"/>
          <a:ext cx="6734015" cy="3605915"/>
        </a:xfrm>
        <a:prstGeom prst="rect">
          <a:avLst/>
        </a:prstGeom>
      </xdr:spPr>
    </xdr:pic>
    <xdr:clientData/>
  </xdr:twoCellAnchor>
  <xdr:twoCellAnchor editAs="oneCell">
    <xdr:from>
      <xdr:col>22</xdr:col>
      <xdr:colOff>326523</xdr:colOff>
      <xdr:row>452</xdr:row>
      <xdr:rowOff>47623</xdr:rowOff>
    </xdr:from>
    <xdr:to>
      <xdr:col>33</xdr:col>
      <xdr:colOff>246440</xdr:colOff>
      <xdr:row>477</xdr:row>
      <xdr:rowOff>83344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7336"/>
        <a:stretch/>
      </xdr:blipFill>
      <xdr:spPr>
        <a:xfrm>
          <a:off x="11077867" y="77723998"/>
          <a:ext cx="7492292" cy="4321971"/>
        </a:xfrm>
        <a:prstGeom prst="rect">
          <a:avLst/>
        </a:prstGeom>
      </xdr:spPr>
    </xdr:pic>
    <xdr:clientData/>
  </xdr:twoCellAnchor>
  <xdr:twoCellAnchor editAs="oneCell">
    <xdr:from>
      <xdr:col>13</xdr:col>
      <xdr:colOff>292029</xdr:colOff>
      <xdr:row>478</xdr:row>
      <xdr:rowOff>35719</xdr:rowOff>
    </xdr:from>
    <xdr:to>
      <xdr:col>23</xdr:col>
      <xdr:colOff>369094</xdr:colOff>
      <xdr:row>503</xdr:row>
      <xdr:rowOff>59532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15996"/>
        <a:stretch/>
      </xdr:blipFill>
      <xdr:spPr>
        <a:xfrm>
          <a:off x="11043373" y="82165032"/>
          <a:ext cx="7149377" cy="4191000"/>
        </a:xfrm>
        <a:prstGeom prst="rect">
          <a:avLst/>
        </a:prstGeom>
      </xdr:spPr>
    </xdr:pic>
    <xdr:clientData/>
  </xdr:twoCellAnchor>
  <xdr:twoCellAnchor editAs="oneCell">
    <xdr:from>
      <xdr:col>24</xdr:col>
      <xdr:colOff>321469</xdr:colOff>
      <xdr:row>478</xdr:row>
      <xdr:rowOff>34161</xdr:rowOff>
    </xdr:from>
    <xdr:to>
      <xdr:col>33</xdr:col>
      <xdr:colOff>142875</xdr:colOff>
      <xdr:row>504</xdr:row>
      <xdr:rowOff>47625</xdr:rowOff>
    </xdr:to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14942" b="14741"/>
        <a:stretch/>
      </xdr:blipFill>
      <xdr:spPr>
        <a:xfrm>
          <a:off x="18407063" y="82163474"/>
          <a:ext cx="6215062" cy="4347339"/>
        </a:xfrm>
        <a:prstGeom prst="rect">
          <a:avLst/>
        </a:prstGeom>
      </xdr:spPr>
    </xdr:pic>
    <xdr:clientData/>
  </xdr:twoCellAnchor>
  <xdr:twoCellAnchor editAs="oneCell">
    <xdr:from>
      <xdr:col>14</xdr:col>
      <xdr:colOff>268504</xdr:colOff>
      <xdr:row>215</xdr:row>
      <xdr:rowOff>11905</xdr:rowOff>
    </xdr:from>
    <xdr:to>
      <xdr:col>20</xdr:col>
      <xdr:colOff>542047</xdr:colOff>
      <xdr:row>235</xdr:row>
      <xdr:rowOff>73218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15160" y="38183343"/>
          <a:ext cx="4964606" cy="3395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155451</xdr:rowOff>
    </xdr:from>
    <xdr:to>
      <xdr:col>6</xdr:col>
      <xdr:colOff>190499</xdr:colOff>
      <xdr:row>231</xdr:row>
      <xdr:rowOff>23812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b="34157"/>
        <a:stretch/>
      </xdr:blipFill>
      <xdr:spPr>
        <a:xfrm>
          <a:off x="0" y="35826576"/>
          <a:ext cx="6691312" cy="2702049"/>
        </a:xfrm>
        <a:prstGeom prst="rect">
          <a:avLst/>
        </a:prstGeom>
      </xdr:spPr>
    </xdr:pic>
    <xdr:clientData/>
  </xdr:twoCellAnchor>
  <xdr:twoCellAnchor editAs="oneCell">
    <xdr:from>
      <xdr:col>5</xdr:col>
      <xdr:colOff>452437</xdr:colOff>
      <xdr:row>214</xdr:row>
      <xdr:rowOff>148369</xdr:rowOff>
    </xdr:from>
    <xdr:to>
      <xdr:col>15</xdr:col>
      <xdr:colOff>397023</xdr:colOff>
      <xdr:row>246</xdr:row>
      <xdr:rowOff>10888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46031" y="35819494"/>
          <a:ext cx="6004867" cy="5196519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235</xdr:row>
      <xdr:rowOff>139223</xdr:rowOff>
    </xdr:from>
    <xdr:to>
      <xdr:col>24</xdr:col>
      <xdr:colOff>47627</xdr:colOff>
      <xdr:row>254</xdr:row>
      <xdr:rowOff>161333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82500" y="39310786"/>
          <a:ext cx="6096002" cy="31891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11907</xdr:rowOff>
    </xdr:from>
    <xdr:to>
      <xdr:col>6</xdr:col>
      <xdr:colOff>514761</xdr:colOff>
      <xdr:row>268</xdr:row>
      <xdr:rowOff>82327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8683407"/>
          <a:ext cx="7015574" cy="6071170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190499</xdr:colOff>
      <xdr:row>246</xdr:row>
      <xdr:rowOff>47625</xdr:rowOff>
    </xdr:from>
    <xdr:to>
      <xdr:col>15</xdr:col>
      <xdr:colOff>729265</xdr:colOff>
      <xdr:row>270</xdr:row>
      <xdr:rowOff>144657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691312" y="43386375"/>
          <a:ext cx="5991828" cy="4097532"/>
        </a:xfrm>
        <a:prstGeom prst="rect">
          <a:avLst/>
        </a:prstGeom>
      </xdr:spPr>
    </xdr:pic>
    <xdr:clientData/>
  </xdr:twoCellAnchor>
  <xdr:twoCellAnchor editAs="oneCell">
    <xdr:from>
      <xdr:col>24</xdr:col>
      <xdr:colOff>177005</xdr:colOff>
      <xdr:row>215</xdr:row>
      <xdr:rowOff>35718</xdr:rowOff>
    </xdr:from>
    <xdr:to>
      <xdr:col>32</xdr:col>
      <xdr:colOff>539366</xdr:colOff>
      <xdr:row>247</xdr:row>
      <xdr:rowOff>22794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607880" y="38207156"/>
          <a:ext cx="6148799" cy="5321076"/>
        </a:xfrm>
        <a:prstGeom prst="rect">
          <a:avLst/>
        </a:prstGeom>
      </xdr:spPr>
    </xdr:pic>
    <xdr:clientData/>
  </xdr:twoCellAnchor>
  <xdr:twoCellAnchor editAs="oneCell">
    <xdr:from>
      <xdr:col>33</xdr:col>
      <xdr:colOff>174095</xdr:colOff>
      <xdr:row>215</xdr:row>
      <xdr:rowOff>11906</xdr:rowOff>
    </xdr:from>
    <xdr:to>
      <xdr:col>43</xdr:col>
      <xdr:colOff>360773</xdr:colOff>
      <xdr:row>247</xdr:row>
      <xdr:rowOff>94232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4998626" y="38183344"/>
          <a:ext cx="6258866" cy="5416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47"/>
  <sheetViews>
    <sheetView zoomScale="90" zoomScaleNormal="90" workbookViewId="0">
      <selection activeCell="B15" sqref="B15"/>
    </sheetView>
  </sheetViews>
  <sheetFormatPr defaultRowHeight="12.75" x14ac:dyDescent="0.2"/>
  <cols>
    <col min="1" max="1" width="18.140625" customWidth="1"/>
    <col min="2" max="2" width="28" customWidth="1"/>
    <col min="5" max="5" width="14.42578125" customWidth="1"/>
    <col min="7" max="7" width="9.42578125" customWidth="1"/>
  </cols>
  <sheetData>
    <row r="1" spans="1:3" x14ac:dyDescent="0.2">
      <c r="A1" s="234" t="s">
        <v>1055</v>
      </c>
      <c r="C1" s="276"/>
    </row>
    <row r="2" spans="1:3" x14ac:dyDescent="0.2">
      <c r="A2" s="491"/>
      <c r="C2" s="41"/>
    </row>
    <row r="3" spans="1:3" x14ac:dyDescent="0.2">
      <c r="A3" s="2" t="s">
        <v>30</v>
      </c>
      <c r="B3" s="2" t="s">
        <v>31</v>
      </c>
      <c r="C3" s="492" t="s">
        <v>804</v>
      </c>
    </row>
    <row r="4" spans="1:3" x14ac:dyDescent="0.2">
      <c r="A4" s="2" t="s">
        <v>33</v>
      </c>
      <c r="B4" s="2" t="s">
        <v>34</v>
      </c>
      <c r="C4" s="251">
        <v>1980</v>
      </c>
    </row>
    <row r="5" spans="1:3" x14ac:dyDescent="0.2">
      <c r="A5" s="2" t="s">
        <v>35</v>
      </c>
      <c r="B5" s="2" t="s">
        <v>36</v>
      </c>
      <c r="C5" s="255">
        <v>1</v>
      </c>
    </row>
    <row r="6" spans="1:3" x14ac:dyDescent="0.2">
      <c r="A6" s="2" t="s">
        <v>37</v>
      </c>
      <c r="B6" s="2" t="s">
        <v>38</v>
      </c>
      <c r="C6" s="251">
        <v>15</v>
      </c>
    </row>
    <row r="8" spans="1:3" x14ac:dyDescent="0.2">
      <c r="A8" s="45" t="s">
        <v>50</v>
      </c>
      <c r="B8" s="1"/>
      <c r="C8" s="2"/>
    </row>
    <row r="9" spans="1:3" x14ac:dyDescent="0.2">
      <c r="A9" s="2" t="s">
        <v>51</v>
      </c>
      <c r="B9" s="2" t="s">
        <v>52</v>
      </c>
      <c r="C9" s="251">
        <v>200</v>
      </c>
    </row>
    <row r="10" spans="1:3" x14ac:dyDescent="0.2">
      <c r="A10" s="2" t="s">
        <v>53</v>
      </c>
      <c r="B10" s="2" t="s">
        <v>54</v>
      </c>
      <c r="C10" s="251">
        <v>500</v>
      </c>
    </row>
    <row r="11" spans="1:3" x14ac:dyDescent="0.2">
      <c r="A11" s="2" t="s">
        <v>65</v>
      </c>
      <c r="B11" s="2" t="s">
        <v>65</v>
      </c>
      <c r="C11" s="251">
        <v>1000</v>
      </c>
    </row>
    <row r="12" spans="1:3" x14ac:dyDescent="0.2">
      <c r="A12" s="2" t="s">
        <v>70</v>
      </c>
      <c r="B12" s="2" t="s">
        <v>71</v>
      </c>
      <c r="C12" s="251">
        <v>10000</v>
      </c>
    </row>
    <row r="13" spans="1:3" x14ac:dyDescent="0.2">
      <c r="A13" s="2" t="s">
        <v>72</v>
      </c>
      <c r="B13" s="2" t="s">
        <v>73</v>
      </c>
      <c r="C13" s="251">
        <v>5000</v>
      </c>
    </row>
    <row r="14" spans="1:3" x14ac:dyDescent="0.2">
      <c r="A14" s="45" t="s">
        <v>74</v>
      </c>
      <c r="B14" s="1"/>
      <c r="C14" s="1"/>
    </row>
    <row r="15" spans="1:3" x14ac:dyDescent="0.2">
      <c r="A15" s="2" t="s">
        <v>75</v>
      </c>
      <c r="B15" s="2" t="s">
        <v>76</v>
      </c>
      <c r="C15" s="256">
        <v>50</v>
      </c>
    </row>
    <row r="16" spans="1:3" x14ac:dyDescent="0.2">
      <c r="A16" s="2" t="s">
        <v>77</v>
      </c>
      <c r="B16" s="2" t="s">
        <v>78</v>
      </c>
      <c r="C16" s="251">
        <v>30</v>
      </c>
    </row>
    <row r="17" spans="1:50" x14ac:dyDescent="0.2">
      <c r="A17" s="2" t="s">
        <v>79</v>
      </c>
      <c r="B17" s="2" t="s">
        <v>80</v>
      </c>
      <c r="C17" s="251">
        <v>0.05</v>
      </c>
    </row>
    <row r="18" spans="1:50" x14ac:dyDescent="0.2">
      <c r="A18" s="2"/>
      <c r="B18" s="2"/>
      <c r="C18" s="2"/>
    </row>
    <row r="19" spans="1:50" x14ac:dyDescent="0.2">
      <c r="A19" s="3"/>
      <c r="B19" s="51"/>
      <c r="C19" s="1" t="s">
        <v>120</v>
      </c>
      <c r="D19" s="1" t="s">
        <v>121</v>
      </c>
      <c r="E19" s="1" t="s">
        <v>122</v>
      </c>
      <c r="F19" s="1" t="s">
        <v>123</v>
      </c>
      <c r="G19" s="1"/>
      <c r="H19" s="3"/>
      <c r="I19" s="3"/>
    </row>
    <row r="20" spans="1:50" x14ac:dyDescent="0.2">
      <c r="A20" s="45" t="s">
        <v>124</v>
      </c>
      <c r="B20" s="52"/>
      <c r="C20" s="1" t="s">
        <v>125</v>
      </c>
      <c r="D20" s="1" t="s">
        <v>126</v>
      </c>
      <c r="E20" s="1" t="s">
        <v>127</v>
      </c>
      <c r="F20" s="1" t="s">
        <v>128</v>
      </c>
      <c r="G20" s="1"/>
      <c r="H20" s="53" t="s">
        <v>892</v>
      </c>
      <c r="I20" s="53" t="s">
        <v>1061</v>
      </c>
    </row>
    <row r="21" spans="1:50" x14ac:dyDescent="0.2">
      <c r="A21" s="52" t="s">
        <v>810</v>
      </c>
      <c r="B21" s="4">
        <v>1</v>
      </c>
      <c r="C21" s="251">
        <v>2</v>
      </c>
      <c r="D21" s="251">
        <v>0</v>
      </c>
      <c r="E21" s="251">
        <v>10</v>
      </c>
      <c r="F21" s="251">
        <v>1</v>
      </c>
      <c r="G21" s="247" t="s">
        <v>810</v>
      </c>
      <c r="H21" s="270">
        <f>C21*E21/100</f>
        <v>0.2</v>
      </c>
      <c r="I21" s="270">
        <f>C21-H21</f>
        <v>1.8</v>
      </c>
    </row>
    <row r="22" spans="1:50" x14ac:dyDescent="0.2">
      <c r="A22" s="52" t="s">
        <v>811</v>
      </c>
      <c r="B22" s="4">
        <v>2</v>
      </c>
      <c r="C22" s="251">
        <v>1.5</v>
      </c>
      <c r="D22" s="251">
        <v>0</v>
      </c>
      <c r="E22" s="251">
        <v>5</v>
      </c>
      <c r="F22" s="251">
        <v>1</v>
      </c>
      <c r="G22" s="247" t="s">
        <v>811</v>
      </c>
      <c r="H22" s="270">
        <f>C22*E22/100</f>
        <v>7.4999999999999997E-2</v>
      </c>
      <c r="I22" s="270">
        <f>C22-H22</f>
        <v>1.425</v>
      </c>
    </row>
    <row r="23" spans="1:50" s="155" customFormat="1" x14ac:dyDescent="0.2">
      <c r="A23" s="52"/>
      <c r="B23" s="4"/>
      <c r="C23" s="2"/>
      <c r="D23" s="2"/>
      <c r="E23" s="2"/>
      <c r="F23" s="2"/>
      <c r="G23" s="52"/>
      <c r="H23" s="44"/>
      <c r="I23" s="44"/>
    </row>
    <row r="24" spans="1:50" x14ac:dyDescent="0.2">
      <c r="A24" s="45" t="s">
        <v>159</v>
      </c>
      <c r="B24" s="55"/>
      <c r="C24" s="51" t="s">
        <v>160</v>
      </c>
      <c r="D24" s="1" t="s">
        <v>161</v>
      </c>
      <c r="E24" s="60" t="s">
        <v>162</v>
      </c>
      <c r="F24" s="61" t="s">
        <v>163</v>
      </c>
      <c r="G24" s="61" t="s">
        <v>164</v>
      </c>
      <c r="H24" s="61" t="s">
        <v>165</v>
      </c>
      <c r="I24" s="61" t="s">
        <v>166</v>
      </c>
      <c r="J24" s="61" t="s">
        <v>167</v>
      </c>
      <c r="K24" s="61" t="s">
        <v>168</v>
      </c>
      <c r="L24" s="61" t="s">
        <v>169</v>
      </c>
      <c r="M24" s="61" t="s">
        <v>170</v>
      </c>
      <c r="N24" s="61" t="s">
        <v>171</v>
      </c>
      <c r="O24" s="61" t="s">
        <v>172</v>
      </c>
      <c r="P24" s="14" t="s">
        <v>173</v>
      </c>
    </row>
    <row r="25" spans="1:50" x14ac:dyDescent="0.2">
      <c r="A25" s="2" t="s">
        <v>151</v>
      </c>
      <c r="B25" s="2" t="s">
        <v>152</v>
      </c>
      <c r="C25" s="247">
        <v>1</v>
      </c>
      <c r="D25" s="247">
        <v>4</v>
      </c>
      <c r="E25" s="257">
        <v>10</v>
      </c>
      <c r="F25" s="248">
        <v>10</v>
      </c>
      <c r="G25" s="248">
        <v>10</v>
      </c>
      <c r="H25" s="248">
        <v>10</v>
      </c>
      <c r="I25" s="248">
        <v>10</v>
      </c>
      <c r="J25" s="248">
        <v>10</v>
      </c>
      <c r="K25" s="248">
        <v>10</v>
      </c>
      <c r="L25" s="248">
        <v>10</v>
      </c>
      <c r="M25" s="248">
        <v>10</v>
      </c>
      <c r="N25" s="248">
        <v>10</v>
      </c>
      <c r="O25" s="248">
        <v>10</v>
      </c>
      <c r="P25" s="249">
        <v>20</v>
      </c>
    </row>
    <row r="26" spans="1:50" x14ac:dyDescent="0.2">
      <c r="A26" s="2" t="s">
        <v>153</v>
      </c>
      <c r="B26" s="2" t="s">
        <v>152</v>
      </c>
      <c r="C26" s="247">
        <v>1</v>
      </c>
      <c r="D26" s="247">
        <v>3</v>
      </c>
      <c r="E26" s="257">
        <v>10</v>
      </c>
      <c r="F26" s="248">
        <v>10</v>
      </c>
      <c r="G26" s="248">
        <v>10</v>
      </c>
      <c r="H26" s="248">
        <v>10</v>
      </c>
      <c r="I26" s="248">
        <v>10</v>
      </c>
      <c r="J26" s="248">
        <v>10</v>
      </c>
      <c r="K26" s="248">
        <v>10</v>
      </c>
      <c r="L26" s="248">
        <v>10</v>
      </c>
      <c r="M26" s="248">
        <v>10</v>
      </c>
      <c r="N26" s="248">
        <v>10</v>
      </c>
      <c r="O26" s="248">
        <v>10</v>
      </c>
      <c r="P26" s="249">
        <v>20</v>
      </c>
    </row>
    <row r="27" spans="1:50" x14ac:dyDescent="0.2">
      <c r="A27" s="2" t="s">
        <v>151</v>
      </c>
      <c r="B27" s="2" t="s">
        <v>154</v>
      </c>
      <c r="C27" s="247">
        <v>1</v>
      </c>
      <c r="D27" s="239">
        <v>8</v>
      </c>
      <c r="E27" s="242">
        <v>15</v>
      </c>
      <c r="F27" s="248">
        <v>15</v>
      </c>
      <c r="G27" s="248">
        <v>15</v>
      </c>
      <c r="H27" s="248">
        <v>15</v>
      </c>
      <c r="I27" s="248">
        <v>15</v>
      </c>
      <c r="J27" s="248">
        <v>20</v>
      </c>
      <c r="K27" s="248">
        <v>20</v>
      </c>
      <c r="L27" s="248">
        <v>20</v>
      </c>
      <c r="M27" s="248">
        <v>20</v>
      </c>
      <c r="N27" s="248">
        <v>20</v>
      </c>
      <c r="O27" s="248">
        <v>20</v>
      </c>
      <c r="P27" s="248">
        <v>28</v>
      </c>
    </row>
    <row r="28" spans="1:50" x14ac:dyDescent="0.2">
      <c r="A28" s="2" t="s">
        <v>153</v>
      </c>
      <c r="B28" s="2" t="s">
        <v>154</v>
      </c>
      <c r="C28" s="247">
        <v>1</v>
      </c>
      <c r="D28" s="239">
        <v>7</v>
      </c>
      <c r="E28" s="242">
        <v>12</v>
      </c>
      <c r="F28" s="239">
        <v>12</v>
      </c>
      <c r="G28" s="239">
        <v>12</v>
      </c>
      <c r="H28" s="239">
        <v>12</v>
      </c>
      <c r="I28" s="239">
        <v>12</v>
      </c>
      <c r="J28" s="239">
        <v>18</v>
      </c>
      <c r="K28" s="239">
        <v>18</v>
      </c>
      <c r="L28" s="239">
        <v>18</v>
      </c>
      <c r="M28" s="239">
        <v>18</v>
      </c>
      <c r="N28" s="239">
        <v>18</v>
      </c>
      <c r="O28" s="239">
        <v>18</v>
      </c>
      <c r="P28" s="240">
        <v>25</v>
      </c>
    </row>
    <row r="29" spans="1:50" x14ac:dyDescent="0.2">
      <c r="A29" s="2" t="s">
        <v>151</v>
      </c>
      <c r="B29" s="2" t="s">
        <v>155</v>
      </c>
      <c r="C29" s="247">
        <v>1</v>
      </c>
      <c r="D29" s="239">
        <v>6</v>
      </c>
      <c r="E29" s="242">
        <v>15</v>
      </c>
      <c r="F29" s="239">
        <v>15</v>
      </c>
      <c r="G29" s="239">
        <v>15</v>
      </c>
      <c r="H29" s="239">
        <v>15</v>
      </c>
      <c r="I29" s="239">
        <v>15</v>
      </c>
      <c r="J29" s="239">
        <v>10</v>
      </c>
      <c r="K29" s="239">
        <v>10</v>
      </c>
      <c r="L29" s="239">
        <v>10</v>
      </c>
      <c r="M29" s="239">
        <v>10</v>
      </c>
      <c r="N29" s="239">
        <v>10</v>
      </c>
      <c r="O29" s="239">
        <v>10</v>
      </c>
      <c r="P29" s="240">
        <v>20</v>
      </c>
    </row>
    <row r="30" spans="1:50" x14ac:dyDescent="0.2">
      <c r="A30" s="2" t="s">
        <v>153</v>
      </c>
      <c r="B30" s="2" t="s">
        <v>156</v>
      </c>
      <c r="C30" s="247">
        <v>1</v>
      </c>
      <c r="D30" s="239">
        <v>1</v>
      </c>
      <c r="E30" s="258">
        <v>5</v>
      </c>
      <c r="F30" s="259">
        <v>5</v>
      </c>
      <c r="G30" s="259">
        <v>5</v>
      </c>
      <c r="H30" s="259">
        <v>5</v>
      </c>
      <c r="I30" s="259">
        <v>5</v>
      </c>
      <c r="J30" s="259">
        <v>5</v>
      </c>
      <c r="K30" s="259">
        <v>5</v>
      </c>
      <c r="L30" s="259">
        <v>5</v>
      </c>
      <c r="M30" s="259">
        <v>5</v>
      </c>
      <c r="N30" s="259">
        <v>5</v>
      </c>
      <c r="O30" s="259">
        <v>5</v>
      </c>
      <c r="P30" s="260">
        <v>5</v>
      </c>
    </row>
    <row r="32" spans="1:50" x14ac:dyDescent="0.2">
      <c r="A32" s="45" t="s">
        <v>182</v>
      </c>
      <c r="B32" s="52"/>
      <c r="C32" s="2" t="s">
        <v>183</v>
      </c>
      <c r="D32" s="53"/>
      <c r="AI32" s="221"/>
      <c r="AJ32" s="221"/>
      <c r="AK32" s="221"/>
      <c r="AL32" s="221"/>
      <c r="AM32" s="443"/>
      <c r="AO32" s="443"/>
      <c r="AP32" s="221"/>
      <c r="AQ32" s="221"/>
      <c r="AR32" s="221"/>
      <c r="AS32" s="221"/>
      <c r="AT32" s="221"/>
      <c r="AU32" s="221"/>
      <c r="AV32" s="221"/>
      <c r="AW32" s="222"/>
      <c r="AX32" s="446"/>
    </row>
    <row r="33" spans="1:80" x14ac:dyDescent="0.2">
      <c r="A33" s="1" t="s">
        <v>193</v>
      </c>
      <c r="B33" s="1" t="s">
        <v>194</v>
      </c>
      <c r="C33" s="247">
        <v>5</v>
      </c>
      <c r="D33" s="42"/>
    </row>
    <row r="34" spans="1:80" x14ac:dyDescent="0.2">
      <c r="A34" s="1" t="s">
        <v>195</v>
      </c>
      <c r="B34" s="1" t="s">
        <v>196</v>
      </c>
      <c r="C34" s="247" t="s">
        <v>810</v>
      </c>
      <c r="D34" s="51"/>
    </row>
    <row r="35" spans="1:80" x14ac:dyDescent="0.2">
      <c r="A35" s="1" t="s">
        <v>197</v>
      </c>
      <c r="B35" s="1" t="s">
        <v>197</v>
      </c>
      <c r="C35" s="247">
        <v>20</v>
      </c>
      <c r="D35" s="51"/>
    </row>
    <row r="36" spans="1:80" x14ac:dyDescent="0.2">
      <c r="A36" s="1" t="s">
        <v>198</v>
      </c>
      <c r="B36" s="1" t="s">
        <v>198</v>
      </c>
      <c r="C36" s="247" t="s">
        <v>1056</v>
      </c>
      <c r="D36" s="51"/>
    </row>
    <row r="37" spans="1:80" x14ac:dyDescent="0.2">
      <c r="A37" s="1" t="s">
        <v>200</v>
      </c>
      <c r="B37" s="1" t="s">
        <v>201</v>
      </c>
      <c r="C37" s="247">
        <v>30</v>
      </c>
      <c r="D37" s="51" t="s">
        <v>1058</v>
      </c>
    </row>
    <row r="38" spans="1:80" x14ac:dyDescent="0.2">
      <c r="A38" s="1" t="s">
        <v>702</v>
      </c>
      <c r="B38" s="1" t="s">
        <v>703</v>
      </c>
      <c r="C38" s="247">
        <v>0</v>
      </c>
      <c r="D38" s="51"/>
      <c r="E38" s="51"/>
      <c r="F38" s="51"/>
    </row>
    <row r="39" spans="1:80" x14ac:dyDescent="0.2">
      <c r="A39" s="1"/>
      <c r="B39" s="1"/>
      <c r="C39" s="52"/>
      <c r="D39" s="51"/>
      <c r="E39" s="51"/>
      <c r="F39" s="51"/>
    </row>
    <row r="40" spans="1:80" x14ac:dyDescent="0.2">
      <c r="A40" s="457" t="s">
        <v>281</v>
      </c>
      <c r="B40" s="51">
        <v>1</v>
      </c>
      <c r="C40" s="74" t="s">
        <v>282</v>
      </c>
      <c r="D40" s="75" t="s">
        <v>283</v>
      </c>
      <c r="E40" s="76" t="s">
        <v>284</v>
      </c>
      <c r="F40" s="76" t="s">
        <v>284</v>
      </c>
      <c r="G40" s="77"/>
      <c r="H40" s="78" t="s">
        <v>285</v>
      </c>
      <c r="I40" s="79"/>
      <c r="J40" s="79"/>
      <c r="K40" s="79"/>
      <c r="L40" s="80"/>
    </row>
    <row r="41" spans="1:80" x14ac:dyDescent="0.2">
      <c r="A41" s="458" t="s">
        <v>293</v>
      </c>
      <c r="B41" s="85" t="s">
        <v>294</v>
      </c>
      <c r="C41" s="86" t="s">
        <v>295</v>
      </c>
      <c r="D41" s="87" t="s">
        <v>296</v>
      </c>
      <c r="E41" s="88" t="s">
        <v>297</v>
      </c>
      <c r="F41" s="89" t="s">
        <v>298</v>
      </c>
      <c r="G41" s="90" t="s">
        <v>299</v>
      </c>
      <c r="H41" s="78" t="s">
        <v>300</v>
      </c>
      <c r="I41" s="91" t="s">
        <v>301</v>
      </c>
      <c r="J41" s="92" t="s">
        <v>302</v>
      </c>
      <c r="K41" s="93" t="s">
        <v>303</v>
      </c>
      <c r="L41" s="67" t="s">
        <v>304</v>
      </c>
    </row>
    <row r="42" spans="1:80" x14ac:dyDescent="0.2">
      <c r="A42" s="433" t="s">
        <v>809</v>
      </c>
      <c r="B42" s="433">
        <v>5</v>
      </c>
      <c r="C42" s="434" t="s">
        <v>199</v>
      </c>
      <c r="D42" s="51">
        <v>0</v>
      </c>
      <c r="E42" s="435">
        <v>1</v>
      </c>
      <c r="F42" s="436">
        <v>12</v>
      </c>
      <c r="G42" s="119"/>
      <c r="H42" s="430">
        <v>20</v>
      </c>
      <c r="I42" s="431">
        <v>35</v>
      </c>
      <c r="J42" s="5">
        <v>0</v>
      </c>
      <c r="K42" s="432">
        <v>10</v>
      </c>
      <c r="L42" s="51">
        <v>0</v>
      </c>
    </row>
    <row r="43" spans="1:80" x14ac:dyDescent="0.2">
      <c r="A43" s="220"/>
      <c r="B43" s="78" t="s">
        <v>286</v>
      </c>
      <c r="C43" s="79"/>
      <c r="D43" s="81"/>
      <c r="E43" s="81"/>
      <c r="F43" s="81"/>
      <c r="G43" s="81"/>
      <c r="H43" s="82" t="s">
        <v>287</v>
      </c>
      <c r="I43" s="81"/>
      <c r="J43" s="81"/>
      <c r="K43" s="81"/>
      <c r="L43" s="81"/>
      <c r="M43" s="81"/>
      <c r="N43" s="81"/>
      <c r="O43" s="81"/>
      <c r="P43" s="81"/>
      <c r="Q43" s="83"/>
      <c r="R43" s="443" t="s">
        <v>288</v>
      </c>
    </row>
    <row r="44" spans="1:80" x14ac:dyDescent="0.2">
      <c r="A44" s="78" t="s">
        <v>300</v>
      </c>
      <c r="B44" s="93" t="s">
        <v>301</v>
      </c>
      <c r="C44" s="92" t="s">
        <v>305</v>
      </c>
      <c r="D44" s="440" t="s">
        <v>308</v>
      </c>
      <c r="E44" s="441" t="s">
        <v>309</v>
      </c>
      <c r="F44" s="440" t="s">
        <v>312</v>
      </c>
      <c r="G44" s="441" t="s">
        <v>313</v>
      </c>
      <c r="H44" s="440" t="s">
        <v>314</v>
      </c>
      <c r="I44" s="441" t="s">
        <v>315</v>
      </c>
      <c r="J44" s="444" t="s">
        <v>134</v>
      </c>
      <c r="K44" s="444" t="s">
        <v>135</v>
      </c>
      <c r="L44" s="444" t="s">
        <v>136</v>
      </c>
      <c r="M44" s="444" t="s">
        <v>137</v>
      </c>
      <c r="N44" s="444" t="s">
        <v>138</v>
      </c>
      <c r="O44" s="444" t="s">
        <v>139</v>
      </c>
      <c r="P44" s="444" t="s">
        <v>324</v>
      </c>
      <c r="Q44" s="444" t="s">
        <v>325</v>
      </c>
      <c r="R44" s="445" t="s">
        <v>327</v>
      </c>
    </row>
    <row r="45" spans="1:80" x14ac:dyDescent="0.2">
      <c r="A45" s="437">
        <v>6</v>
      </c>
      <c r="B45" s="432">
        <v>4</v>
      </c>
      <c r="C45" s="432">
        <v>5</v>
      </c>
      <c r="D45" s="438">
        <v>2</v>
      </c>
      <c r="E45" s="439">
        <v>10</v>
      </c>
      <c r="F45" s="438">
        <v>1</v>
      </c>
      <c r="G45" s="439">
        <v>10</v>
      </c>
      <c r="H45" s="438">
        <v>1</v>
      </c>
      <c r="I45" s="439">
        <v>10</v>
      </c>
      <c r="J45" s="442">
        <v>0.1</v>
      </c>
      <c r="K45" s="442">
        <v>0.5</v>
      </c>
      <c r="L45" s="442">
        <v>0.5</v>
      </c>
      <c r="M45" s="442">
        <v>1</v>
      </c>
      <c r="N45" s="442">
        <v>1</v>
      </c>
      <c r="O45" s="442">
        <v>2</v>
      </c>
      <c r="P45" s="442">
        <v>1</v>
      </c>
      <c r="Q45" s="442">
        <v>0.1</v>
      </c>
      <c r="R45" s="433">
        <v>10</v>
      </c>
    </row>
    <row r="46" spans="1:80" s="490" customFormat="1" x14ac:dyDescent="0.2">
      <c r="A46" s="487"/>
      <c r="B46" s="487"/>
      <c r="C46" s="488"/>
      <c r="D46" s="489"/>
      <c r="E46" s="489"/>
      <c r="F46" s="489"/>
    </row>
    <row r="47" spans="1:80" x14ac:dyDescent="0.2">
      <c r="A47" s="1"/>
      <c r="B47" s="1"/>
      <c r="C47" s="453" t="s">
        <v>764</v>
      </c>
      <c r="D47" s="453" t="s">
        <v>779</v>
      </c>
      <c r="E47" s="453" t="s">
        <v>763</v>
      </c>
      <c r="F47" s="251" t="s">
        <v>903</v>
      </c>
      <c r="BK47" s="84"/>
      <c r="BL47" s="117"/>
      <c r="BM47" s="18"/>
      <c r="BN47" s="255"/>
      <c r="BO47" s="255"/>
      <c r="BP47" s="35"/>
      <c r="BR47" s="35"/>
      <c r="BS47" s="35"/>
      <c r="BT47" s="35"/>
      <c r="BU47" s="35"/>
      <c r="BV47" s="35"/>
      <c r="BW47" s="35"/>
      <c r="BX47" s="35"/>
      <c r="BY47" s="210"/>
      <c r="BZ47" s="255" t="s">
        <v>749</v>
      </c>
      <c r="CA47" s="255"/>
      <c r="CB47" s="255"/>
    </row>
    <row r="48" spans="1:80" x14ac:dyDescent="0.2">
      <c r="A48" s="45" t="s">
        <v>202</v>
      </c>
      <c r="B48" s="52"/>
      <c r="C48" s="1" t="s">
        <v>203</v>
      </c>
      <c r="D48" s="1" t="s">
        <v>204</v>
      </c>
      <c r="E48" s="1" t="s">
        <v>205</v>
      </c>
      <c r="BK48" s="211"/>
    </row>
    <row r="49" spans="1:63" x14ac:dyDescent="0.2">
      <c r="A49" s="2" t="s">
        <v>193</v>
      </c>
      <c r="B49" s="2" t="s">
        <v>231</v>
      </c>
      <c r="C49" s="247">
        <v>1</v>
      </c>
      <c r="D49" s="247">
        <v>6</v>
      </c>
      <c r="E49" s="247">
        <v>3</v>
      </c>
      <c r="BK49" s="52"/>
    </row>
    <row r="50" spans="1:63" x14ac:dyDescent="0.2">
      <c r="A50" s="2" t="s">
        <v>195</v>
      </c>
      <c r="B50" s="2" t="s">
        <v>196</v>
      </c>
      <c r="C50" s="247" t="s">
        <v>810</v>
      </c>
      <c r="D50" s="247" t="s">
        <v>810</v>
      </c>
      <c r="E50" s="247" t="s">
        <v>811</v>
      </c>
      <c r="BK50" s="52"/>
    </row>
    <row r="51" spans="1:63" x14ac:dyDescent="0.2">
      <c r="A51" s="2" t="s">
        <v>232</v>
      </c>
      <c r="B51" s="2" t="s">
        <v>233</v>
      </c>
      <c r="C51" s="247">
        <v>1.54</v>
      </c>
      <c r="D51" s="247">
        <v>0.26</v>
      </c>
      <c r="E51" s="247">
        <v>1.425</v>
      </c>
      <c r="BK51" s="52"/>
    </row>
    <row r="52" spans="1:63" x14ac:dyDescent="0.2">
      <c r="A52" s="2" t="s">
        <v>198</v>
      </c>
      <c r="B52" s="2" t="s">
        <v>198</v>
      </c>
      <c r="C52" s="247" t="s">
        <v>1057</v>
      </c>
      <c r="D52" s="247" t="s">
        <v>1057</v>
      </c>
      <c r="E52" s="247" t="s">
        <v>1057</v>
      </c>
    </row>
    <row r="53" spans="1:63" x14ac:dyDescent="0.2">
      <c r="A53" s="2" t="s">
        <v>235</v>
      </c>
      <c r="B53" s="2" t="s">
        <v>236</v>
      </c>
      <c r="C53" s="413">
        <v>20</v>
      </c>
      <c r="D53" s="413">
        <v>100</v>
      </c>
      <c r="E53" s="413">
        <v>100</v>
      </c>
    </row>
    <row r="54" spans="1:63" x14ac:dyDescent="0.2">
      <c r="A54" s="2" t="s">
        <v>702</v>
      </c>
      <c r="B54" s="2" t="s">
        <v>703</v>
      </c>
      <c r="C54" s="413">
        <v>80</v>
      </c>
      <c r="D54" s="247"/>
      <c r="E54" s="247"/>
    </row>
    <row r="55" spans="1:63" x14ac:dyDescent="0.2">
      <c r="A55" s="1"/>
      <c r="B55" s="455"/>
      <c r="C55" s="159"/>
      <c r="D55" s="456"/>
      <c r="E55" s="456"/>
    </row>
    <row r="56" spans="1:63" x14ac:dyDescent="0.2">
      <c r="A56" s="1"/>
      <c r="B56" s="1"/>
      <c r="C56" s="52"/>
      <c r="D56" s="51"/>
      <c r="E56" s="51"/>
    </row>
    <row r="57" spans="1:63" x14ac:dyDescent="0.2">
      <c r="A57" s="457" t="s">
        <v>334</v>
      </c>
      <c r="B57" s="116">
        <v>2</v>
      </c>
      <c r="C57" s="74" t="s">
        <v>282</v>
      </c>
      <c r="D57" s="75" t="s">
        <v>283</v>
      </c>
      <c r="E57" s="82" t="s">
        <v>284</v>
      </c>
      <c r="F57" s="82" t="s">
        <v>284</v>
      </c>
      <c r="G57" s="117"/>
      <c r="H57" s="78" t="s">
        <v>285</v>
      </c>
      <c r="I57" s="79"/>
      <c r="J57" s="79"/>
      <c r="K57" s="79"/>
      <c r="L57" s="80"/>
      <c r="M57" s="220"/>
    </row>
    <row r="58" spans="1:63" x14ac:dyDescent="0.2">
      <c r="A58" s="118" t="s">
        <v>336</v>
      </c>
      <c r="B58" s="85" t="s">
        <v>294</v>
      </c>
      <c r="C58" s="86" t="s">
        <v>295</v>
      </c>
      <c r="D58" s="87" t="s">
        <v>296</v>
      </c>
      <c r="E58" s="88" t="s">
        <v>297</v>
      </c>
      <c r="F58" s="89" t="s">
        <v>298</v>
      </c>
      <c r="G58" s="90" t="s">
        <v>299</v>
      </c>
      <c r="H58" s="91" t="s">
        <v>301</v>
      </c>
      <c r="I58" s="92" t="s">
        <v>302</v>
      </c>
      <c r="J58" s="93" t="s">
        <v>303</v>
      </c>
      <c r="K58" s="67" t="s">
        <v>304</v>
      </c>
      <c r="L58" s="93" t="s">
        <v>301</v>
      </c>
      <c r="M58" s="93" t="s">
        <v>303</v>
      </c>
    </row>
    <row r="59" spans="1:63" x14ac:dyDescent="0.2">
      <c r="A59" s="433" t="s">
        <v>764</v>
      </c>
      <c r="B59" s="242">
        <v>1</v>
      </c>
      <c r="C59" s="246" t="s">
        <v>234</v>
      </c>
      <c r="D59" s="52">
        <v>0</v>
      </c>
      <c r="E59" s="244">
        <v>6</v>
      </c>
      <c r="F59" s="245">
        <v>12</v>
      </c>
      <c r="G59" s="5">
        <v>0</v>
      </c>
      <c r="H59" s="239">
        <v>45</v>
      </c>
      <c r="I59" s="239">
        <v>1</v>
      </c>
      <c r="J59" s="5">
        <v>0</v>
      </c>
      <c r="K59" s="52">
        <v>0</v>
      </c>
      <c r="L59" s="243">
        <v>2</v>
      </c>
      <c r="M59" s="243">
        <v>300</v>
      </c>
    </row>
    <row r="60" spans="1:63" x14ac:dyDescent="0.2">
      <c r="A60" s="433" t="s">
        <v>763</v>
      </c>
      <c r="B60" s="242">
        <v>3</v>
      </c>
      <c r="C60" s="246" t="s">
        <v>234</v>
      </c>
      <c r="D60" s="52">
        <v>1</v>
      </c>
      <c r="E60" s="244">
        <v>6</v>
      </c>
      <c r="F60" s="245">
        <v>10</v>
      </c>
      <c r="G60" s="239">
        <v>1.2</v>
      </c>
      <c r="H60" s="239">
        <v>14</v>
      </c>
      <c r="I60" s="239">
        <v>1</v>
      </c>
      <c r="J60" s="239">
        <v>10</v>
      </c>
      <c r="K60" s="247">
        <v>10</v>
      </c>
      <c r="L60" s="243">
        <v>1.2</v>
      </c>
      <c r="M60" s="111">
        <v>0</v>
      </c>
    </row>
    <row r="61" spans="1:63" x14ac:dyDescent="0.2">
      <c r="A61" s="433" t="s">
        <v>779</v>
      </c>
      <c r="B61" s="242">
        <v>6</v>
      </c>
      <c r="C61" s="246" t="s">
        <v>234</v>
      </c>
      <c r="D61" s="52">
        <v>1</v>
      </c>
      <c r="E61" s="244">
        <v>6</v>
      </c>
      <c r="F61" s="245">
        <v>10</v>
      </c>
      <c r="G61" s="239">
        <v>1.8</v>
      </c>
      <c r="H61" s="239">
        <v>15.4</v>
      </c>
      <c r="I61" s="239">
        <v>1</v>
      </c>
      <c r="J61" s="239">
        <v>5</v>
      </c>
      <c r="K61" s="247">
        <v>10</v>
      </c>
      <c r="L61" s="111">
        <v>0</v>
      </c>
      <c r="M61" s="111">
        <v>0</v>
      </c>
    </row>
    <row r="62" spans="1:63" x14ac:dyDescent="0.2">
      <c r="B62" s="78" t="s">
        <v>286</v>
      </c>
      <c r="C62" s="79"/>
      <c r="D62" s="79"/>
      <c r="E62" s="80"/>
      <c r="F62" s="220"/>
      <c r="G62" s="79"/>
      <c r="H62" s="80"/>
      <c r="I62" s="227"/>
      <c r="J62" s="81"/>
      <c r="K62" s="81"/>
      <c r="L62" s="81"/>
      <c r="M62" s="81"/>
      <c r="N62" s="81"/>
      <c r="O62" s="460" t="s">
        <v>335</v>
      </c>
      <c r="P62" s="81"/>
      <c r="Q62" s="81"/>
      <c r="R62" s="81"/>
    </row>
    <row r="63" spans="1:63" x14ac:dyDescent="0.2">
      <c r="B63" s="67" t="s">
        <v>304</v>
      </c>
      <c r="C63" s="95" t="s">
        <v>306</v>
      </c>
      <c r="D63" s="77" t="s">
        <v>307</v>
      </c>
      <c r="E63" s="94" t="s">
        <v>308</v>
      </c>
      <c r="F63" s="77" t="s">
        <v>309</v>
      </c>
      <c r="G63" s="261" t="s">
        <v>312</v>
      </c>
      <c r="H63" s="417" t="s">
        <v>313</v>
      </c>
      <c r="I63" s="262" t="s">
        <v>314</v>
      </c>
      <c r="J63" s="417" t="s">
        <v>315</v>
      </c>
      <c r="K63" s="262" t="s">
        <v>316</v>
      </c>
      <c r="L63" s="417" t="s">
        <v>317</v>
      </c>
      <c r="M63" s="262" t="s">
        <v>318</v>
      </c>
      <c r="N63" s="417" t="s">
        <v>319</v>
      </c>
      <c r="O63" s="262" t="s">
        <v>320</v>
      </c>
      <c r="P63" s="417" t="s">
        <v>321</v>
      </c>
      <c r="Q63" s="262" t="s">
        <v>322</v>
      </c>
      <c r="R63" s="262" t="s">
        <v>323</v>
      </c>
    </row>
    <row r="64" spans="1:63" x14ac:dyDescent="0.2">
      <c r="B64" s="243">
        <v>50</v>
      </c>
      <c r="C64" s="239">
        <v>3.65</v>
      </c>
      <c r="D64" s="240">
        <v>2065</v>
      </c>
      <c r="E64" s="239">
        <v>2.5</v>
      </c>
      <c r="F64" s="240">
        <v>3720</v>
      </c>
      <c r="G64" s="239">
        <v>8</v>
      </c>
      <c r="H64" s="240">
        <v>75</v>
      </c>
      <c r="I64" s="239">
        <v>100</v>
      </c>
      <c r="J64" s="243">
        <v>23</v>
      </c>
      <c r="K64" s="239">
        <v>200</v>
      </c>
      <c r="L64" s="240">
        <v>7</v>
      </c>
      <c r="M64" s="241">
        <v>125</v>
      </c>
      <c r="N64" s="240">
        <v>12</v>
      </c>
      <c r="O64" s="239">
        <v>7</v>
      </c>
      <c r="P64" s="240">
        <v>300</v>
      </c>
      <c r="Q64" s="239">
        <v>6</v>
      </c>
      <c r="R64" s="240">
        <v>750</v>
      </c>
    </row>
    <row r="65" spans="1:18" x14ac:dyDescent="0.2">
      <c r="B65" s="111">
        <v>0</v>
      </c>
      <c r="C65" s="239">
        <v>18</v>
      </c>
      <c r="D65" s="240">
        <v>230</v>
      </c>
      <c r="E65" s="5">
        <v>0</v>
      </c>
      <c r="F65" s="65">
        <v>0</v>
      </c>
      <c r="G65" s="5">
        <v>0</v>
      </c>
      <c r="H65" s="65">
        <v>0</v>
      </c>
      <c r="I65" s="239">
        <v>138</v>
      </c>
      <c r="J65" s="243">
        <v>22</v>
      </c>
      <c r="K65" s="239">
        <v>278</v>
      </c>
      <c r="L65" s="240">
        <v>7</v>
      </c>
      <c r="M65" s="4">
        <v>0</v>
      </c>
      <c r="N65" s="65">
        <v>0</v>
      </c>
      <c r="O65" s="239">
        <v>3</v>
      </c>
      <c r="P65" s="240">
        <v>1000</v>
      </c>
      <c r="Q65" s="239">
        <v>1</v>
      </c>
      <c r="R65" s="240">
        <v>1500</v>
      </c>
    </row>
    <row r="66" spans="1:18" x14ac:dyDescent="0.2">
      <c r="B66" s="111">
        <v>0</v>
      </c>
      <c r="C66" s="239">
        <v>2.4700000000000002</v>
      </c>
      <c r="D66" s="240">
        <v>400</v>
      </c>
      <c r="E66" s="239">
        <v>1.5</v>
      </c>
      <c r="F66" s="240">
        <v>800</v>
      </c>
      <c r="G66" s="5">
        <v>0</v>
      </c>
      <c r="H66" s="65">
        <v>0</v>
      </c>
      <c r="I66" s="239">
        <v>100</v>
      </c>
      <c r="J66" s="243">
        <v>23</v>
      </c>
      <c r="K66" s="239">
        <v>100</v>
      </c>
      <c r="L66" s="240">
        <v>7</v>
      </c>
      <c r="M66" s="241">
        <v>50</v>
      </c>
      <c r="N66" s="240">
        <v>12</v>
      </c>
      <c r="O66" s="239">
        <v>3</v>
      </c>
      <c r="P66" s="240">
        <v>1000</v>
      </c>
      <c r="Q66" s="239">
        <v>2</v>
      </c>
      <c r="R66" s="240">
        <v>700</v>
      </c>
    </row>
    <row r="67" spans="1:18" x14ac:dyDescent="0.2">
      <c r="B67" s="81"/>
      <c r="C67" s="81"/>
      <c r="D67" s="81"/>
      <c r="E67" s="81"/>
      <c r="F67" s="81"/>
      <c r="G67" s="81"/>
      <c r="H67" s="81"/>
      <c r="I67" s="83"/>
      <c r="J67" s="227"/>
      <c r="K67" s="58"/>
      <c r="L67" s="58"/>
      <c r="M67" s="58"/>
      <c r="N67" s="58"/>
      <c r="O67" s="228"/>
      <c r="P67" s="459" t="s">
        <v>288</v>
      </c>
      <c r="Q67" s="58"/>
      <c r="R67" s="58"/>
    </row>
    <row r="68" spans="1:18" x14ac:dyDescent="0.2">
      <c r="B68" s="418" t="s">
        <v>130</v>
      </c>
      <c r="C68" s="419" t="s">
        <v>132</v>
      </c>
      <c r="D68" s="419" t="s">
        <v>133</v>
      </c>
      <c r="E68" s="420" t="s">
        <v>134</v>
      </c>
      <c r="F68" s="419" t="s">
        <v>135</v>
      </c>
      <c r="G68" s="419" t="s">
        <v>136</v>
      </c>
      <c r="H68" s="419" t="s">
        <v>140</v>
      </c>
      <c r="I68" s="419" t="s">
        <v>324</v>
      </c>
      <c r="J68" s="419" t="s">
        <v>325</v>
      </c>
      <c r="K68" s="419" t="s">
        <v>326</v>
      </c>
      <c r="L68" s="77" t="s">
        <v>145</v>
      </c>
      <c r="M68" s="421" t="s">
        <v>327</v>
      </c>
      <c r="N68" s="422" t="s">
        <v>305</v>
      </c>
      <c r="O68" s="420" t="s">
        <v>750</v>
      </c>
      <c r="P68" s="211" t="s">
        <v>751</v>
      </c>
      <c r="Q68" s="211" t="s">
        <v>752</v>
      </c>
      <c r="R68" s="211" t="s">
        <v>753</v>
      </c>
    </row>
    <row r="69" spans="1:18" x14ac:dyDescent="0.2">
      <c r="B69" s="241">
        <v>1</v>
      </c>
      <c r="C69" s="248">
        <v>5</v>
      </c>
      <c r="D69" s="248">
        <v>1</v>
      </c>
      <c r="E69" s="247">
        <v>3</v>
      </c>
      <c r="F69" s="248">
        <v>18</v>
      </c>
      <c r="G69" s="241">
        <v>2</v>
      </c>
      <c r="H69" s="241">
        <v>25</v>
      </c>
      <c r="I69" s="5">
        <v>0</v>
      </c>
      <c r="J69" s="241">
        <v>1</v>
      </c>
      <c r="K69" s="241">
        <v>1</v>
      </c>
      <c r="L69" s="4">
        <v>0</v>
      </c>
      <c r="M69" s="242">
        <v>300</v>
      </c>
      <c r="N69" s="239">
        <v>45</v>
      </c>
      <c r="O69" s="239">
        <v>47</v>
      </c>
      <c r="P69" s="239">
        <v>47</v>
      </c>
      <c r="Q69" s="239">
        <v>46</v>
      </c>
      <c r="R69" s="239">
        <v>46</v>
      </c>
    </row>
    <row r="70" spans="1:18" x14ac:dyDescent="0.2">
      <c r="B70" s="241">
        <v>1.5</v>
      </c>
      <c r="C70" s="248">
        <v>5</v>
      </c>
      <c r="D70" s="248">
        <v>1.5</v>
      </c>
      <c r="E70" s="52"/>
      <c r="F70" s="248">
        <v>4.5</v>
      </c>
      <c r="G70" s="241">
        <v>0.5</v>
      </c>
      <c r="H70" s="241">
        <v>11.5</v>
      </c>
      <c r="I70" s="239">
        <v>1</v>
      </c>
      <c r="J70" s="241">
        <v>1</v>
      </c>
      <c r="K70" s="241">
        <v>1</v>
      </c>
      <c r="L70" s="4">
        <v>0</v>
      </c>
      <c r="M70" s="242">
        <v>500</v>
      </c>
      <c r="N70" s="239">
        <v>14</v>
      </c>
      <c r="O70" s="239">
        <v>15</v>
      </c>
      <c r="P70" s="239">
        <v>15</v>
      </c>
      <c r="Q70" s="239">
        <v>14</v>
      </c>
      <c r="R70" s="239">
        <v>14</v>
      </c>
    </row>
    <row r="71" spans="1:18" x14ac:dyDescent="0.2">
      <c r="B71" s="241">
        <v>0</v>
      </c>
      <c r="C71" s="248">
        <v>3</v>
      </c>
      <c r="D71" s="248">
        <v>1</v>
      </c>
      <c r="E71" s="52">
        <v>0</v>
      </c>
      <c r="F71" s="248">
        <v>6</v>
      </c>
      <c r="G71" s="241">
        <v>2</v>
      </c>
      <c r="H71" s="4">
        <v>0</v>
      </c>
      <c r="I71" s="5">
        <v>0</v>
      </c>
      <c r="J71" s="4">
        <v>0</v>
      </c>
      <c r="K71" s="4">
        <v>0</v>
      </c>
      <c r="L71" s="4">
        <v>0</v>
      </c>
      <c r="M71" s="242">
        <v>300</v>
      </c>
      <c r="N71" s="239">
        <v>15.7</v>
      </c>
      <c r="O71" s="239">
        <v>15.7</v>
      </c>
      <c r="P71" s="239">
        <v>15.7</v>
      </c>
      <c r="Q71" s="239">
        <v>15.7</v>
      </c>
      <c r="R71" s="239">
        <v>15.7</v>
      </c>
    </row>
    <row r="72" spans="1:18" x14ac:dyDescent="0.2">
      <c r="J72" s="58"/>
      <c r="K72" s="58"/>
      <c r="L72" s="58"/>
      <c r="M72" s="58"/>
      <c r="N72" s="58"/>
      <c r="O72" s="58"/>
      <c r="P72" s="70"/>
      <c r="Q72" s="419"/>
      <c r="R72" s="82" t="s">
        <v>289</v>
      </c>
    </row>
    <row r="73" spans="1:18" x14ac:dyDescent="0.2">
      <c r="J73" s="211" t="s">
        <v>754</v>
      </c>
      <c r="K73" s="211" t="s">
        <v>755</v>
      </c>
      <c r="L73" s="211" t="s">
        <v>756</v>
      </c>
      <c r="M73" s="211" t="s">
        <v>757</v>
      </c>
      <c r="N73" s="211" t="s">
        <v>758</v>
      </c>
      <c r="O73" s="211" t="s">
        <v>759</v>
      </c>
      <c r="P73" s="212" t="s">
        <v>760</v>
      </c>
      <c r="Q73" s="420" t="s">
        <v>305</v>
      </c>
      <c r="R73" s="420" t="s">
        <v>750</v>
      </c>
    </row>
    <row r="74" spans="1:18" x14ac:dyDescent="0.2">
      <c r="J74" s="239">
        <v>46</v>
      </c>
      <c r="K74" s="239">
        <v>46</v>
      </c>
      <c r="L74" s="239">
        <v>46</v>
      </c>
      <c r="M74" s="239">
        <v>46</v>
      </c>
      <c r="N74" s="239">
        <v>46</v>
      </c>
      <c r="O74" s="239">
        <v>46</v>
      </c>
      <c r="P74" s="240">
        <v>46</v>
      </c>
      <c r="Q74" s="247">
        <v>70</v>
      </c>
      <c r="R74" s="247">
        <v>30</v>
      </c>
    </row>
    <row r="75" spans="1:18" x14ac:dyDescent="0.2">
      <c r="J75" s="239">
        <v>15</v>
      </c>
      <c r="K75" s="239">
        <v>14</v>
      </c>
      <c r="L75" s="239">
        <v>14</v>
      </c>
      <c r="M75" s="239">
        <v>14</v>
      </c>
      <c r="N75" s="239">
        <v>14</v>
      </c>
      <c r="O75" s="239">
        <v>14</v>
      </c>
      <c r="P75" s="240">
        <v>14</v>
      </c>
      <c r="Q75" s="247">
        <v>80</v>
      </c>
      <c r="R75" s="247">
        <v>20</v>
      </c>
    </row>
    <row r="76" spans="1:18" x14ac:dyDescent="0.2">
      <c r="J76" s="239">
        <v>15.7</v>
      </c>
      <c r="K76" s="239">
        <v>15.7</v>
      </c>
      <c r="L76" s="239">
        <v>15.7</v>
      </c>
      <c r="M76" s="239">
        <v>15.7</v>
      </c>
      <c r="N76" s="239">
        <v>15.7</v>
      </c>
      <c r="O76" s="239">
        <v>15.7</v>
      </c>
      <c r="P76" s="240">
        <v>15.7</v>
      </c>
      <c r="Q76" s="247">
        <v>70</v>
      </c>
      <c r="R76" s="247">
        <v>30</v>
      </c>
    </row>
    <row r="78" spans="1:18" x14ac:dyDescent="0.2">
      <c r="A78" s="45" t="s">
        <v>414</v>
      </c>
      <c r="B78" s="51"/>
      <c r="C78" s="254" t="s">
        <v>772</v>
      </c>
      <c r="D78" s="254" t="s">
        <v>803</v>
      </c>
      <c r="E78" s="254" t="s">
        <v>802</v>
      </c>
    </row>
    <row r="79" spans="1:18" x14ac:dyDescent="0.2">
      <c r="A79" s="1" t="s">
        <v>415</v>
      </c>
      <c r="B79" s="51">
        <v>1</v>
      </c>
      <c r="C79" s="247">
        <v>2</v>
      </c>
      <c r="D79" s="247">
        <v>3</v>
      </c>
      <c r="E79" s="247">
        <v>1</v>
      </c>
    </row>
    <row r="81" spans="1:8" x14ac:dyDescent="0.2">
      <c r="A81" s="45" t="s">
        <v>412</v>
      </c>
      <c r="B81" s="52">
        <v>1</v>
      </c>
      <c r="C81" s="131" t="s">
        <v>355</v>
      </c>
      <c r="D81" s="131" t="s">
        <v>356</v>
      </c>
      <c r="E81" s="134" t="s">
        <v>357</v>
      </c>
      <c r="F81" s="131" t="s">
        <v>413</v>
      </c>
      <c r="G81" s="131" t="s">
        <v>359</v>
      </c>
    </row>
    <row r="82" spans="1:8" x14ac:dyDescent="0.2">
      <c r="A82" s="255" t="s">
        <v>853</v>
      </c>
      <c r="B82" s="248">
        <v>1</v>
      </c>
      <c r="C82" s="263">
        <v>91.2</v>
      </c>
      <c r="D82" s="263">
        <v>52.2</v>
      </c>
      <c r="E82" s="264">
        <v>1.66</v>
      </c>
      <c r="F82" s="248">
        <v>1</v>
      </c>
      <c r="G82" s="248">
        <v>12</v>
      </c>
      <c r="H82" s="461" t="s">
        <v>802</v>
      </c>
    </row>
    <row r="83" spans="1:8" x14ac:dyDescent="0.2">
      <c r="A83" s="255" t="s">
        <v>854</v>
      </c>
      <c r="B83" s="248">
        <v>2</v>
      </c>
      <c r="C83" s="263">
        <v>88.7</v>
      </c>
      <c r="D83" s="263">
        <v>55.4</v>
      </c>
      <c r="E83" s="264">
        <v>2</v>
      </c>
      <c r="F83" s="248">
        <v>1</v>
      </c>
      <c r="G83" s="248">
        <v>10</v>
      </c>
      <c r="H83" s="254" t="s">
        <v>772</v>
      </c>
    </row>
    <row r="84" spans="1:8" x14ac:dyDescent="0.2">
      <c r="A84" s="255" t="s">
        <v>855</v>
      </c>
      <c r="B84" s="248">
        <v>3</v>
      </c>
      <c r="C84" s="263">
        <v>91</v>
      </c>
      <c r="D84" s="263">
        <v>59.6</v>
      </c>
      <c r="E84" s="265">
        <v>2.4500000000000002</v>
      </c>
      <c r="F84" s="263">
        <v>1</v>
      </c>
      <c r="G84" s="264">
        <v>12</v>
      </c>
      <c r="H84" s="462" t="s">
        <v>803</v>
      </c>
    </row>
    <row r="86" spans="1:8" ht="13.5" thickBot="1" x14ac:dyDescent="0.25">
      <c r="A86" s="188" t="s">
        <v>1059</v>
      </c>
    </row>
    <row r="87" spans="1:8" x14ac:dyDescent="0.2">
      <c r="A87" s="463" t="s">
        <v>897</v>
      </c>
      <c r="B87" s="469" t="s">
        <v>772</v>
      </c>
      <c r="C87" s="470" t="s">
        <v>772</v>
      </c>
      <c r="D87" s="471" t="s">
        <v>803</v>
      </c>
      <c r="E87" s="470" t="s">
        <v>803</v>
      </c>
      <c r="F87" s="472" t="s">
        <v>802</v>
      </c>
      <c r="G87" s="473" t="s">
        <v>802</v>
      </c>
    </row>
    <row r="88" spans="1:8" x14ac:dyDescent="0.2">
      <c r="A88" s="285" t="s">
        <v>901</v>
      </c>
      <c r="B88" s="468" t="s">
        <v>614</v>
      </c>
      <c r="C88" s="467" t="s">
        <v>618</v>
      </c>
      <c r="D88" s="466" t="s">
        <v>614</v>
      </c>
      <c r="E88" s="467" t="s">
        <v>618</v>
      </c>
      <c r="F88" s="255" t="s">
        <v>615</v>
      </c>
      <c r="G88" s="286" t="s">
        <v>617</v>
      </c>
    </row>
    <row r="89" spans="1:8" x14ac:dyDescent="0.2">
      <c r="A89" s="464" t="s">
        <v>898</v>
      </c>
      <c r="B89" s="474">
        <v>1</v>
      </c>
      <c r="C89" s="475">
        <v>2</v>
      </c>
      <c r="D89" s="474">
        <v>1</v>
      </c>
      <c r="E89" s="475">
        <v>1</v>
      </c>
      <c r="F89" s="476">
        <v>5</v>
      </c>
      <c r="G89" s="286">
        <v>4</v>
      </c>
    </row>
    <row r="90" spans="1:8" x14ac:dyDescent="0.2">
      <c r="A90" s="464" t="s">
        <v>899</v>
      </c>
      <c r="B90" s="474">
        <v>2.5</v>
      </c>
      <c r="C90" s="475">
        <v>42</v>
      </c>
      <c r="D90" s="474">
        <v>9</v>
      </c>
      <c r="E90" s="475">
        <v>42</v>
      </c>
      <c r="F90" s="476">
        <v>2</v>
      </c>
      <c r="G90" s="477">
        <v>30</v>
      </c>
    </row>
    <row r="91" spans="1:8" ht="13.5" thickBot="1" x14ac:dyDescent="0.25">
      <c r="A91" s="465" t="s">
        <v>900</v>
      </c>
      <c r="B91" s="478">
        <v>56</v>
      </c>
      <c r="C91" s="479">
        <v>350</v>
      </c>
      <c r="D91" s="478">
        <v>100</v>
      </c>
      <c r="E91" s="479">
        <v>270</v>
      </c>
      <c r="F91" s="480">
        <v>9</v>
      </c>
      <c r="G91" s="481">
        <v>35</v>
      </c>
    </row>
    <row r="94" spans="1:8" x14ac:dyDescent="0.2">
      <c r="A94" s="45" t="s">
        <v>487</v>
      </c>
      <c r="B94" s="1"/>
      <c r="C94" s="254" t="s">
        <v>772</v>
      </c>
      <c r="D94" s="254" t="s">
        <v>803</v>
      </c>
      <c r="E94" s="254" t="s">
        <v>802</v>
      </c>
    </row>
    <row r="95" spans="1:8" x14ac:dyDescent="0.2">
      <c r="A95" s="251" t="s">
        <v>492</v>
      </c>
      <c r="B95" s="251" t="s">
        <v>493</v>
      </c>
      <c r="C95" s="247">
        <v>5</v>
      </c>
      <c r="D95" s="247">
        <v>5</v>
      </c>
      <c r="E95" s="247">
        <v>8</v>
      </c>
    </row>
    <row r="96" spans="1:8" x14ac:dyDescent="0.2">
      <c r="A96" s="251" t="s">
        <v>494</v>
      </c>
      <c r="B96" s="251" t="s">
        <v>495</v>
      </c>
      <c r="C96" s="247">
        <v>150</v>
      </c>
      <c r="D96" s="247">
        <v>140</v>
      </c>
      <c r="E96" s="247">
        <v>60</v>
      </c>
    </row>
    <row r="97" spans="1:5" x14ac:dyDescent="0.2">
      <c r="A97" s="251" t="s">
        <v>496</v>
      </c>
      <c r="B97" s="251" t="s">
        <v>497</v>
      </c>
      <c r="C97" s="52"/>
      <c r="D97" s="52"/>
      <c r="E97" s="247">
        <v>5</v>
      </c>
    </row>
    <row r="98" spans="1:5" x14ac:dyDescent="0.2">
      <c r="A98" s="402" t="s">
        <v>498</v>
      </c>
      <c r="B98" s="402" t="s">
        <v>499</v>
      </c>
      <c r="C98" s="247">
        <v>12</v>
      </c>
      <c r="D98" s="247">
        <v>18</v>
      </c>
      <c r="E98" s="247">
        <v>7</v>
      </c>
    </row>
    <row r="99" spans="1:5" x14ac:dyDescent="0.2">
      <c r="A99" s="402" t="s">
        <v>500</v>
      </c>
      <c r="B99" s="402" t="s">
        <v>501</v>
      </c>
      <c r="C99" s="247">
        <v>120</v>
      </c>
      <c r="D99" s="247">
        <v>170</v>
      </c>
      <c r="E99" s="247">
        <v>28</v>
      </c>
    </row>
    <row r="100" spans="1:5" x14ac:dyDescent="0.2">
      <c r="A100" s="323" t="s">
        <v>502</v>
      </c>
      <c r="B100" s="323" t="s">
        <v>503</v>
      </c>
      <c r="C100" s="400">
        <v>1</v>
      </c>
      <c r="D100" s="400">
        <v>1</v>
      </c>
      <c r="E100" s="400">
        <v>1</v>
      </c>
    </row>
    <row r="101" spans="1:5" x14ac:dyDescent="0.2">
      <c r="A101" s="323" t="s">
        <v>504</v>
      </c>
      <c r="B101" s="323" t="s">
        <v>505</v>
      </c>
      <c r="C101" s="400">
        <v>35</v>
      </c>
      <c r="D101" s="400">
        <v>32</v>
      </c>
      <c r="E101" s="400">
        <v>6</v>
      </c>
    </row>
    <row r="102" spans="1:5" x14ac:dyDescent="0.2">
      <c r="A102" s="320" t="s">
        <v>506</v>
      </c>
      <c r="B102" s="320" t="s">
        <v>507</v>
      </c>
      <c r="C102" s="400">
        <v>3</v>
      </c>
      <c r="D102" s="400">
        <v>2</v>
      </c>
      <c r="E102" s="145"/>
    </row>
    <row r="103" spans="1:5" x14ac:dyDescent="0.2">
      <c r="A103" s="320" t="s">
        <v>147</v>
      </c>
      <c r="B103" s="320" t="s">
        <v>508</v>
      </c>
      <c r="C103" s="400">
        <v>0.2</v>
      </c>
      <c r="D103" s="400">
        <v>0.5</v>
      </c>
      <c r="E103" s="145"/>
    </row>
    <row r="104" spans="1:5" x14ac:dyDescent="0.2">
      <c r="A104" s="320" t="s">
        <v>148</v>
      </c>
      <c r="B104" s="320" t="s">
        <v>509</v>
      </c>
      <c r="C104" s="400">
        <v>4</v>
      </c>
      <c r="D104" s="400">
        <v>2</v>
      </c>
      <c r="E104" s="400">
        <v>5</v>
      </c>
    </row>
    <row r="105" spans="1:5" x14ac:dyDescent="0.2">
      <c r="A105" s="320"/>
      <c r="B105" s="320"/>
      <c r="C105" s="145"/>
      <c r="D105" s="145"/>
      <c r="E105" s="145"/>
    </row>
    <row r="106" spans="1:5" x14ac:dyDescent="0.2">
      <c r="A106" s="320"/>
      <c r="B106" s="320"/>
      <c r="C106" s="145"/>
      <c r="D106" s="145"/>
      <c r="E106" s="145"/>
    </row>
    <row r="107" spans="1:5" x14ac:dyDescent="0.2">
      <c r="A107" s="321" t="s">
        <v>513</v>
      </c>
      <c r="B107" s="321" t="s">
        <v>514</v>
      </c>
      <c r="C107" s="400">
        <v>10</v>
      </c>
      <c r="D107" s="400">
        <v>4</v>
      </c>
      <c r="E107" s="400">
        <v>5</v>
      </c>
    </row>
    <row r="108" spans="1:5" x14ac:dyDescent="0.2">
      <c r="A108" s="322" t="s">
        <v>515</v>
      </c>
      <c r="B108" s="322" t="s">
        <v>516</v>
      </c>
      <c r="C108" s="400">
        <v>500</v>
      </c>
      <c r="D108" s="400">
        <v>400</v>
      </c>
      <c r="E108" s="400">
        <v>50</v>
      </c>
    </row>
    <row r="109" spans="1:5" x14ac:dyDescent="0.2">
      <c r="A109" s="322" t="s">
        <v>517</v>
      </c>
      <c r="B109" s="322" t="s">
        <v>518</v>
      </c>
      <c r="C109" s="145">
        <v>0</v>
      </c>
      <c r="D109" s="400">
        <v>3</v>
      </c>
      <c r="E109" s="145">
        <v>0</v>
      </c>
    </row>
    <row r="110" spans="1:5" x14ac:dyDescent="0.2">
      <c r="A110" s="251" t="s">
        <v>519</v>
      </c>
      <c r="B110" s="251" t="s">
        <v>520</v>
      </c>
      <c r="C110" s="247" t="b">
        <v>1</v>
      </c>
      <c r="D110" s="247" t="b">
        <v>1</v>
      </c>
      <c r="E110" s="247" t="b">
        <v>1</v>
      </c>
    </row>
    <row r="111" spans="1:5" x14ac:dyDescent="0.2">
      <c r="A111" s="323" t="s">
        <v>521</v>
      </c>
      <c r="B111" s="323" t="s">
        <v>522</v>
      </c>
      <c r="C111" s="400">
        <v>0.5</v>
      </c>
      <c r="D111" s="400">
        <v>0.5</v>
      </c>
      <c r="E111" s="145">
        <v>0</v>
      </c>
    </row>
    <row r="112" spans="1:5" x14ac:dyDescent="0.2">
      <c r="A112" s="323" t="s">
        <v>523</v>
      </c>
      <c r="B112" s="323" t="s">
        <v>524</v>
      </c>
      <c r="C112" s="400">
        <v>35</v>
      </c>
      <c r="D112" s="400">
        <v>30</v>
      </c>
      <c r="E112" s="145">
        <v>0</v>
      </c>
    </row>
    <row r="113" spans="1:14" x14ac:dyDescent="0.2">
      <c r="A113" s="323" t="s">
        <v>525</v>
      </c>
      <c r="B113" s="323" t="s">
        <v>526</v>
      </c>
      <c r="C113" s="400" t="b">
        <v>1</v>
      </c>
      <c r="D113" s="400" t="b">
        <v>1</v>
      </c>
      <c r="E113" s="400" t="b">
        <v>0</v>
      </c>
    </row>
    <row r="114" spans="1:14" x14ac:dyDescent="0.2">
      <c r="A114" s="323" t="s">
        <v>527</v>
      </c>
      <c r="B114" s="323" t="s">
        <v>528</v>
      </c>
      <c r="C114" s="400">
        <v>3</v>
      </c>
      <c r="D114" s="400">
        <v>3</v>
      </c>
      <c r="E114" s="400">
        <v>0</v>
      </c>
    </row>
    <row r="115" spans="1:14" x14ac:dyDescent="0.2">
      <c r="A115" s="404" t="s">
        <v>529</v>
      </c>
      <c r="B115" s="404" t="s">
        <v>530</v>
      </c>
      <c r="C115" s="247">
        <v>1</v>
      </c>
      <c r="D115" s="247">
        <v>1</v>
      </c>
      <c r="E115" s="247">
        <v>3</v>
      </c>
    </row>
    <row r="116" spans="1:14" x14ac:dyDescent="0.2">
      <c r="A116" s="146"/>
      <c r="B116" s="146"/>
      <c r="C116" s="52"/>
      <c r="D116" s="52"/>
      <c r="E116" s="52"/>
    </row>
    <row r="117" spans="1:14" s="483" customFormat="1" x14ac:dyDescent="0.2">
      <c r="A117" s="146"/>
      <c r="B117" s="146"/>
      <c r="C117" s="52"/>
      <c r="D117" s="52"/>
      <c r="E117" s="52"/>
      <c r="F117"/>
      <c r="G117"/>
      <c r="H117"/>
      <c r="I117"/>
      <c r="J117"/>
      <c r="K117"/>
      <c r="L117"/>
      <c r="M117"/>
      <c r="N117"/>
    </row>
    <row r="118" spans="1:14" x14ac:dyDescent="0.2">
      <c r="A118" s="403" t="s">
        <v>535</v>
      </c>
      <c r="B118" s="401" t="s">
        <v>536</v>
      </c>
      <c r="C118" s="247">
        <v>96</v>
      </c>
      <c r="D118" s="247">
        <v>96</v>
      </c>
      <c r="E118" s="247">
        <v>60</v>
      </c>
    </row>
    <row r="119" spans="1:14" x14ac:dyDescent="0.2">
      <c r="A119" s="322" t="s">
        <v>537</v>
      </c>
      <c r="B119" s="322" t="s">
        <v>538</v>
      </c>
      <c r="C119" s="145"/>
      <c r="D119" s="247">
        <v>3000</v>
      </c>
      <c r="E119" s="400">
        <v>6000</v>
      </c>
    </row>
    <row r="120" spans="1:14" x14ac:dyDescent="0.2">
      <c r="A120" s="401" t="s">
        <v>539</v>
      </c>
      <c r="B120" s="401" t="s">
        <v>540</v>
      </c>
      <c r="C120" s="251" t="b">
        <v>0</v>
      </c>
      <c r="D120" s="251" t="b">
        <v>0</v>
      </c>
      <c r="E120" s="247" t="b">
        <v>0</v>
      </c>
    </row>
    <row r="121" spans="1:14" x14ac:dyDescent="0.2">
      <c r="A121" s="251" t="s">
        <v>541</v>
      </c>
      <c r="B121" s="251" t="s">
        <v>542</v>
      </c>
      <c r="C121" s="247">
        <v>3</v>
      </c>
      <c r="D121" s="247">
        <v>3</v>
      </c>
      <c r="E121" s="247">
        <v>2</v>
      </c>
    </row>
    <row r="122" spans="1:14" s="483" customFormat="1" x14ac:dyDescent="0.2">
      <c r="A122" s="401" t="s">
        <v>543</v>
      </c>
      <c r="B122" s="401" t="s">
        <v>544</v>
      </c>
      <c r="C122" s="40"/>
      <c r="D122" s="40"/>
      <c r="E122" s="248">
        <v>30</v>
      </c>
      <c r="F122"/>
      <c r="G122"/>
      <c r="H122"/>
      <c r="I122"/>
      <c r="J122"/>
      <c r="K122"/>
      <c r="L122"/>
      <c r="M122"/>
      <c r="N122"/>
    </row>
    <row r="123" spans="1:14" x14ac:dyDescent="0.2">
      <c r="A123" s="401" t="s">
        <v>545</v>
      </c>
      <c r="B123" s="401" t="s">
        <v>546</v>
      </c>
      <c r="C123" s="247">
        <v>12</v>
      </c>
      <c r="D123" s="247">
        <v>12</v>
      </c>
      <c r="E123" s="247">
        <v>12</v>
      </c>
    </row>
    <row r="124" spans="1:14" x14ac:dyDescent="0.2">
      <c r="A124" s="401" t="s">
        <v>547</v>
      </c>
      <c r="B124" s="401" t="s">
        <v>548</v>
      </c>
      <c r="C124" s="247">
        <v>10</v>
      </c>
      <c r="D124" s="247">
        <v>10</v>
      </c>
      <c r="E124" s="247">
        <v>10</v>
      </c>
    </row>
    <row r="125" spans="1:14" x14ac:dyDescent="0.2">
      <c r="A125" s="401" t="s">
        <v>549</v>
      </c>
      <c r="B125" s="401" t="s">
        <v>550</v>
      </c>
      <c r="C125" s="247">
        <v>30</v>
      </c>
      <c r="D125" s="247">
        <v>24</v>
      </c>
      <c r="E125" s="247">
        <v>12</v>
      </c>
    </row>
    <row r="126" spans="1:14" x14ac:dyDescent="0.2">
      <c r="A126" s="401" t="s">
        <v>551</v>
      </c>
      <c r="B126" s="401" t="s">
        <v>552</v>
      </c>
      <c r="C126" s="247">
        <v>50</v>
      </c>
      <c r="D126" s="247">
        <v>50</v>
      </c>
      <c r="E126" s="247">
        <v>60</v>
      </c>
    </row>
    <row r="127" spans="1:14" x14ac:dyDescent="0.2">
      <c r="A127" s="325" t="s">
        <v>553</v>
      </c>
      <c r="B127" s="325" t="s">
        <v>554</v>
      </c>
      <c r="C127" s="247">
        <v>14</v>
      </c>
      <c r="D127" s="247">
        <v>9</v>
      </c>
      <c r="E127" s="247">
        <v>1.5</v>
      </c>
    </row>
    <row r="128" spans="1:14" x14ac:dyDescent="0.2">
      <c r="A128" s="325" t="s">
        <v>555</v>
      </c>
      <c r="B128" s="325" t="s">
        <v>556</v>
      </c>
      <c r="C128" s="247">
        <v>9</v>
      </c>
      <c r="D128" s="247">
        <v>8</v>
      </c>
      <c r="E128" s="247">
        <v>3</v>
      </c>
    </row>
    <row r="129" spans="1:14" x14ac:dyDescent="0.2">
      <c r="A129" s="251" t="s">
        <v>557</v>
      </c>
      <c r="B129" s="251" t="s">
        <v>558</v>
      </c>
      <c r="C129" s="247">
        <v>8</v>
      </c>
      <c r="D129" s="247">
        <v>8</v>
      </c>
      <c r="E129" s="247">
        <v>9</v>
      </c>
    </row>
    <row r="130" spans="1:14" x14ac:dyDescent="0.2">
      <c r="A130" s="323" t="s">
        <v>744</v>
      </c>
      <c r="B130" s="323" t="s">
        <v>745</v>
      </c>
      <c r="C130" s="247">
        <v>100</v>
      </c>
      <c r="D130" s="247">
        <v>100</v>
      </c>
      <c r="E130" s="52"/>
    </row>
    <row r="131" spans="1:14" x14ac:dyDescent="0.2">
      <c r="A131" s="401" t="s">
        <v>770</v>
      </c>
      <c r="B131" s="401" t="s">
        <v>771</v>
      </c>
      <c r="C131" s="52"/>
      <c r="D131" s="52"/>
      <c r="E131" s="52"/>
    </row>
    <row r="132" spans="1:14" x14ac:dyDescent="0.2">
      <c r="A132" s="2"/>
      <c r="B132" s="52"/>
      <c r="C132" s="148"/>
      <c r="D132" s="148"/>
      <c r="E132" s="148"/>
    </row>
    <row r="133" spans="1:14" ht="13.5" thickBot="1" x14ac:dyDescent="0.25">
      <c r="B133" s="148"/>
      <c r="C133" s="148"/>
      <c r="D133" s="148"/>
      <c r="E133" s="148"/>
      <c r="F133" s="145"/>
    </row>
    <row r="134" spans="1:14" ht="23.25" thickBot="1" x14ac:dyDescent="0.25">
      <c r="A134" s="482" t="s">
        <v>559</v>
      </c>
      <c r="B134" s="483"/>
      <c r="C134" s="484" t="s">
        <v>560</v>
      </c>
      <c r="D134" s="485" t="s">
        <v>562</v>
      </c>
      <c r="E134" s="485" t="s">
        <v>563</v>
      </c>
      <c r="F134" s="485" t="s">
        <v>564</v>
      </c>
      <c r="G134" s="485" t="s">
        <v>565</v>
      </c>
      <c r="H134" s="485" t="s">
        <v>566</v>
      </c>
      <c r="I134" s="485" t="s">
        <v>567</v>
      </c>
      <c r="J134" s="485" t="s">
        <v>568</v>
      </c>
      <c r="K134" s="485" t="s">
        <v>569</v>
      </c>
      <c r="L134" s="485" t="s">
        <v>570</v>
      </c>
      <c r="M134" s="485" t="s">
        <v>571</v>
      </c>
      <c r="N134" s="486" t="s">
        <v>572</v>
      </c>
    </row>
    <row r="135" spans="1:14" ht="13.5" thickBot="1" x14ac:dyDescent="0.25">
      <c r="A135" s="311" t="s">
        <v>561</v>
      </c>
      <c r="D135" s="35"/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</row>
    <row r="136" spans="1:14" ht="13.5" thickBot="1" x14ac:dyDescent="0.25">
      <c r="B136" s="254" t="s">
        <v>772</v>
      </c>
      <c r="C136" s="302">
        <v>125</v>
      </c>
      <c r="D136" s="248">
        <v>0</v>
      </c>
      <c r="E136" s="248">
        <v>125</v>
      </c>
      <c r="F136" s="248">
        <v>125</v>
      </c>
      <c r="G136" s="248">
        <v>125</v>
      </c>
      <c r="H136" s="248">
        <v>125</v>
      </c>
      <c r="I136" s="248">
        <v>0</v>
      </c>
      <c r="J136" s="248">
        <v>125</v>
      </c>
      <c r="K136" s="248">
        <v>125</v>
      </c>
      <c r="L136" s="248">
        <v>125</v>
      </c>
      <c r="M136" s="248">
        <v>125</v>
      </c>
      <c r="N136" s="248">
        <v>0</v>
      </c>
    </row>
    <row r="137" spans="1:14" ht="13.5" thickBot="1" x14ac:dyDescent="0.25">
      <c r="B137" s="254" t="s">
        <v>803</v>
      </c>
      <c r="C137" s="302">
        <v>50</v>
      </c>
      <c r="D137" s="248">
        <v>50</v>
      </c>
      <c r="E137" s="248">
        <v>30</v>
      </c>
      <c r="F137" s="248">
        <v>30</v>
      </c>
      <c r="G137" s="248">
        <v>30</v>
      </c>
      <c r="H137" s="248">
        <v>50</v>
      </c>
      <c r="I137" s="248">
        <v>50</v>
      </c>
      <c r="J137" s="248">
        <v>50</v>
      </c>
      <c r="K137" s="248">
        <v>50</v>
      </c>
      <c r="L137" s="248">
        <v>50</v>
      </c>
      <c r="M137" s="248">
        <v>50</v>
      </c>
      <c r="N137" s="248">
        <v>50</v>
      </c>
    </row>
    <row r="138" spans="1:14" ht="13.5" thickBot="1" x14ac:dyDescent="0.25">
      <c r="A138" s="311" t="s">
        <v>574</v>
      </c>
      <c r="N138" s="276"/>
    </row>
    <row r="139" spans="1:14" ht="23.25" thickBot="1" x14ac:dyDescent="0.25">
      <c r="A139" s="483"/>
      <c r="B139" s="483"/>
      <c r="C139" s="484" t="s">
        <v>573</v>
      </c>
      <c r="D139" s="485" t="s">
        <v>575</v>
      </c>
      <c r="E139" s="485" t="s">
        <v>576</v>
      </c>
      <c r="F139" s="485" t="s">
        <v>577</v>
      </c>
      <c r="G139" s="485" t="s">
        <v>578</v>
      </c>
      <c r="H139" s="485" t="s">
        <v>579</v>
      </c>
      <c r="I139" s="485" t="s">
        <v>580</v>
      </c>
      <c r="J139" s="485" t="s">
        <v>581</v>
      </c>
      <c r="K139" s="485" t="s">
        <v>582</v>
      </c>
      <c r="L139" s="485" t="s">
        <v>583</v>
      </c>
      <c r="M139" s="485" t="s">
        <v>584</v>
      </c>
      <c r="N139" s="486" t="s">
        <v>585</v>
      </c>
    </row>
    <row r="140" spans="1:14" ht="13.5" thickBot="1" x14ac:dyDescent="0.25">
      <c r="B140" s="254" t="s">
        <v>772</v>
      </c>
      <c r="C140" s="313">
        <v>30</v>
      </c>
      <c r="D140" s="315">
        <v>30</v>
      </c>
      <c r="E140" s="315">
        <v>30</v>
      </c>
      <c r="F140" s="315">
        <v>30</v>
      </c>
      <c r="G140" s="315">
        <v>30</v>
      </c>
      <c r="H140" s="315">
        <v>30</v>
      </c>
      <c r="I140" s="315">
        <v>30</v>
      </c>
      <c r="J140" s="315">
        <v>30</v>
      </c>
      <c r="K140" s="315">
        <v>30</v>
      </c>
      <c r="L140" s="315">
        <v>30</v>
      </c>
      <c r="M140" s="315">
        <v>30</v>
      </c>
      <c r="N140" s="315">
        <v>30</v>
      </c>
    </row>
    <row r="141" spans="1:14" x14ac:dyDescent="0.2">
      <c r="B141" s="254" t="s">
        <v>803</v>
      </c>
      <c r="C141" s="313">
        <v>20</v>
      </c>
      <c r="D141" s="315">
        <v>20</v>
      </c>
      <c r="E141" s="315">
        <v>20</v>
      </c>
      <c r="F141" s="315">
        <v>20</v>
      </c>
      <c r="G141" s="315">
        <v>20</v>
      </c>
      <c r="H141" s="315">
        <v>20</v>
      </c>
      <c r="I141" s="315">
        <v>20</v>
      </c>
      <c r="J141" s="315">
        <v>20</v>
      </c>
      <c r="K141" s="315">
        <v>20</v>
      </c>
      <c r="L141" s="315">
        <v>20</v>
      </c>
      <c r="M141" s="315">
        <v>20</v>
      </c>
      <c r="N141" s="315">
        <v>20</v>
      </c>
    </row>
    <row r="142" spans="1:14" x14ac:dyDescent="0.2">
      <c r="A142" s="292" t="s">
        <v>601</v>
      </c>
      <c r="C142" s="454" t="s">
        <v>772</v>
      </c>
      <c r="D142" s="454" t="s">
        <v>803</v>
      </c>
      <c r="E142" s="454" t="s">
        <v>1060</v>
      </c>
      <c r="F142" s="298"/>
      <c r="G142" s="298"/>
      <c r="H142" s="298"/>
    </row>
    <row r="143" spans="1:14" x14ac:dyDescent="0.2">
      <c r="B143" s="292" t="s">
        <v>600</v>
      </c>
      <c r="C143" s="247">
        <v>100</v>
      </c>
      <c r="D143" s="247">
        <v>100</v>
      </c>
      <c r="E143" s="247">
        <v>100</v>
      </c>
      <c r="F143" s="298"/>
      <c r="G143" s="298"/>
      <c r="H143" s="298"/>
    </row>
    <row r="144" spans="1:14" x14ac:dyDescent="0.2">
      <c r="B144" s="295" t="s">
        <v>602</v>
      </c>
      <c r="C144" s="247">
        <v>50</v>
      </c>
      <c r="D144" s="247">
        <v>50</v>
      </c>
      <c r="E144" s="247">
        <v>50</v>
      </c>
      <c r="F144" s="298"/>
      <c r="G144" s="298"/>
      <c r="H144" s="298"/>
    </row>
    <row r="145" spans="2:8" x14ac:dyDescent="0.2">
      <c r="B145" s="295" t="s">
        <v>603</v>
      </c>
      <c r="C145" s="247">
        <v>40</v>
      </c>
      <c r="D145" s="247">
        <v>40</v>
      </c>
      <c r="E145" s="247">
        <v>40</v>
      </c>
      <c r="F145" s="298"/>
      <c r="G145" s="298"/>
      <c r="H145" s="298"/>
    </row>
    <row r="146" spans="2:8" x14ac:dyDescent="0.2">
      <c r="B146" s="295" t="s">
        <v>604</v>
      </c>
      <c r="C146" s="247">
        <v>30</v>
      </c>
      <c r="D146" s="247">
        <v>30</v>
      </c>
      <c r="E146" s="247">
        <v>30</v>
      </c>
    </row>
    <row r="147" spans="2:8" x14ac:dyDescent="0.2">
      <c r="B147" s="295" t="s">
        <v>605</v>
      </c>
      <c r="C147" s="247">
        <v>10</v>
      </c>
      <c r="D147" s="247">
        <v>100</v>
      </c>
      <c r="E147" s="247">
        <v>10</v>
      </c>
    </row>
  </sheetData>
  <conditionalFormatting sqref="B21:B23">
    <cfRule type="cellIs" dxfId="7" priority="2" stopIfTrue="1" operator="equal">
      <formula>"y"</formula>
    </cfRule>
    <cfRule type="cellIs" dxfId="6" priority="3" stopIfTrue="1" operator="equal">
      <formula>"n"</formula>
    </cfRule>
  </conditionalFormatting>
  <conditionalFormatting sqref="C131:E131">
    <cfRule type="cellIs" dxfId="5" priority="1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CF1336"/>
  <sheetViews>
    <sheetView tabSelected="1" topLeftCell="M195" zoomScale="80" zoomScaleNormal="80" workbookViewId="0">
      <selection activeCell="X214" sqref="X214:Y214"/>
    </sheetView>
  </sheetViews>
  <sheetFormatPr defaultRowHeight="12.75" x14ac:dyDescent="0.2"/>
  <cols>
    <col min="2" max="2" width="24.85546875" customWidth="1"/>
    <col min="3" max="3" width="33.5703125" customWidth="1"/>
    <col min="5" max="5" width="11.7109375" customWidth="1"/>
    <col min="14" max="14" width="8.85546875" customWidth="1"/>
    <col min="16" max="16" width="26.140625" customWidth="1"/>
    <col min="17" max="17" width="7.42578125" customWidth="1"/>
    <col min="19" max="19" width="9.42578125" customWidth="1"/>
    <col min="23" max="23" width="8.5703125" customWidth="1"/>
    <col min="25" max="25" width="14.7109375" customWidth="1"/>
    <col min="26" max="26" width="17.42578125" customWidth="1"/>
  </cols>
  <sheetData>
    <row r="1" spans="1:8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2"/>
      <c r="BZ1" s="2"/>
      <c r="CA1" s="2"/>
      <c r="CB1" s="2"/>
      <c r="CC1" s="2"/>
      <c r="CD1" s="2"/>
      <c r="CE1" s="2"/>
      <c r="CF1" s="2"/>
    </row>
    <row r="2" spans="1:84" x14ac:dyDescent="0.2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2"/>
      <c r="BZ2" s="2"/>
      <c r="CA2" s="2"/>
      <c r="CB2" s="2"/>
      <c r="CC2" s="2"/>
      <c r="CD2" s="2"/>
      <c r="CE2" s="2"/>
      <c r="CF2" s="2"/>
    </row>
    <row r="3" spans="1:84" x14ac:dyDescent="0.2">
      <c r="A3" s="4"/>
      <c r="B3" s="1"/>
      <c r="C3" s="1"/>
      <c r="D3" s="1"/>
      <c r="E3" s="1"/>
      <c r="F3" s="1"/>
      <c r="G3" s="1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2"/>
      <c r="BZ3" s="2"/>
      <c r="CA3" s="2"/>
      <c r="CB3" s="2"/>
      <c r="CC3" s="2"/>
      <c r="CD3" s="2"/>
      <c r="CE3" s="2"/>
      <c r="CF3" s="2"/>
    </row>
    <row r="4" spans="1:84" x14ac:dyDescent="0.2">
      <c r="A4" s="5"/>
      <c r="B4" s="6" t="s">
        <v>1</v>
      </c>
      <c r="C4" s="7">
        <v>8</v>
      </c>
      <c r="D4" s="1"/>
      <c r="E4" s="8" t="s">
        <v>2</v>
      </c>
      <c r="F4" s="9">
        <v>1</v>
      </c>
      <c r="G4" s="1"/>
      <c r="H4" s="10" t="s">
        <v>3</v>
      </c>
      <c r="I4" s="11">
        <v>8</v>
      </c>
      <c r="J4" s="1"/>
      <c r="K4" s="12" t="s">
        <v>4</v>
      </c>
      <c r="L4" s="7">
        <v>3</v>
      </c>
      <c r="M4" s="1"/>
      <c r="N4" s="13" t="s">
        <v>5</v>
      </c>
      <c r="O4" s="14">
        <v>4</v>
      </c>
      <c r="P4" s="1"/>
      <c r="Q4" s="15" t="s">
        <v>707</v>
      </c>
      <c r="R4" s="16">
        <v>4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2"/>
      <c r="BZ4" s="2"/>
      <c r="CA4" s="2"/>
      <c r="CB4" s="2"/>
      <c r="CC4" s="2"/>
      <c r="CD4" s="2"/>
      <c r="CE4" s="2"/>
      <c r="CF4" s="2"/>
    </row>
    <row r="5" spans="1:84" x14ac:dyDescent="0.2">
      <c r="A5" s="5"/>
      <c r="B5" s="17" t="s">
        <v>872</v>
      </c>
      <c r="C5" s="18">
        <v>1</v>
      </c>
      <c r="D5" s="1"/>
      <c r="E5" s="252" t="s">
        <v>804</v>
      </c>
      <c r="F5" s="253">
        <v>1</v>
      </c>
      <c r="G5" s="1"/>
      <c r="H5" s="20" t="s">
        <v>6</v>
      </c>
      <c r="I5" s="19">
        <v>1</v>
      </c>
      <c r="J5" s="1"/>
      <c r="K5" s="17" t="s">
        <v>883</v>
      </c>
      <c r="L5" s="18">
        <v>1</v>
      </c>
      <c r="M5" s="1"/>
      <c r="N5" s="17" t="s">
        <v>7</v>
      </c>
      <c r="O5" s="18">
        <v>1</v>
      </c>
      <c r="P5" s="1"/>
      <c r="Q5" s="20" t="s">
        <v>708</v>
      </c>
      <c r="R5" s="21">
        <v>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2"/>
      <c r="BZ5" s="2"/>
      <c r="CA5" s="2"/>
      <c r="CB5" s="2"/>
      <c r="CC5" s="2"/>
      <c r="CD5" s="2"/>
      <c r="CE5" s="2"/>
      <c r="CF5" s="2"/>
    </row>
    <row r="6" spans="1:84" x14ac:dyDescent="0.2">
      <c r="A6" s="5"/>
      <c r="B6" s="22" t="s">
        <v>873</v>
      </c>
      <c r="C6" s="23">
        <v>2</v>
      </c>
      <c r="D6" s="1"/>
      <c r="E6" s="24" t="s">
        <v>805</v>
      </c>
      <c r="F6" s="25">
        <v>2</v>
      </c>
      <c r="G6" s="1"/>
      <c r="H6" s="27" t="s">
        <v>8</v>
      </c>
      <c r="I6" s="24">
        <v>2</v>
      </c>
      <c r="J6" s="1"/>
      <c r="K6" s="22" t="s">
        <v>884</v>
      </c>
      <c r="L6" s="23">
        <v>2</v>
      </c>
      <c r="M6" s="26"/>
      <c r="N6" s="22" t="s">
        <v>9</v>
      </c>
      <c r="O6" s="23">
        <v>2</v>
      </c>
      <c r="P6" s="1"/>
      <c r="Q6" s="27" t="s">
        <v>709</v>
      </c>
      <c r="R6" s="28">
        <v>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2"/>
      <c r="BZ6" s="2"/>
      <c r="CA6" s="2"/>
      <c r="CB6" s="2"/>
      <c r="CC6" s="2"/>
      <c r="CD6" s="2"/>
      <c r="CE6" s="2"/>
      <c r="CF6" s="2"/>
    </row>
    <row r="7" spans="1:84" x14ac:dyDescent="0.2">
      <c r="A7" s="5"/>
      <c r="B7" s="22" t="s">
        <v>874</v>
      </c>
      <c r="C7" s="23">
        <v>3</v>
      </c>
      <c r="D7" s="1"/>
      <c r="E7" s="24" t="s">
        <v>806</v>
      </c>
      <c r="F7" s="25">
        <v>3</v>
      </c>
      <c r="G7" s="1"/>
      <c r="H7" s="27" t="s">
        <v>10</v>
      </c>
      <c r="I7" s="24">
        <v>3</v>
      </c>
      <c r="J7" s="1"/>
      <c r="K7" s="22" t="s">
        <v>885</v>
      </c>
      <c r="L7" s="23">
        <v>3</v>
      </c>
      <c r="M7" s="26"/>
      <c r="N7" s="22" t="s">
        <v>11</v>
      </c>
      <c r="O7" s="23">
        <v>3</v>
      </c>
      <c r="P7" s="1"/>
      <c r="Q7" s="27" t="s">
        <v>761</v>
      </c>
      <c r="R7" s="28">
        <v>3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2"/>
      <c r="BZ7" s="2"/>
      <c r="CA7" s="2"/>
      <c r="CB7" s="2"/>
      <c r="CC7" s="2"/>
      <c r="CD7" s="2"/>
      <c r="CE7" s="2"/>
      <c r="CF7" s="2"/>
    </row>
    <row r="8" spans="1:84" x14ac:dyDescent="0.2">
      <c r="A8" s="5"/>
      <c r="B8" s="22" t="s">
        <v>875</v>
      </c>
      <c r="C8" s="23">
        <v>4</v>
      </c>
      <c r="D8" s="1"/>
      <c r="E8" s="24" t="s">
        <v>807</v>
      </c>
      <c r="F8" s="25">
        <v>4</v>
      </c>
      <c r="G8" s="1"/>
      <c r="H8" s="27" t="s">
        <v>12</v>
      </c>
      <c r="I8" s="24">
        <v>4</v>
      </c>
      <c r="J8" s="1"/>
      <c r="K8" s="22" t="s">
        <v>886</v>
      </c>
      <c r="L8" s="23">
        <v>4</v>
      </c>
      <c r="M8" s="26"/>
      <c r="N8" s="22" t="s">
        <v>13</v>
      </c>
      <c r="O8" s="23">
        <v>4</v>
      </c>
      <c r="P8" s="1"/>
      <c r="Q8" s="28" t="s">
        <v>774</v>
      </c>
      <c r="R8" s="28">
        <v>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2"/>
      <c r="BZ8" s="2"/>
      <c r="CA8" s="2"/>
      <c r="CB8" s="2"/>
      <c r="CC8" s="2"/>
      <c r="CD8" s="2"/>
      <c r="CE8" s="2"/>
      <c r="CF8" s="2"/>
    </row>
    <row r="9" spans="1:84" x14ac:dyDescent="0.2">
      <c r="A9" s="5"/>
      <c r="B9" s="22" t="s">
        <v>876</v>
      </c>
      <c r="C9" s="23">
        <v>5</v>
      </c>
      <c r="D9" s="1"/>
      <c r="E9" s="24" t="s">
        <v>808</v>
      </c>
      <c r="F9" s="25">
        <v>5</v>
      </c>
      <c r="G9" s="1"/>
      <c r="H9" s="27" t="s">
        <v>14</v>
      </c>
      <c r="I9" s="24">
        <v>5</v>
      </c>
      <c r="J9" s="1"/>
      <c r="K9" s="22" t="s">
        <v>887</v>
      </c>
      <c r="L9" s="23">
        <v>5</v>
      </c>
      <c r="M9" s="1"/>
      <c r="N9" s="30" t="s">
        <v>15</v>
      </c>
      <c r="O9" s="31">
        <v>5</v>
      </c>
      <c r="P9" s="1"/>
      <c r="Q9" s="28"/>
      <c r="R9" s="28">
        <v>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2"/>
      <c r="BZ9" s="2"/>
      <c r="CA9" s="2"/>
      <c r="CB9" s="2"/>
      <c r="CC9" s="2"/>
      <c r="CD9" s="2"/>
      <c r="CE9" s="2"/>
      <c r="CF9" s="2"/>
    </row>
    <row r="10" spans="1:84" x14ac:dyDescent="0.2">
      <c r="A10" s="5"/>
      <c r="B10" s="27" t="s">
        <v>877</v>
      </c>
      <c r="C10" s="23">
        <v>6</v>
      </c>
      <c r="D10" s="1"/>
      <c r="E10" s="24"/>
      <c r="F10" s="25">
        <v>6</v>
      </c>
      <c r="G10" s="1"/>
      <c r="H10" s="27" t="s">
        <v>16</v>
      </c>
      <c r="I10" s="24">
        <v>6</v>
      </c>
      <c r="J10" s="1"/>
      <c r="K10" s="23" t="s">
        <v>888</v>
      </c>
      <c r="L10" s="23">
        <v>6</v>
      </c>
      <c r="M10" s="1"/>
      <c r="N10" s="33"/>
      <c r="O10" s="34"/>
      <c r="P10" s="1"/>
      <c r="Q10" s="28"/>
      <c r="R10" s="28">
        <v>6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2"/>
      <c r="BZ10" s="2"/>
      <c r="CA10" s="2"/>
      <c r="CB10" s="2"/>
      <c r="CC10" s="2"/>
      <c r="CD10" s="2"/>
      <c r="CE10" s="2"/>
      <c r="CF10" s="2"/>
    </row>
    <row r="11" spans="1:84" x14ac:dyDescent="0.2">
      <c r="A11" s="5"/>
      <c r="B11" s="27" t="s">
        <v>772</v>
      </c>
      <c r="C11" s="23">
        <v>7</v>
      </c>
      <c r="D11" s="1"/>
      <c r="E11" s="24"/>
      <c r="F11" s="25">
        <v>7</v>
      </c>
      <c r="G11" s="1"/>
      <c r="H11" s="27" t="s">
        <v>17</v>
      </c>
      <c r="I11" s="24">
        <v>7</v>
      </c>
      <c r="J11" s="1"/>
      <c r="K11" s="23" t="s">
        <v>889</v>
      </c>
      <c r="L11" s="23">
        <v>7</v>
      </c>
      <c r="M11" s="1"/>
      <c r="N11" s="33"/>
      <c r="O11" s="34"/>
      <c r="P11" s="1"/>
      <c r="Q11" s="28"/>
      <c r="R11" s="28">
        <v>7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2"/>
      <c r="BZ11" s="2"/>
      <c r="CA11" s="2"/>
      <c r="CB11" s="2"/>
      <c r="CC11" s="2"/>
      <c r="CD11" s="2"/>
      <c r="CE11" s="2"/>
      <c r="CF11" s="2"/>
    </row>
    <row r="12" spans="1:84" x14ac:dyDescent="0.2">
      <c r="A12" s="5"/>
      <c r="B12" s="27" t="s">
        <v>803</v>
      </c>
      <c r="C12" s="23">
        <v>8</v>
      </c>
      <c r="D12" s="1"/>
      <c r="E12" s="24"/>
      <c r="F12" s="25">
        <v>8</v>
      </c>
      <c r="G12" s="1"/>
      <c r="H12" s="254" t="s">
        <v>773</v>
      </c>
      <c r="I12" s="252">
        <v>8</v>
      </c>
      <c r="J12" s="1"/>
      <c r="K12" s="23" t="s">
        <v>890</v>
      </c>
      <c r="L12" s="23">
        <v>8</v>
      </c>
      <c r="M12" s="1"/>
      <c r="N12" s="33"/>
      <c r="O12" s="34"/>
      <c r="P12" s="1"/>
      <c r="Q12" s="28"/>
      <c r="R12" s="28">
        <v>8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2"/>
      <c r="BZ12" s="2"/>
      <c r="CA12" s="2"/>
      <c r="CB12" s="2"/>
      <c r="CC12" s="2"/>
      <c r="CD12" s="2"/>
      <c r="CE12" s="2"/>
      <c r="CF12" s="2"/>
    </row>
    <row r="13" spans="1:84" x14ac:dyDescent="0.2">
      <c r="A13" s="5"/>
      <c r="B13" s="22" t="s">
        <v>802</v>
      </c>
      <c r="C13" s="23">
        <v>9</v>
      </c>
      <c r="D13" s="1"/>
      <c r="E13" s="24"/>
      <c r="F13" s="25">
        <v>9</v>
      </c>
      <c r="G13" s="1"/>
      <c r="H13" s="27"/>
      <c r="I13" s="24">
        <v>9</v>
      </c>
      <c r="J13" s="1"/>
      <c r="K13" s="23" t="s">
        <v>891</v>
      </c>
      <c r="L13" s="23">
        <v>9</v>
      </c>
      <c r="M13" s="1"/>
      <c r="N13" s="33"/>
      <c r="O13" s="34"/>
      <c r="P13" s="1"/>
      <c r="Q13" s="32"/>
      <c r="R13" s="32">
        <v>9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2"/>
      <c r="BZ13" s="2"/>
      <c r="CA13" s="2"/>
      <c r="CB13" s="2"/>
      <c r="CC13" s="2"/>
      <c r="CD13" s="2"/>
      <c r="CE13" s="2"/>
      <c r="CF13" s="2"/>
    </row>
    <row r="14" spans="1:84" x14ac:dyDescent="0.2">
      <c r="A14" s="5"/>
      <c r="B14" s="27" t="s">
        <v>801</v>
      </c>
      <c r="C14" s="23">
        <v>10</v>
      </c>
      <c r="D14" s="1"/>
      <c r="E14" s="24"/>
      <c r="F14" s="25">
        <v>10</v>
      </c>
      <c r="G14" s="1"/>
      <c r="H14" s="27"/>
      <c r="I14" s="24">
        <v>10</v>
      </c>
      <c r="J14" s="1"/>
      <c r="K14" s="23" t="s">
        <v>18</v>
      </c>
      <c r="L14" s="23">
        <v>10</v>
      </c>
      <c r="M14" s="1"/>
      <c r="N14" s="33"/>
      <c r="O14" s="3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2"/>
      <c r="BZ14" s="2"/>
      <c r="CA14" s="2"/>
      <c r="CB14" s="2"/>
      <c r="CC14" s="2"/>
      <c r="CD14" s="2"/>
      <c r="CE14" s="2"/>
      <c r="CF14" s="2"/>
    </row>
    <row r="15" spans="1:84" x14ac:dyDescent="0.2">
      <c r="A15" s="5"/>
      <c r="B15" s="29"/>
      <c r="C15" s="23">
        <v>11</v>
      </c>
      <c r="D15" s="1"/>
      <c r="E15" s="25"/>
      <c r="F15" s="25">
        <v>11</v>
      </c>
      <c r="G15" s="1"/>
      <c r="H15" s="27"/>
      <c r="I15" s="24">
        <v>11</v>
      </c>
      <c r="J15" s="1"/>
      <c r="K15" s="23" t="s">
        <v>19</v>
      </c>
      <c r="L15" s="23">
        <v>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2"/>
      <c r="BZ15" s="2"/>
      <c r="CA15" s="2"/>
      <c r="CB15" s="2"/>
      <c r="CC15" s="2"/>
      <c r="CD15" s="2"/>
      <c r="CE15" s="2"/>
      <c r="CF15" s="2"/>
    </row>
    <row r="16" spans="1:84" x14ac:dyDescent="0.2">
      <c r="A16" s="5"/>
      <c r="B16" s="25"/>
      <c r="C16" s="28">
        <v>12</v>
      </c>
      <c r="D16" s="1"/>
      <c r="E16" s="25"/>
      <c r="F16" s="25">
        <v>12</v>
      </c>
      <c r="G16" s="1"/>
      <c r="H16" s="27"/>
      <c r="I16" s="24">
        <v>12</v>
      </c>
      <c r="J16" s="1"/>
      <c r="K16" s="23" t="s">
        <v>20</v>
      </c>
      <c r="L16" s="23">
        <v>12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2"/>
      <c r="BZ16" s="2"/>
      <c r="CA16" s="2"/>
      <c r="CB16" s="2"/>
      <c r="CC16" s="2"/>
      <c r="CD16" s="2"/>
      <c r="CE16" s="2"/>
      <c r="CF16" s="2"/>
    </row>
    <row r="17" spans="1:84" x14ac:dyDescent="0.2">
      <c r="A17" s="35"/>
      <c r="B17" s="25"/>
      <c r="C17" s="28">
        <v>13</v>
      </c>
      <c r="D17" s="1"/>
      <c r="E17" s="25"/>
      <c r="F17" s="25">
        <v>13</v>
      </c>
      <c r="G17" s="1"/>
      <c r="H17" s="27"/>
      <c r="I17" s="24">
        <v>13</v>
      </c>
      <c r="J17" s="1"/>
      <c r="K17" s="23" t="s">
        <v>21</v>
      </c>
      <c r="L17" s="23">
        <v>13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2"/>
      <c r="BZ17" s="2"/>
      <c r="CA17" s="2"/>
      <c r="CB17" s="2"/>
      <c r="CC17" s="2"/>
      <c r="CD17" s="2"/>
      <c r="CE17" s="2"/>
      <c r="CF17" s="2"/>
    </row>
    <row r="18" spans="1:84" x14ac:dyDescent="0.2">
      <c r="A18" s="35"/>
      <c r="B18" s="25"/>
      <c r="C18" s="28">
        <v>14</v>
      </c>
      <c r="D18" s="1"/>
      <c r="E18" s="25"/>
      <c r="F18" s="25">
        <v>14</v>
      </c>
      <c r="G18" s="1"/>
      <c r="H18" s="27"/>
      <c r="I18" s="24">
        <v>14</v>
      </c>
      <c r="J18" s="1"/>
      <c r="K18" s="23" t="s">
        <v>22</v>
      </c>
      <c r="L18" s="23">
        <v>14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2"/>
      <c r="BZ18" s="2"/>
      <c r="CA18" s="2"/>
      <c r="CB18" s="2"/>
      <c r="CC18" s="2"/>
      <c r="CD18" s="2"/>
      <c r="CE18" s="2"/>
      <c r="CF18" s="2"/>
    </row>
    <row r="19" spans="1:84" x14ac:dyDescent="0.2">
      <c r="A19" s="5"/>
      <c r="B19" s="25"/>
      <c r="C19" s="28">
        <v>15</v>
      </c>
      <c r="D19" s="1"/>
      <c r="E19" s="25"/>
      <c r="F19" s="25">
        <v>15</v>
      </c>
      <c r="G19" s="1"/>
      <c r="H19" s="27"/>
      <c r="I19" s="24">
        <v>15</v>
      </c>
      <c r="J19" s="1"/>
      <c r="K19" s="23" t="s">
        <v>23</v>
      </c>
      <c r="L19" s="23">
        <v>15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2"/>
      <c r="BZ19" s="2"/>
      <c r="CA19" s="2"/>
      <c r="CB19" s="2"/>
      <c r="CC19" s="2"/>
      <c r="CD19" s="2"/>
      <c r="CE19" s="2"/>
      <c r="CF19" s="2"/>
    </row>
    <row r="20" spans="1:84" x14ac:dyDescent="0.2">
      <c r="A20" s="5"/>
      <c r="B20" s="25"/>
      <c r="C20" s="28">
        <v>16</v>
      </c>
      <c r="D20" s="1"/>
      <c r="E20" s="25"/>
      <c r="F20" s="25">
        <v>16</v>
      </c>
      <c r="G20" s="1"/>
      <c r="H20" s="27"/>
      <c r="I20" s="24">
        <v>16</v>
      </c>
      <c r="J20" s="1"/>
      <c r="K20" s="23" t="s">
        <v>24</v>
      </c>
      <c r="L20" s="23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2"/>
      <c r="BZ20" s="2"/>
      <c r="CA20" s="2"/>
      <c r="CB20" s="2"/>
      <c r="CC20" s="2"/>
      <c r="CD20" s="2"/>
      <c r="CE20" s="2"/>
      <c r="CF20" s="2"/>
    </row>
    <row r="21" spans="1:84" x14ac:dyDescent="0.2">
      <c r="A21" s="5"/>
      <c r="B21" s="25"/>
      <c r="C21" s="28">
        <v>17</v>
      </c>
      <c r="D21" s="1"/>
      <c r="E21" s="25"/>
      <c r="F21" s="25">
        <v>17</v>
      </c>
      <c r="G21" s="1"/>
      <c r="H21" s="27"/>
      <c r="I21" s="24">
        <v>17</v>
      </c>
      <c r="J21" s="1"/>
      <c r="K21" s="23" t="s">
        <v>25</v>
      </c>
      <c r="L21" s="23">
        <v>17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2"/>
      <c r="BZ21" s="2"/>
      <c r="CA21" s="2"/>
      <c r="CB21" s="2"/>
      <c r="CC21" s="2"/>
      <c r="CD21" s="2"/>
      <c r="CE21" s="2"/>
      <c r="CF21" s="2"/>
    </row>
    <row r="22" spans="1:84" x14ac:dyDescent="0.2">
      <c r="A22" s="5"/>
      <c r="B22" s="25"/>
      <c r="C22" s="28">
        <v>18</v>
      </c>
      <c r="D22" s="1"/>
      <c r="E22" s="25"/>
      <c r="F22" s="25">
        <v>18</v>
      </c>
      <c r="G22" s="1"/>
      <c r="H22" s="27"/>
      <c r="I22" s="24">
        <v>18</v>
      </c>
      <c r="J22" s="1"/>
      <c r="K22" s="23" t="s">
        <v>26</v>
      </c>
      <c r="L22" s="23">
        <v>18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2"/>
      <c r="BZ22" s="2"/>
      <c r="CA22" s="2"/>
      <c r="CB22" s="2"/>
      <c r="CC22" s="2"/>
      <c r="CD22" s="2"/>
      <c r="CE22" s="2"/>
      <c r="CF22" s="2"/>
    </row>
    <row r="23" spans="1:84" x14ac:dyDescent="0.2">
      <c r="A23" s="5"/>
      <c r="B23" s="25"/>
      <c r="C23" s="28">
        <v>19</v>
      </c>
      <c r="D23" s="1"/>
      <c r="E23" s="25"/>
      <c r="F23" s="25">
        <v>19</v>
      </c>
      <c r="G23" s="1"/>
      <c r="H23" s="27"/>
      <c r="I23" s="24">
        <v>19</v>
      </c>
      <c r="J23" s="1"/>
      <c r="K23" s="23" t="s">
        <v>27</v>
      </c>
      <c r="L23" s="23">
        <v>19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2"/>
      <c r="BZ23" s="2"/>
      <c r="CA23" s="2"/>
      <c r="CB23" s="2"/>
      <c r="CC23" s="2"/>
      <c r="CD23" s="2"/>
      <c r="CE23" s="2"/>
      <c r="CF23" s="2"/>
    </row>
    <row r="24" spans="1:84" x14ac:dyDescent="0.2">
      <c r="A24" s="5"/>
      <c r="B24" s="36"/>
      <c r="C24" s="32">
        <v>20</v>
      </c>
      <c r="D24" s="1"/>
      <c r="E24" s="36"/>
      <c r="F24" s="36">
        <v>20</v>
      </c>
      <c r="G24" s="1"/>
      <c r="H24" s="37"/>
      <c r="I24" s="38">
        <v>20</v>
      </c>
      <c r="J24" s="1"/>
      <c r="K24" s="31" t="s">
        <v>28</v>
      </c>
      <c r="L24" s="31">
        <v>20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2"/>
      <c r="BZ24" s="2"/>
      <c r="CA24" s="2"/>
      <c r="CB24" s="2"/>
      <c r="CC24" s="2"/>
      <c r="CD24" s="2"/>
      <c r="CE24" s="2"/>
      <c r="CF24" s="2"/>
    </row>
    <row r="25" spans="1:84" x14ac:dyDescent="0.2">
      <c r="A25" s="35"/>
      <c r="B25" s="35"/>
      <c r="C25" s="3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2"/>
      <c r="BZ25" s="2"/>
      <c r="CA25" s="2"/>
      <c r="CB25" s="2"/>
      <c r="CC25" s="2"/>
      <c r="CD25" s="2"/>
      <c r="CE25" s="2"/>
      <c r="CF25" s="2"/>
    </row>
    <row r="26" spans="1:84" x14ac:dyDescent="0.2">
      <c r="A26" s="35"/>
      <c r="B26" s="35"/>
      <c r="C26" s="3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2"/>
      <c r="BZ26" s="2"/>
      <c r="CA26" s="2"/>
      <c r="CB26" s="2"/>
      <c r="CC26" s="2"/>
      <c r="CD26" s="2"/>
      <c r="CE26" s="2"/>
      <c r="CF26" s="2"/>
    </row>
    <row r="27" spans="1:84" x14ac:dyDescent="0.2">
      <c r="A27" s="5"/>
      <c r="B27" s="39"/>
      <c r="C27" s="40"/>
      <c r="D27" s="4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2"/>
      <c r="BZ27" s="2"/>
      <c r="CA27" s="2"/>
      <c r="CB27" s="2"/>
      <c r="CC27" s="2"/>
      <c r="CD27" s="2"/>
      <c r="CE27" s="2"/>
      <c r="CF27" s="2"/>
    </row>
    <row r="28" spans="1:84" x14ac:dyDescent="0.2">
      <c r="A28" s="5"/>
      <c r="B28" s="42"/>
      <c r="C28" s="40"/>
      <c r="D28" s="4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2"/>
      <c r="BZ28" s="2"/>
      <c r="CA28" s="2"/>
      <c r="CB28" s="2"/>
      <c r="CC28" s="2"/>
      <c r="CD28" s="2"/>
      <c r="CE28" s="2"/>
      <c r="CF28" s="2"/>
    </row>
    <row r="29" spans="1:84" x14ac:dyDescent="0.2">
      <c r="A29" s="5"/>
      <c r="B29" s="42"/>
      <c r="C29" s="40"/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2"/>
      <c r="BZ29" s="2"/>
      <c r="CA29" s="2"/>
      <c r="CB29" s="2"/>
      <c r="CC29" s="2"/>
      <c r="CD29" s="2"/>
      <c r="CE29" s="2"/>
      <c r="CF29" s="2"/>
    </row>
    <row r="30" spans="1:84" x14ac:dyDescent="0.2">
      <c r="A30" s="5"/>
      <c r="B30" s="42"/>
      <c r="C30" s="40"/>
      <c r="D30" s="4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2"/>
      <c r="BZ30" s="2"/>
      <c r="CA30" s="2"/>
      <c r="CB30" s="2"/>
      <c r="CC30" s="2"/>
      <c r="CD30" s="2"/>
      <c r="CE30" s="2"/>
      <c r="CF30" s="2"/>
    </row>
    <row r="31" spans="1:84" x14ac:dyDescent="0.2">
      <c r="A31" s="35"/>
      <c r="B31" s="35"/>
      <c r="C31" s="3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2"/>
      <c r="BZ31" s="2"/>
      <c r="CA31" s="2"/>
      <c r="CB31" s="2"/>
      <c r="CC31" s="2"/>
      <c r="CD31" s="2"/>
      <c r="CE31" s="2"/>
      <c r="CF31" s="2"/>
    </row>
    <row r="32" spans="1:84" x14ac:dyDescent="0.2">
      <c r="A32" s="35"/>
      <c r="B32" s="35"/>
      <c r="C32" s="3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2"/>
      <c r="BZ32" s="2"/>
      <c r="CA32" s="2"/>
      <c r="CB32" s="2"/>
      <c r="CC32" s="2"/>
      <c r="CD32" s="2"/>
      <c r="CE32" s="2"/>
      <c r="CF32" s="2"/>
    </row>
    <row r="33" spans="1:84" x14ac:dyDescent="0.2">
      <c r="A33" s="35"/>
      <c r="B33" s="33"/>
      <c r="C33" s="3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2"/>
      <c r="BZ33" s="2"/>
      <c r="CA33" s="2"/>
      <c r="CB33" s="2"/>
      <c r="CC33" s="2"/>
      <c r="CD33" s="2"/>
      <c r="CE33" s="2"/>
      <c r="CF33" s="2"/>
    </row>
    <row r="34" spans="1:84" x14ac:dyDescent="0.2">
      <c r="A34" s="35"/>
      <c r="B34" s="33"/>
      <c r="C34" s="3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2"/>
      <c r="BZ34" s="2"/>
      <c r="CA34" s="2"/>
      <c r="CB34" s="2"/>
      <c r="CC34" s="2"/>
      <c r="CD34" s="2"/>
      <c r="CE34" s="2"/>
      <c r="CF34" s="2"/>
    </row>
    <row r="35" spans="1:84" x14ac:dyDescent="0.2">
      <c r="A35" s="35"/>
      <c r="B35" s="33"/>
      <c r="C35" s="3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2"/>
      <c r="BZ35" s="2"/>
      <c r="CA35" s="2"/>
      <c r="CB35" s="2"/>
      <c r="CC35" s="2"/>
      <c r="CD35" s="2"/>
      <c r="CE35" s="2"/>
      <c r="CF35" s="2"/>
    </row>
    <row r="36" spans="1:84" x14ac:dyDescent="0.2">
      <c r="A36" s="35"/>
      <c r="B36" s="33"/>
      <c r="C36" s="3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2"/>
      <c r="BZ36" s="2"/>
      <c r="CA36" s="2"/>
      <c r="CB36" s="2"/>
      <c r="CC36" s="2"/>
      <c r="CD36" s="2"/>
      <c r="CE36" s="2"/>
      <c r="CF36" s="2"/>
    </row>
    <row r="37" spans="1:84" x14ac:dyDescent="0.2">
      <c r="A37" s="35"/>
      <c r="B37" s="33"/>
      <c r="C37" s="3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2"/>
      <c r="BZ37" s="2"/>
      <c r="CA37" s="2"/>
      <c r="CB37" s="2"/>
      <c r="CC37" s="2"/>
      <c r="CD37" s="2"/>
      <c r="CE37" s="2"/>
      <c r="CF37" s="2"/>
    </row>
    <row r="38" spans="1:84" x14ac:dyDescent="0.2">
      <c r="A38" s="35"/>
      <c r="B38" s="35"/>
      <c r="C38" s="3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2"/>
      <c r="BZ38" s="2"/>
      <c r="CA38" s="2"/>
      <c r="CB38" s="2"/>
      <c r="CC38" s="2"/>
      <c r="CD38" s="2"/>
      <c r="CE38" s="2"/>
      <c r="CF38" s="2"/>
    </row>
    <row r="39" spans="1:84" x14ac:dyDescent="0.2">
      <c r="A39" s="1"/>
      <c r="B39" s="35"/>
      <c r="C39" s="3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2"/>
      <c r="BZ39" s="2"/>
      <c r="CA39" s="2"/>
      <c r="CB39" s="2"/>
      <c r="CC39" s="2"/>
      <c r="CD39" s="2"/>
      <c r="CE39" s="2"/>
      <c r="CF39" s="2"/>
    </row>
    <row r="40" spans="1:84" x14ac:dyDescent="0.2">
      <c r="A40" s="1"/>
      <c r="B40" s="35"/>
      <c r="C40" s="3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2"/>
      <c r="BZ40" s="2"/>
      <c r="CA40" s="2"/>
      <c r="CB40" s="2"/>
      <c r="CC40" s="2"/>
      <c r="CD40" s="2"/>
      <c r="CE40" s="2"/>
      <c r="CF40" s="2"/>
    </row>
    <row r="41" spans="1:84" x14ac:dyDescent="0.2">
      <c r="A41" s="1"/>
      <c r="B41" s="3" t="s">
        <v>29</v>
      </c>
      <c r="C41" s="1"/>
      <c r="D41" s="4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2"/>
      <c r="BZ41" s="2"/>
      <c r="CA41" s="2"/>
      <c r="CB41" s="2"/>
      <c r="CC41" s="2"/>
      <c r="CD41" s="2"/>
      <c r="CE41" s="2"/>
      <c r="CF41" s="2"/>
    </row>
    <row r="42" spans="1:84" x14ac:dyDescent="0.2">
      <c r="A42" s="1"/>
      <c r="B42" s="3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2"/>
      <c r="BZ42" s="2"/>
      <c r="CA42" s="2"/>
      <c r="CB42" s="2"/>
      <c r="CC42" s="2"/>
      <c r="CD42" s="2"/>
      <c r="CE42" s="2"/>
      <c r="CF42" s="2"/>
    </row>
    <row r="43" spans="1:84" x14ac:dyDescent="0.2">
      <c r="A43" s="4" t="s">
        <v>32</v>
      </c>
      <c r="B43" s="251" t="s">
        <v>30</v>
      </c>
      <c r="C43" s="251" t="s">
        <v>31</v>
      </c>
      <c r="D43" s="251">
        <v>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2"/>
      <c r="BZ43" s="2"/>
      <c r="CA43" s="2"/>
      <c r="CB43" s="2"/>
      <c r="CC43" s="2"/>
      <c r="CD43" s="2"/>
      <c r="CE43" s="2"/>
      <c r="CF43" s="2"/>
    </row>
    <row r="44" spans="1:84" x14ac:dyDescent="0.2">
      <c r="A44" s="4" t="s">
        <v>32</v>
      </c>
      <c r="B44" s="251" t="s">
        <v>33</v>
      </c>
      <c r="C44" s="251" t="s">
        <v>34</v>
      </c>
      <c r="D44" s="251">
        <v>1980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2"/>
      <c r="BZ44" s="2"/>
      <c r="CA44" s="2"/>
      <c r="CB44" s="2"/>
      <c r="CC44" s="2"/>
      <c r="CD44" s="2"/>
      <c r="CE44" s="2"/>
      <c r="CF44" s="2"/>
    </row>
    <row r="45" spans="1:84" x14ac:dyDescent="0.2">
      <c r="A45" s="4" t="s">
        <v>32</v>
      </c>
      <c r="B45" s="251" t="s">
        <v>35</v>
      </c>
      <c r="C45" s="251" t="s">
        <v>36</v>
      </c>
      <c r="D45" s="255">
        <v>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2"/>
      <c r="BZ45" s="2"/>
      <c r="CA45" s="2"/>
      <c r="CB45" s="2"/>
      <c r="CC45" s="2"/>
      <c r="CD45" s="2"/>
      <c r="CE45" s="2"/>
      <c r="CF45" s="2"/>
    </row>
    <row r="46" spans="1:84" x14ac:dyDescent="0.2">
      <c r="A46" s="4" t="s">
        <v>32</v>
      </c>
      <c r="B46" s="251" t="s">
        <v>37</v>
      </c>
      <c r="C46" s="251" t="s">
        <v>38</v>
      </c>
      <c r="D46" s="251">
        <v>15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2"/>
      <c r="BZ46" s="2"/>
      <c r="CA46" s="2"/>
      <c r="CB46" s="2"/>
      <c r="CC46" s="2"/>
      <c r="CD46" s="2"/>
      <c r="CE46" s="2"/>
      <c r="CF46" s="2"/>
    </row>
    <row r="47" spans="1:84" x14ac:dyDescent="0.2">
      <c r="A47" s="4"/>
      <c r="B47" s="2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2"/>
      <c r="BZ47" s="2"/>
      <c r="CA47" s="2"/>
      <c r="CB47" s="2"/>
      <c r="CC47" s="2"/>
      <c r="CD47" s="2"/>
      <c r="CE47" s="2"/>
      <c r="CF47" s="2"/>
    </row>
    <row r="48" spans="1:84" x14ac:dyDescent="0.2">
      <c r="A48" s="4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2"/>
      <c r="BZ48" s="2"/>
      <c r="CA48" s="2"/>
      <c r="CB48" s="2"/>
      <c r="CC48" s="2"/>
      <c r="CD48" s="2"/>
      <c r="CE48" s="2"/>
      <c r="CF48" s="2"/>
    </row>
    <row r="49" spans="1:84" x14ac:dyDescent="0.2">
      <c r="A49" s="4"/>
      <c r="B49" s="3" t="s">
        <v>39</v>
      </c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2"/>
      <c r="BZ49" s="2"/>
      <c r="CA49" s="2"/>
      <c r="CB49" s="2"/>
      <c r="CC49" s="2"/>
      <c r="CD49" s="2"/>
      <c r="CE49" s="2"/>
      <c r="CF49" s="2"/>
    </row>
    <row r="50" spans="1:84" x14ac:dyDescent="0.2">
      <c r="A50" s="4" t="s">
        <v>32</v>
      </c>
      <c r="B50" s="1" t="s">
        <v>40</v>
      </c>
      <c r="C50" s="1" t="s">
        <v>41</v>
      </c>
      <c r="D50" s="2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2"/>
      <c r="BZ50" s="2"/>
      <c r="CA50" s="2"/>
      <c r="CB50" s="2"/>
      <c r="CC50" s="2"/>
      <c r="CD50" s="2"/>
      <c r="CE50" s="2"/>
      <c r="CF50" s="2"/>
    </row>
    <row r="51" spans="1:84" x14ac:dyDescent="0.2">
      <c r="A51" s="4" t="s">
        <v>32</v>
      </c>
      <c r="B51" s="1" t="s">
        <v>42</v>
      </c>
      <c r="C51" s="1" t="s">
        <v>43</v>
      </c>
      <c r="D51" s="2">
        <v>16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2"/>
      <c r="BZ51" s="2"/>
      <c r="CA51" s="2"/>
      <c r="CB51" s="2"/>
      <c r="CC51" s="2"/>
      <c r="CD51" s="2"/>
      <c r="CE51" s="2"/>
      <c r="CF51" s="2"/>
    </row>
    <row r="52" spans="1:84" x14ac:dyDescent="0.2">
      <c r="A52" s="4" t="s">
        <v>32</v>
      </c>
      <c r="B52" s="1" t="s">
        <v>44</v>
      </c>
      <c r="C52" s="1" t="s">
        <v>45</v>
      </c>
      <c r="D52" s="2">
        <v>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2"/>
      <c r="BZ52" s="2"/>
      <c r="CA52" s="2"/>
      <c r="CB52" s="2"/>
      <c r="CC52" s="2"/>
      <c r="CD52" s="2"/>
      <c r="CE52" s="2"/>
      <c r="CF52" s="2"/>
    </row>
    <row r="53" spans="1:84" x14ac:dyDescent="0.2">
      <c r="A53" s="4" t="s">
        <v>32</v>
      </c>
      <c r="B53" s="1" t="s">
        <v>46</v>
      </c>
      <c r="C53" s="1" t="s">
        <v>47</v>
      </c>
      <c r="D53" s="2">
        <v>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2"/>
      <c r="BZ53" s="2"/>
      <c r="CA53" s="2"/>
      <c r="CB53" s="2"/>
      <c r="CC53" s="2"/>
      <c r="CD53" s="2"/>
      <c r="CE53" s="2"/>
      <c r="CF53" s="2"/>
    </row>
    <row r="54" spans="1:84" x14ac:dyDescent="0.2">
      <c r="A54" s="4" t="s">
        <v>32</v>
      </c>
      <c r="B54" s="1" t="s">
        <v>48</v>
      </c>
      <c r="C54" s="1" t="s">
        <v>49</v>
      </c>
      <c r="D54" s="44" t="b">
        <v>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2"/>
      <c r="BZ54" s="2"/>
      <c r="CA54" s="2"/>
      <c r="CB54" s="2"/>
      <c r="CC54" s="2"/>
      <c r="CD54" s="2"/>
      <c r="CE54" s="2"/>
      <c r="CF54" s="2"/>
    </row>
    <row r="55" spans="1:84" x14ac:dyDescent="0.2">
      <c r="A55" s="4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2"/>
      <c r="BZ55" s="2"/>
      <c r="CA55" s="2"/>
      <c r="CB55" s="2"/>
      <c r="CC55" s="2"/>
      <c r="CD55" s="2"/>
      <c r="CE55" s="2"/>
      <c r="CF55" s="2"/>
    </row>
    <row r="56" spans="1:84" x14ac:dyDescent="0.2">
      <c r="A56" s="4"/>
      <c r="B56" s="45" t="s">
        <v>50</v>
      </c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2"/>
      <c r="BZ56" s="2"/>
      <c r="CA56" s="2"/>
      <c r="CB56" s="2"/>
      <c r="CC56" s="2"/>
      <c r="CD56" s="2"/>
      <c r="CE56" s="2"/>
      <c r="CF56" s="2"/>
    </row>
    <row r="57" spans="1:84" x14ac:dyDescent="0.2">
      <c r="A57" s="4" t="s">
        <v>32</v>
      </c>
      <c r="B57" s="251" t="s">
        <v>51</v>
      </c>
      <c r="C57" s="251" t="s">
        <v>52</v>
      </c>
      <c r="D57" s="251">
        <v>200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2"/>
      <c r="BZ57" s="2"/>
      <c r="CA57" s="2"/>
      <c r="CB57" s="2"/>
      <c r="CC57" s="2"/>
      <c r="CD57" s="2"/>
      <c r="CE57" s="2"/>
      <c r="CF57" s="2"/>
    </row>
    <row r="58" spans="1:84" x14ac:dyDescent="0.2">
      <c r="A58" s="4" t="s">
        <v>32</v>
      </c>
      <c r="B58" s="251" t="s">
        <v>53</v>
      </c>
      <c r="C58" s="251" t="s">
        <v>54</v>
      </c>
      <c r="D58" s="251">
        <v>500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2"/>
      <c r="BZ58" s="2"/>
      <c r="CA58" s="2"/>
      <c r="CB58" s="2"/>
      <c r="CC58" s="2"/>
      <c r="CD58" s="2"/>
      <c r="CE58" s="2"/>
      <c r="CF58" s="2"/>
    </row>
    <row r="59" spans="1:84" x14ac:dyDescent="0.2">
      <c r="A59" s="4" t="s">
        <v>32</v>
      </c>
      <c r="B59" s="1" t="s">
        <v>55</v>
      </c>
      <c r="C59" s="1" t="s">
        <v>56</v>
      </c>
      <c r="D59" s="2">
        <v>0</v>
      </c>
      <c r="E59" s="4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2"/>
      <c r="BZ59" s="2"/>
      <c r="CA59" s="2"/>
      <c r="CB59" s="2"/>
      <c r="CC59" s="2"/>
      <c r="CD59" s="2"/>
      <c r="CE59" s="2"/>
      <c r="CF59" s="2"/>
    </row>
    <row r="60" spans="1:84" x14ac:dyDescent="0.2">
      <c r="A60" s="4" t="s">
        <v>32</v>
      </c>
      <c r="B60" s="1" t="s">
        <v>57</v>
      </c>
      <c r="C60" s="1" t="s">
        <v>58</v>
      </c>
      <c r="D60" s="2"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2"/>
      <c r="BZ60" s="2"/>
      <c r="CA60" s="2"/>
      <c r="CB60" s="2"/>
      <c r="CC60" s="2"/>
      <c r="CD60" s="2"/>
      <c r="CE60" s="2"/>
      <c r="CF60" s="2"/>
    </row>
    <row r="61" spans="1:84" x14ac:dyDescent="0.2">
      <c r="A61" s="4" t="s">
        <v>32</v>
      </c>
      <c r="B61" s="1" t="s">
        <v>59</v>
      </c>
      <c r="C61" s="1" t="s">
        <v>59</v>
      </c>
      <c r="D61" s="2"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2"/>
      <c r="BZ61" s="2"/>
      <c r="CA61" s="2"/>
      <c r="CB61" s="2"/>
      <c r="CC61" s="2"/>
      <c r="CD61" s="2"/>
      <c r="CE61" s="2"/>
      <c r="CF61" s="2"/>
    </row>
    <row r="62" spans="1:84" x14ac:dyDescent="0.2">
      <c r="A62" s="4" t="s">
        <v>32</v>
      </c>
      <c r="B62" s="1" t="s">
        <v>60</v>
      </c>
      <c r="C62" s="1" t="s">
        <v>61</v>
      </c>
      <c r="D62" s="2">
        <v>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2"/>
      <c r="BZ62" s="2"/>
      <c r="CA62" s="2"/>
      <c r="CB62" s="2"/>
      <c r="CC62" s="2"/>
      <c r="CD62" s="2"/>
      <c r="CE62" s="2"/>
      <c r="CF62" s="2"/>
    </row>
    <row r="63" spans="1:84" x14ac:dyDescent="0.2">
      <c r="A63" s="4" t="s">
        <v>32</v>
      </c>
      <c r="B63" s="1" t="s">
        <v>62</v>
      </c>
      <c r="C63" s="1" t="s">
        <v>63</v>
      </c>
      <c r="D63" s="2"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2"/>
      <c r="BZ63" s="2"/>
      <c r="CA63" s="2"/>
      <c r="CB63" s="2"/>
      <c r="CC63" s="2"/>
      <c r="CD63" s="2"/>
      <c r="CE63" s="2"/>
      <c r="CF63" s="2"/>
    </row>
    <row r="64" spans="1:84" x14ac:dyDescent="0.2">
      <c r="A64" s="4" t="s">
        <v>32</v>
      </c>
      <c r="B64" s="1" t="s">
        <v>64</v>
      </c>
      <c r="C64" s="1" t="s">
        <v>64</v>
      </c>
      <c r="D64" s="2"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2"/>
      <c r="BZ64" s="2"/>
      <c r="CA64" s="2"/>
      <c r="CB64" s="2"/>
      <c r="CC64" s="2"/>
      <c r="CD64" s="2"/>
      <c r="CE64" s="2"/>
      <c r="CF64" s="2"/>
    </row>
    <row r="65" spans="1:84" x14ac:dyDescent="0.2">
      <c r="A65" s="4" t="s">
        <v>32</v>
      </c>
      <c r="B65" s="251" t="s">
        <v>65</v>
      </c>
      <c r="C65" s="251" t="s">
        <v>65</v>
      </c>
      <c r="D65" s="251">
        <v>1000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2"/>
      <c r="BZ65" s="2"/>
      <c r="CA65" s="2"/>
      <c r="CB65" s="2"/>
      <c r="CC65" s="2"/>
      <c r="CD65" s="2"/>
      <c r="CE65" s="2"/>
      <c r="CF65" s="2"/>
    </row>
    <row r="66" spans="1:84" x14ac:dyDescent="0.2">
      <c r="A66" s="4" t="s">
        <v>32</v>
      </c>
      <c r="B66" s="1" t="s">
        <v>66</v>
      </c>
      <c r="C66" s="1" t="s">
        <v>67</v>
      </c>
      <c r="D66" s="2">
        <v>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2"/>
      <c r="BZ66" s="2"/>
      <c r="CA66" s="2"/>
      <c r="CB66" s="2"/>
      <c r="CC66" s="2"/>
      <c r="CD66" s="2"/>
      <c r="CE66" s="2"/>
      <c r="CF66" s="2"/>
    </row>
    <row r="67" spans="1:84" x14ac:dyDescent="0.2">
      <c r="A67" s="4" t="s">
        <v>32</v>
      </c>
      <c r="B67" s="1" t="s">
        <v>68</v>
      </c>
      <c r="C67" s="1" t="s">
        <v>69</v>
      </c>
      <c r="D67" s="2">
        <v>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2"/>
      <c r="BZ67" s="2"/>
      <c r="CA67" s="2"/>
      <c r="CB67" s="2"/>
      <c r="CC67" s="2"/>
      <c r="CD67" s="2"/>
      <c r="CE67" s="2"/>
      <c r="CF67" s="2"/>
    </row>
    <row r="68" spans="1:84" x14ac:dyDescent="0.2">
      <c r="A68" s="4" t="s">
        <v>32</v>
      </c>
      <c r="B68" s="2" t="s">
        <v>700</v>
      </c>
      <c r="C68" s="1" t="s">
        <v>701</v>
      </c>
      <c r="D68" s="2">
        <v>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2"/>
      <c r="BZ68" s="2"/>
      <c r="CA68" s="2"/>
      <c r="CB68" s="2"/>
      <c r="CC68" s="2"/>
      <c r="CD68" s="2"/>
      <c r="CE68" s="2"/>
      <c r="CF68" s="2"/>
    </row>
    <row r="69" spans="1:84" x14ac:dyDescent="0.2">
      <c r="A69" s="4" t="s">
        <v>32</v>
      </c>
      <c r="B69" s="251" t="s">
        <v>70</v>
      </c>
      <c r="C69" s="251" t="s">
        <v>71</v>
      </c>
      <c r="D69" s="251">
        <v>10000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2"/>
      <c r="BZ69" s="2"/>
      <c r="CA69" s="2"/>
      <c r="CB69" s="2"/>
      <c r="CC69" s="2"/>
      <c r="CD69" s="2"/>
      <c r="CE69" s="2"/>
      <c r="CF69" s="2"/>
    </row>
    <row r="70" spans="1:84" x14ac:dyDescent="0.2">
      <c r="A70" s="4" t="s">
        <v>32</v>
      </c>
      <c r="B70" s="251" t="s">
        <v>72</v>
      </c>
      <c r="C70" s="251" t="s">
        <v>73</v>
      </c>
      <c r="D70" s="251">
        <v>5000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2"/>
      <c r="BZ70" s="2"/>
      <c r="CA70" s="2"/>
      <c r="CB70" s="2"/>
      <c r="CC70" s="2"/>
      <c r="CD70" s="2"/>
      <c r="CE70" s="2"/>
      <c r="CF70" s="2"/>
    </row>
    <row r="71" spans="1:84" x14ac:dyDescent="0.2">
      <c r="A71" s="4"/>
      <c r="B71" s="2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2"/>
      <c r="BZ71" s="2"/>
      <c r="CA71" s="2"/>
      <c r="CB71" s="2"/>
      <c r="CC71" s="2"/>
      <c r="CD71" s="2"/>
      <c r="CE71" s="2"/>
      <c r="CF71" s="2"/>
    </row>
    <row r="72" spans="1:84" x14ac:dyDescent="0.2">
      <c r="A72" s="4"/>
      <c r="B72" s="2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2"/>
      <c r="BZ72" s="2"/>
      <c r="CA72" s="2"/>
      <c r="CB72" s="2"/>
      <c r="CC72" s="2"/>
      <c r="CD72" s="2"/>
      <c r="CE72" s="2"/>
      <c r="CF72" s="2"/>
    </row>
    <row r="73" spans="1:84" x14ac:dyDescent="0.2">
      <c r="A73" s="1"/>
      <c r="B73" s="45" t="s">
        <v>74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2"/>
      <c r="BZ73" s="2"/>
      <c r="CA73" s="2"/>
      <c r="CB73" s="2"/>
      <c r="CC73" s="2"/>
      <c r="CD73" s="2"/>
      <c r="CE73" s="2"/>
      <c r="CF73" s="2"/>
    </row>
    <row r="74" spans="1:84" x14ac:dyDescent="0.2">
      <c r="A74" s="4" t="s">
        <v>32</v>
      </c>
      <c r="B74" s="251" t="s">
        <v>75</v>
      </c>
      <c r="C74" s="251" t="s">
        <v>76</v>
      </c>
      <c r="D74" s="256">
        <v>50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2"/>
      <c r="BZ74" s="2"/>
      <c r="CA74" s="2"/>
      <c r="CB74" s="2"/>
      <c r="CC74" s="2"/>
      <c r="CD74" s="2"/>
      <c r="CE74" s="2"/>
      <c r="CF74" s="2"/>
    </row>
    <row r="75" spans="1:84" x14ac:dyDescent="0.2">
      <c r="A75" s="4" t="s">
        <v>32</v>
      </c>
      <c r="B75" s="251" t="s">
        <v>77</v>
      </c>
      <c r="C75" s="251" t="s">
        <v>78</v>
      </c>
      <c r="D75" s="251">
        <v>30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2"/>
      <c r="BZ75" s="2"/>
      <c r="CA75" s="2"/>
      <c r="CB75" s="2"/>
      <c r="CC75" s="2"/>
      <c r="CD75" s="2"/>
      <c r="CE75" s="2"/>
      <c r="CF75" s="2"/>
    </row>
    <row r="76" spans="1:84" x14ac:dyDescent="0.2">
      <c r="A76" s="4" t="s">
        <v>32</v>
      </c>
      <c r="B76" s="251" t="s">
        <v>79</v>
      </c>
      <c r="C76" s="251" t="s">
        <v>80</v>
      </c>
      <c r="D76" s="251">
        <v>0.05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2"/>
      <c r="BZ76" s="2"/>
      <c r="CA76" s="2"/>
      <c r="CB76" s="2"/>
      <c r="CC76" s="2"/>
      <c r="CD76" s="2"/>
      <c r="CE76" s="2"/>
      <c r="CF76" s="2"/>
    </row>
    <row r="77" spans="1:84" x14ac:dyDescent="0.2">
      <c r="A77" s="4" t="s">
        <v>32</v>
      </c>
      <c r="B77" s="2" t="s">
        <v>81</v>
      </c>
      <c r="C77" s="1" t="s">
        <v>82</v>
      </c>
      <c r="D77" s="2"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2"/>
      <c r="BZ77" s="2"/>
      <c r="CA77" s="2"/>
      <c r="CB77" s="2"/>
      <c r="CC77" s="2"/>
      <c r="CD77" s="2"/>
      <c r="CE77" s="2"/>
      <c r="CF77" s="2"/>
    </row>
    <row r="78" spans="1:8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2"/>
      <c r="BZ78" s="2"/>
      <c r="CA78" s="2"/>
      <c r="CB78" s="2"/>
      <c r="CC78" s="2"/>
      <c r="CD78" s="2"/>
      <c r="CE78" s="2"/>
      <c r="CF78" s="2"/>
    </row>
    <row r="79" spans="1:84" x14ac:dyDescent="0.2">
      <c r="A79" s="4"/>
      <c r="B79" s="2"/>
      <c r="C79" s="2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2"/>
      <c r="BZ79" s="2"/>
      <c r="CA79" s="2"/>
      <c r="CB79" s="2"/>
      <c r="CC79" s="2"/>
      <c r="CD79" s="2"/>
      <c r="CE79" s="2"/>
      <c r="CF79" s="2"/>
    </row>
    <row r="80" spans="1:84" x14ac:dyDescent="0.2">
      <c r="A80" s="4" t="s">
        <v>32</v>
      </c>
      <c r="B80" s="2" t="s">
        <v>83</v>
      </c>
      <c r="C80" s="1" t="s">
        <v>84</v>
      </c>
      <c r="D80" s="2"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2"/>
      <c r="BZ80" s="2"/>
      <c r="CA80" s="2"/>
      <c r="CB80" s="2"/>
      <c r="CC80" s="2"/>
      <c r="CD80" s="2"/>
      <c r="CE80" s="2"/>
      <c r="CF80" s="2"/>
    </row>
    <row r="81" spans="1:84" x14ac:dyDescent="0.2">
      <c r="A81" s="4" t="s">
        <v>32</v>
      </c>
      <c r="B81" s="2" t="s">
        <v>85</v>
      </c>
      <c r="C81" s="1" t="s">
        <v>86</v>
      </c>
      <c r="D81" s="41">
        <v>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2"/>
      <c r="BZ81" s="2"/>
      <c r="CA81" s="2"/>
      <c r="CB81" s="2"/>
      <c r="CC81" s="2"/>
      <c r="CD81" s="2"/>
      <c r="CE81" s="2"/>
      <c r="CF81" s="2"/>
    </row>
    <row r="82" spans="1:84" x14ac:dyDescent="0.2">
      <c r="A82" s="4" t="s">
        <v>32</v>
      </c>
      <c r="B82" s="1" t="s">
        <v>87</v>
      </c>
      <c r="C82" s="251" t="s">
        <v>88</v>
      </c>
      <c r="D82" s="255">
        <v>18.399999999999999</v>
      </c>
      <c r="E82" s="1"/>
      <c r="F82" s="55" t="s">
        <v>1064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2"/>
      <c r="BZ82" s="2"/>
      <c r="CA82" s="2"/>
      <c r="CB82" s="2"/>
      <c r="CC82" s="2"/>
      <c r="CD82" s="2"/>
      <c r="CE82" s="2"/>
      <c r="CF82" s="2"/>
    </row>
    <row r="83" spans="1:84" x14ac:dyDescent="0.2">
      <c r="A83" s="4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2"/>
      <c r="BZ83" s="2"/>
      <c r="CA83" s="2"/>
      <c r="CB83" s="2"/>
      <c r="CC83" s="2"/>
      <c r="CD83" s="2"/>
      <c r="CE83" s="2"/>
      <c r="CF83" s="2"/>
    </row>
    <row r="84" spans="1:84" x14ac:dyDescent="0.2">
      <c r="A84" s="4" t="s">
        <v>32</v>
      </c>
      <c r="B84" s="1" t="s">
        <v>89</v>
      </c>
      <c r="C84" s="1" t="s">
        <v>90</v>
      </c>
      <c r="D84" s="47">
        <v>17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2"/>
      <c r="BZ84" s="2"/>
      <c r="CA84" s="2"/>
      <c r="CB84" s="2"/>
      <c r="CC84" s="2"/>
      <c r="CD84" s="2"/>
      <c r="CE84" s="2"/>
      <c r="CF84" s="2"/>
    </row>
    <row r="85" spans="1:84" x14ac:dyDescent="0.2">
      <c r="A85" s="4" t="s">
        <v>32</v>
      </c>
      <c r="B85" s="1" t="s">
        <v>91</v>
      </c>
      <c r="C85" s="1" t="s">
        <v>92</v>
      </c>
      <c r="D85" s="47">
        <v>0</v>
      </c>
      <c r="E85" s="1" t="s">
        <v>694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2"/>
      <c r="BZ85" s="2"/>
      <c r="CA85" s="2"/>
      <c r="CB85" s="2"/>
      <c r="CC85" s="2"/>
      <c r="CD85" s="2"/>
      <c r="CE85" s="2"/>
      <c r="CF85" s="2"/>
    </row>
    <row r="86" spans="1:84" x14ac:dyDescent="0.2">
      <c r="A86" s="4" t="s">
        <v>32</v>
      </c>
      <c r="B86" s="251" t="s">
        <v>93</v>
      </c>
      <c r="C86" s="251" t="s">
        <v>94</v>
      </c>
      <c r="D86" s="251">
        <v>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2"/>
      <c r="BZ86" s="2"/>
      <c r="CA86" s="2"/>
      <c r="CB86" s="2"/>
      <c r="CC86" s="2"/>
      <c r="CD86" s="2"/>
      <c r="CE86" s="2"/>
      <c r="CF86" s="2"/>
    </row>
    <row r="87" spans="1:84" x14ac:dyDescent="0.2">
      <c r="A87" s="4"/>
      <c r="B87" s="2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2"/>
      <c r="BZ87" s="2"/>
      <c r="CA87" s="2"/>
      <c r="CB87" s="2"/>
      <c r="CC87" s="2"/>
      <c r="CD87" s="2"/>
      <c r="CE87" s="2"/>
      <c r="CF87" s="2"/>
    </row>
    <row r="88" spans="1:84" x14ac:dyDescent="0.2">
      <c r="A88" s="4"/>
      <c r="B88" s="3" t="s">
        <v>95</v>
      </c>
      <c r="C88" s="1"/>
      <c r="D88" s="47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2"/>
      <c r="BZ88" s="2"/>
      <c r="CA88" s="2"/>
      <c r="CB88" s="2"/>
      <c r="CC88" s="2"/>
      <c r="CD88" s="2"/>
      <c r="CE88" s="2"/>
      <c r="CF88" s="2"/>
    </row>
    <row r="89" spans="1:84" x14ac:dyDescent="0.2">
      <c r="A89" s="4" t="s">
        <v>32</v>
      </c>
      <c r="B89" s="1" t="s">
        <v>96</v>
      </c>
      <c r="C89" s="1" t="s">
        <v>97</v>
      </c>
      <c r="D89" s="47">
        <v>10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2"/>
      <c r="BZ89" s="2"/>
      <c r="CA89" s="2"/>
      <c r="CB89" s="2"/>
      <c r="CC89" s="2"/>
      <c r="CD89" s="2"/>
      <c r="CE89" s="2"/>
      <c r="CF89" s="2"/>
    </row>
    <row r="90" spans="1:84" x14ac:dyDescent="0.2">
      <c r="A90" s="4" t="s">
        <v>32</v>
      </c>
      <c r="B90" s="1" t="s">
        <v>98</v>
      </c>
      <c r="C90" s="1" t="s">
        <v>99</v>
      </c>
      <c r="D90" s="47">
        <v>30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2"/>
      <c r="BZ90" s="2"/>
      <c r="CA90" s="2"/>
      <c r="CB90" s="2"/>
      <c r="CC90" s="2"/>
      <c r="CD90" s="2"/>
      <c r="CE90" s="2"/>
      <c r="CF90" s="2"/>
    </row>
    <row r="91" spans="1:84" x14ac:dyDescent="0.2">
      <c r="A91" s="4" t="s">
        <v>32</v>
      </c>
      <c r="B91" s="1" t="s">
        <v>100</v>
      </c>
      <c r="C91" s="1" t="s">
        <v>101</v>
      </c>
      <c r="D91" s="47">
        <v>30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2"/>
      <c r="BZ91" s="2"/>
      <c r="CA91" s="2"/>
      <c r="CB91" s="2"/>
      <c r="CC91" s="2"/>
      <c r="CD91" s="2"/>
      <c r="CE91" s="2"/>
      <c r="CF91" s="2"/>
    </row>
    <row r="92" spans="1:84" x14ac:dyDescent="0.2">
      <c r="A92" s="4" t="s">
        <v>32</v>
      </c>
      <c r="B92" s="1" t="s">
        <v>102</v>
      </c>
      <c r="C92" s="1" t="s">
        <v>103</v>
      </c>
      <c r="D92" s="47">
        <v>10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2"/>
      <c r="BZ92" s="2"/>
      <c r="CA92" s="2"/>
      <c r="CB92" s="2"/>
      <c r="CC92" s="2"/>
      <c r="CD92" s="2"/>
      <c r="CE92" s="2"/>
      <c r="CF92" s="2"/>
    </row>
    <row r="93" spans="1:84" x14ac:dyDescent="0.2">
      <c r="A93" s="4" t="s">
        <v>32</v>
      </c>
      <c r="B93" s="1" t="s">
        <v>104</v>
      </c>
      <c r="C93" s="1" t="s">
        <v>105</v>
      </c>
      <c r="D93" s="47">
        <v>10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2"/>
      <c r="BZ93" s="2"/>
      <c r="CA93" s="2"/>
      <c r="CB93" s="2"/>
      <c r="CC93" s="2"/>
      <c r="CD93" s="2"/>
      <c r="CE93" s="2"/>
      <c r="CF93" s="2"/>
    </row>
    <row r="94" spans="1:84" x14ac:dyDescent="0.2">
      <c r="A94" s="4" t="s">
        <v>32</v>
      </c>
      <c r="B94" s="1" t="s">
        <v>106</v>
      </c>
      <c r="C94" s="1" t="s">
        <v>107</v>
      </c>
      <c r="D94" s="47">
        <v>10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2"/>
      <c r="BZ94" s="2"/>
      <c r="CA94" s="2"/>
      <c r="CB94" s="2"/>
      <c r="CC94" s="2"/>
      <c r="CD94" s="2"/>
      <c r="CE94" s="2"/>
      <c r="CF94" s="2"/>
    </row>
    <row r="95" spans="1:84" x14ac:dyDescent="0.2">
      <c r="A95" s="4" t="s">
        <v>32</v>
      </c>
      <c r="B95" s="1" t="s">
        <v>108</v>
      </c>
      <c r="C95" s="1" t="s">
        <v>109</v>
      </c>
      <c r="D95" s="47">
        <v>30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2"/>
      <c r="BZ95" s="2"/>
      <c r="CA95" s="2"/>
      <c r="CB95" s="2"/>
      <c r="CC95" s="2"/>
      <c r="CD95" s="2"/>
      <c r="CE95" s="2"/>
      <c r="CF95" s="2"/>
    </row>
    <row r="96" spans="1:84" x14ac:dyDescent="0.2">
      <c r="A96" s="4" t="s">
        <v>32</v>
      </c>
      <c r="B96" s="1" t="s">
        <v>110</v>
      </c>
      <c r="C96" s="1" t="s">
        <v>111</v>
      </c>
      <c r="D96" s="47">
        <v>10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2"/>
      <c r="BZ96" s="2"/>
      <c r="CA96" s="2"/>
      <c r="CB96" s="2"/>
      <c r="CC96" s="2"/>
      <c r="CD96" s="2"/>
      <c r="CE96" s="2"/>
      <c r="CF96" s="2"/>
    </row>
    <row r="97" spans="1:84" x14ac:dyDescent="0.2">
      <c r="A97" s="4" t="s">
        <v>32</v>
      </c>
      <c r="B97" s="1" t="s">
        <v>112</v>
      </c>
      <c r="C97" s="1" t="s">
        <v>113</v>
      </c>
      <c r="D97" s="1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2"/>
      <c r="BZ97" s="2"/>
      <c r="CA97" s="2"/>
      <c r="CB97" s="2"/>
      <c r="CC97" s="2"/>
      <c r="CD97" s="2"/>
      <c r="CE97" s="2"/>
      <c r="CF97" s="2"/>
    </row>
    <row r="98" spans="1:84" x14ac:dyDescent="0.2">
      <c r="A98" s="4" t="s">
        <v>32</v>
      </c>
      <c r="B98" s="1" t="s">
        <v>114</v>
      </c>
      <c r="C98" s="1" t="s">
        <v>115</v>
      </c>
      <c r="D98" s="47">
        <v>10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2"/>
      <c r="BZ98" s="2"/>
      <c r="CA98" s="2"/>
      <c r="CB98" s="2"/>
      <c r="CC98" s="2"/>
      <c r="CD98" s="2"/>
      <c r="CE98" s="2"/>
      <c r="CF98" s="2"/>
    </row>
    <row r="99" spans="1:84" x14ac:dyDescent="0.2">
      <c r="A99" s="4" t="s">
        <v>32</v>
      </c>
      <c r="B99" s="1" t="s">
        <v>116</v>
      </c>
      <c r="C99" s="1" t="s">
        <v>117</v>
      </c>
      <c r="D99" s="47">
        <v>10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2"/>
      <c r="BZ99" s="2"/>
      <c r="CA99" s="2"/>
      <c r="CB99" s="2"/>
      <c r="CC99" s="2"/>
      <c r="CD99" s="2"/>
      <c r="CE99" s="2"/>
      <c r="CF99" s="2"/>
    </row>
    <row r="100" spans="1:84" x14ac:dyDescent="0.2">
      <c r="A100" s="4" t="s">
        <v>32</v>
      </c>
      <c r="B100" s="1" t="s">
        <v>118</v>
      </c>
      <c r="C100" s="1"/>
      <c r="D100" s="47">
        <v>10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2"/>
      <c r="BZ100" s="2"/>
      <c r="CA100" s="2"/>
      <c r="CB100" s="2"/>
      <c r="CC100" s="2"/>
      <c r="CD100" s="2"/>
      <c r="CE100" s="2"/>
      <c r="CF100" s="2"/>
    </row>
    <row r="101" spans="1:84" x14ac:dyDescent="0.2">
      <c r="A101" s="4"/>
      <c r="B101" s="1"/>
      <c r="C101" s="1"/>
      <c r="D101" s="4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2"/>
      <c r="BZ101" s="2"/>
      <c r="CA101" s="2"/>
      <c r="CB101" s="2"/>
      <c r="CC101" s="2"/>
      <c r="CD101" s="2"/>
      <c r="CE101" s="2"/>
      <c r="CF101" s="2"/>
    </row>
    <row r="102" spans="1:8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2"/>
      <c r="BZ102" s="2"/>
      <c r="CA102" s="2"/>
      <c r="CB102" s="2"/>
      <c r="CC102" s="2"/>
      <c r="CD102" s="2"/>
      <c r="CE102" s="2"/>
      <c r="CF102" s="2"/>
    </row>
    <row r="103" spans="1:84" ht="13.5" thickBot="1" x14ac:dyDescent="0.25">
      <c r="A103" s="48"/>
      <c r="B103" s="49" t="s">
        <v>119</v>
      </c>
      <c r="C103" s="48"/>
      <c r="D103" s="48">
        <v>1</v>
      </c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50"/>
      <c r="BZ103" s="50"/>
      <c r="CA103" s="50"/>
      <c r="CB103" s="50"/>
      <c r="CC103" s="50"/>
      <c r="CD103" s="50"/>
      <c r="CE103" s="50"/>
      <c r="CF103" s="50"/>
    </row>
    <row r="104" spans="1:8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2"/>
      <c r="BZ104" s="2"/>
      <c r="CA104" s="2"/>
      <c r="CB104" s="2"/>
      <c r="CC104" s="2"/>
      <c r="CD104" s="2"/>
      <c r="CE104" s="2"/>
      <c r="CF104" s="2"/>
    </row>
    <row r="105" spans="1:84" x14ac:dyDescent="0.2">
      <c r="A105" s="1"/>
      <c r="B105" s="1"/>
      <c r="C105" s="1"/>
      <c r="D105" s="1"/>
      <c r="E105" s="2"/>
      <c r="F105" s="1"/>
      <c r="G105" s="2"/>
      <c r="H105" s="1"/>
      <c r="I105" s="2"/>
      <c r="J105" s="1"/>
      <c r="K105" s="2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2"/>
      <c r="BZ105" s="2"/>
      <c r="CA105" s="2"/>
      <c r="CB105" s="2"/>
      <c r="CC105" s="2"/>
      <c r="CD105" s="2"/>
      <c r="CE105" s="2"/>
      <c r="CF105" s="2"/>
    </row>
    <row r="106" spans="1:84" x14ac:dyDescent="0.2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2"/>
      <c r="BZ106" s="2"/>
      <c r="CA106" s="2"/>
      <c r="CB106" s="2"/>
      <c r="CC106" s="2"/>
      <c r="CD106" s="2"/>
      <c r="CE106" s="2"/>
      <c r="CF106" s="2"/>
    </row>
    <row r="107" spans="1:8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2"/>
      <c r="BZ107" s="2"/>
      <c r="CA107" s="2"/>
      <c r="CB107" s="2"/>
      <c r="CC107" s="2"/>
      <c r="CD107" s="2"/>
      <c r="CE107" s="2"/>
      <c r="CF107" s="2"/>
    </row>
    <row r="108" spans="1:84" x14ac:dyDescent="0.2">
      <c r="A108" s="4"/>
      <c r="B108" s="3"/>
      <c r="C108" s="51"/>
      <c r="D108" s="1" t="s">
        <v>120</v>
      </c>
      <c r="E108" s="1" t="s">
        <v>121</v>
      </c>
      <c r="F108" s="1" t="s">
        <v>122</v>
      </c>
      <c r="G108" s="1" t="s">
        <v>123</v>
      </c>
      <c r="H108" s="1"/>
      <c r="I108" s="3"/>
      <c r="J108" s="3"/>
      <c r="K108" s="3"/>
      <c r="L108" s="3"/>
      <c r="M108" s="3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2"/>
      <c r="BZ108" s="2"/>
      <c r="CA108" s="2"/>
      <c r="CB108" s="2"/>
      <c r="CC108" s="2"/>
      <c r="CD108" s="2"/>
      <c r="CE108" s="2"/>
      <c r="CF108" s="2"/>
    </row>
    <row r="109" spans="1:84" x14ac:dyDescent="0.2">
      <c r="A109" s="4" t="s">
        <v>32</v>
      </c>
      <c r="B109" s="45" t="s">
        <v>124</v>
      </c>
      <c r="C109" s="52"/>
      <c r="D109" s="1" t="s">
        <v>125</v>
      </c>
      <c r="E109" s="1" t="s">
        <v>126</v>
      </c>
      <c r="F109" s="1" t="s">
        <v>127</v>
      </c>
      <c r="G109" s="1" t="s">
        <v>128</v>
      </c>
      <c r="H109" s="1"/>
      <c r="I109" s="53" t="s">
        <v>892</v>
      </c>
      <c r="J109" s="53" t="s">
        <v>893</v>
      </c>
      <c r="K109" s="53"/>
      <c r="L109" s="53"/>
      <c r="M109" s="5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2"/>
      <c r="BZ109" s="2"/>
      <c r="CA109" s="2"/>
      <c r="CB109" s="2"/>
      <c r="CC109" s="2"/>
      <c r="CD109" s="2"/>
      <c r="CE109" s="2"/>
      <c r="CF109" s="2"/>
    </row>
    <row r="110" spans="1:84" x14ac:dyDescent="0.2">
      <c r="A110" s="4">
        <v>1</v>
      </c>
      <c r="B110" s="247" t="s">
        <v>810</v>
      </c>
      <c r="C110" s="241">
        <v>1</v>
      </c>
      <c r="D110" s="251">
        <v>2</v>
      </c>
      <c r="E110" s="251">
        <v>0</v>
      </c>
      <c r="F110" s="251">
        <v>10</v>
      </c>
      <c r="G110" s="251">
        <v>1</v>
      </c>
      <c r="H110" s="1"/>
      <c r="I110" s="270">
        <f>D110*F110/100</f>
        <v>0.2</v>
      </c>
      <c r="J110" s="270">
        <f>D110-I110</f>
        <v>1.8</v>
      </c>
      <c r="K110" s="44"/>
      <c r="L110" s="44"/>
      <c r="M110" s="44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2"/>
      <c r="BZ110" s="2"/>
      <c r="CA110" s="2"/>
      <c r="CB110" s="2"/>
      <c r="CC110" s="2"/>
      <c r="CD110" s="2"/>
      <c r="CE110" s="2"/>
      <c r="CF110" s="2"/>
    </row>
    <row r="111" spans="1:84" x14ac:dyDescent="0.2">
      <c r="A111" s="4">
        <v>2</v>
      </c>
      <c r="B111" s="247" t="s">
        <v>811</v>
      </c>
      <c r="C111" s="241">
        <v>2</v>
      </c>
      <c r="D111" s="251">
        <v>1.5</v>
      </c>
      <c r="E111" s="251">
        <v>0</v>
      </c>
      <c r="F111" s="251">
        <v>5</v>
      </c>
      <c r="G111" s="251">
        <v>1</v>
      </c>
      <c r="H111" s="1"/>
      <c r="I111" s="270">
        <f>D111*F111/100</f>
        <v>7.4999999999999997E-2</v>
      </c>
      <c r="J111" s="270">
        <f>D111-I111</f>
        <v>1.425</v>
      </c>
      <c r="K111" s="2"/>
      <c r="L111" s="2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54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2"/>
      <c r="BZ111" s="2"/>
      <c r="CA111" s="2"/>
      <c r="CB111" s="2"/>
      <c r="CC111" s="2"/>
      <c r="CD111" s="2"/>
      <c r="CE111" s="2"/>
      <c r="CF111" s="2"/>
    </row>
    <row r="112" spans="1:84" x14ac:dyDescent="0.2">
      <c r="A112" s="4">
        <v>3</v>
      </c>
      <c r="B112" s="52" t="s">
        <v>812</v>
      </c>
      <c r="C112" s="4">
        <v>3</v>
      </c>
      <c r="D112" s="2">
        <v>0</v>
      </c>
      <c r="E112" s="2">
        <v>0</v>
      </c>
      <c r="F112" s="2">
        <v>0</v>
      </c>
      <c r="G112" s="2">
        <v>1</v>
      </c>
      <c r="H112" s="1"/>
      <c r="I112" s="2"/>
      <c r="J112" s="2"/>
      <c r="K112" s="2"/>
      <c r="L112" s="2"/>
      <c r="M112" s="2"/>
      <c r="N112" s="1"/>
      <c r="O112" s="4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2"/>
      <c r="BZ112" s="2"/>
      <c r="CA112" s="2"/>
      <c r="CB112" s="2"/>
      <c r="CC112" s="2"/>
      <c r="CD112" s="2"/>
      <c r="CE112" s="2"/>
      <c r="CF112" s="2"/>
    </row>
    <row r="113" spans="1:84" x14ac:dyDescent="0.2">
      <c r="A113" s="4">
        <v>4</v>
      </c>
      <c r="B113" s="52" t="s">
        <v>813</v>
      </c>
      <c r="C113" s="4">
        <v>4</v>
      </c>
      <c r="D113" s="2">
        <v>0</v>
      </c>
      <c r="E113" s="2">
        <v>0</v>
      </c>
      <c r="F113" s="2">
        <v>0</v>
      </c>
      <c r="G113" s="2">
        <v>1</v>
      </c>
      <c r="H113" s="1"/>
      <c r="I113" s="2"/>
      <c r="J113" s="2"/>
      <c r="K113" s="2"/>
      <c r="L113" s="2"/>
      <c r="M113" s="2"/>
      <c r="N113" s="1"/>
      <c r="O113" s="4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2"/>
      <c r="BZ113" s="2"/>
      <c r="CA113" s="2"/>
      <c r="CB113" s="2"/>
      <c r="CC113" s="2"/>
      <c r="CD113" s="2"/>
      <c r="CE113" s="2"/>
      <c r="CF113" s="2"/>
    </row>
    <row r="114" spans="1:84" x14ac:dyDescent="0.2">
      <c r="A114" s="4">
        <v>5</v>
      </c>
      <c r="B114" s="52" t="s">
        <v>814</v>
      </c>
      <c r="C114" s="4">
        <v>5</v>
      </c>
      <c r="D114" s="2">
        <v>0</v>
      </c>
      <c r="E114" s="2">
        <v>0</v>
      </c>
      <c r="F114" s="2">
        <v>0</v>
      </c>
      <c r="G114" s="2">
        <v>1</v>
      </c>
      <c r="H114" s="1"/>
      <c r="I114" s="2"/>
      <c r="J114" s="2"/>
      <c r="K114" s="2"/>
      <c r="L114" s="2"/>
      <c r="M114" s="2"/>
      <c r="N114" s="1"/>
      <c r="O114" s="4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2"/>
      <c r="BZ114" s="2"/>
      <c r="CA114" s="2"/>
      <c r="CB114" s="2"/>
      <c r="CC114" s="2"/>
      <c r="CD114" s="2"/>
      <c r="CE114" s="2"/>
      <c r="CF114" s="2"/>
    </row>
    <row r="115" spans="1:84" x14ac:dyDescent="0.2">
      <c r="A115" s="4">
        <v>6</v>
      </c>
      <c r="B115" s="52" t="s">
        <v>815</v>
      </c>
      <c r="C115" s="4">
        <v>6</v>
      </c>
      <c r="D115" s="2">
        <v>0</v>
      </c>
      <c r="E115" s="2">
        <v>0</v>
      </c>
      <c r="F115" s="2">
        <v>0</v>
      </c>
      <c r="G115" s="2">
        <v>1</v>
      </c>
      <c r="H115" s="1"/>
      <c r="I115" s="1"/>
      <c r="J115" s="1"/>
      <c r="K115" s="1"/>
      <c r="L115" s="1"/>
      <c r="M115" s="1"/>
      <c r="N115" s="1"/>
      <c r="O115" s="4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26"/>
      <c r="AE115" s="26"/>
      <c r="AF115" s="1"/>
      <c r="AG115" s="1"/>
      <c r="AH115" s="26"/>
      <c r="AI115" s="26"/>
      <c r="AJ115" s="1"/>
      <c r="AK115" s="26"/>
      <c r="AL115" s="26"/>
      <c r="AM115" s="26"/>
      <c r="AN115" s="26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2"/>
      <c r="BZ115" s="2"/>
      <c r="CA115" s="2"/>
      <c r="CB115" s="2"/>
      <c r="CC115" s="2"/>
      <c r="CD115" s="2"/>
      <c r="CE115" s="2"/>
      <c r="CF115" s="2"/>
    </row>
    <row r="116" spans="1:84" x14ac:dyDescent="0.2">
      <c r="A116" s="4">
        <v>7</v>
      </c>
      <c r="B116" s="52" t="s">
        <v>816</v>
      </c>
      <c r="C116" s="4">
        <v>7</v>
      </c>
      <c r="D116" s="2">
        <v>0</v>
      </c>
      <c r="E116" s="2">
        <v>0</v>
      </c>
      <c r="F116" s="2">
        <v>0</v>
      </c>
      <c r="G116" s="2">
        <v>1</v>
      </c>
      <c r="H116" s="1"/>
      <c r="I116" s="1"/>
      <c r="J116" s="1"/>
      <c r="K116" s="1"/>
      <c r="L116" s="1"/>
      <c r="M116" s="1"/>
      <c r="N116" s="1"/>
      <c r="O116" s="4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26"/>
      <c r="AE116" s="26"/>
      <c r="AF116" s="1"/>
      <c r="AG116" s="1"/>
      <c r="AH116" s="26"/>
      <c r="AI116" s="26"/>
      <c r="AJ116" s="1"/>
      <c r="AK116" s="26"/>
      <c r="AL116" s="26"/>
      <c r="AM116" s="26"/>
      <c r="AN116" s="26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2"/>
      <c r="BZ116" s="2"/>
      <c r="CA116" s="2"/>
      <c r="CB116" s="2"/>
      <c r="CC116" s="2"/>
      <c r="CD116" s="2"/>
      <c r="CE116" s="2"/>
      <c r="CF116" s="2"/>
    </row>
    <row r="117" spans="1:84" x14ac:dyDescent="0.2">
      <c r="A117" s="4">
        <v>8</v>
      </c>
      <c r="B117" s="52" t="s">
        <v>817</v>
      </c>
      <c r="C117" s="4">
        <v>8</v>
      </c>
      <c r="D117" s="2">
        <v>0</v>
      </c>
      <c r="E117" s="2">
        <v>0</v>
      </c>
      <c r="F117" s="2">
        <v>0</v>
      </c>
      <c r="G117" s="2">
        <v>1</v>
      </c>
      <c r="H117" s="1"/>
      <c r="I117" s="1"/>
      <c r="J117" s="1"/>
      <c r="K117" s="1"/>
      <c r="L117" s="1"/>
      <c r="M117" s="1"/>
      <c r="N117" s="1"/>
      <c r="O117" s="4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26"/>
      <c r="AE117" s="26"/>
      <c r="AF117" s="1"/>
      <c r="AG117" s="1"/>
      <c r="AH117" s="26"/>
      <c r="AI117" s="26"/>
      <c r="AJ117" s="1"/>
      <c r="AK117" s="26"/>
      <c r="AL117" s="26"/>
      <c r="AM117" s="26"/>
      <c r="AN117" s="26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2"/>
      <c r="BZ117" s="2"/>
      <c r="CA117" s="2"/>
      <c r="CB117" s="2"/>
      <c r="CC117" s="2"/>
      <c r="CD117" s="2"/>
      <c r="CE117" s="2"/>
      <c r="CF117" s="2"/>
    </row>
    <row r="118" spans="1:84" x14ac:dyDescent="0.2">
      <c r="A118" s="4">
        <v>9</v>
      </c>
      <c r="B118" s="52" t="s">
        <v>818</v>
      </c>
      <c r="C118" s="4">
        <v>9</v>
      </c>
      <c r="D118" s="2">
        <v>0</v>
      </c>
      <c r="E118" s="2">
        <v>0</v>
      </c>
      <c r="F118" s="2">
        <v>0</v>
      </c>
      <c r="G118" s="2">
        <v>1</v>
      </c>
      <c r="H118" s="1"/>
      <c r="I118" s="1"/>
      <c r="J118" s="1"/>
      <c r="K118" s="1"/>
      <c r="L118" s="1"/>
      <c r="M118" s="1"/>
      <c r="N118" s="1"/>
      <c r="O118" s="4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26"/>
      <c r="AE118" s="26"/>
      <c r="AF118" s="1"/>
      <c r="AG118" s="1"/>
      <c r="AH118" s="26"/>
      <c r="AI118" s="26"/>
      <c r="AJ118" s="1"/>
      <c r="AK118" s="26"/>
      <c r="AL118" s="26"/>
      <c r="AM118" s="26"/>
      <c r="AN118" s="26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2"/>
      <c r="BZ118" s="2"/>
      <c r="CA118" s="2"/>
      <c r="CB118" s="2"/>
      <c r="CC118" s="2"/>
      <c r="CD118" s="2"/>
      <c r="CE118" s="2"/>
      <c r="CF118" s="2"/>
    </row>
    <row r="119" spans="1:84" x14ac:dyDescent="0.2">
      <c r="A119" s="4">
        <v>10</v>
      </c>
      <c r="B119" s="52" t="s">
        <v>819</v>
      </c>
      <c r="C119" s="4">
        <v>10</v>
      </c>
      <c r="D119" s="2">
        <v>0</v>
      </c>
      <c r="E119" s="2">
        <v>0</v>
      </c>
      <c r="F119" s="2">
        <v>0</v>
      </c>
      <c r="G119" s="2">
        <v>1</v>
      </c>
      <c r="H119" s="1"/>
      <c r="I119" s="1"/>
      <c r="J119" s="1"/>
      <c r="K119" s="1"/>
      <c r="L119" s="1"/>
      <c r="M119" s="1"/>
      <c r="N119" s="1"/>
      <c r="O119" s="4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26"/>
      <c r="AE119" s="26"/>
      <c r="AF119" s="1"/>
      <c r="AG119" s="1"/>
      <c r="AH119" s="26"/>
      <c r="AI119" s="26"/>
      <c r="AJ119" s="1"/>
      <c r="AK119" s="26"/>
      <c r="AL119" s="26"/>
      <c r="AM119" s="26"/>
      <c r="AN119" s="26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2"/>
      <c r="BZ119" s="2"/>
      <c r="CA119" s="2"/>
      <c r="CB119" s="2"/>
      <c r="CC119" s="2"/>
      <c r="CD119" s="2"/>
      <c r="CE119" s="2"/>
      <c r="CF119" s="2"/>
    </row>
    <row r="120" spans="1:84" x14ac:dyDescent="0.2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26"/>
      <c r="AE120" s="26"/>
      <c r="AF120" s="1"/>
      <c r="AG120" s="1"/>
      <c r="AH120" s="26"/>
      <c r="AI120" s="26"/>
      <c r="AJ120" s="1"/>
      <c r="AK120" s="26"/>
      <c r="AL120" s="26"/>
      <c r="AM120" s="26"/>
      <c r="AN120" s="26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2"/>
      <c r="BZ120" s="2"/>
      <c r="CA120" s="2"/>
      <c r="CB120" s="2"/>
      <c r="CC120" s="2"/>
      <c r="CD120" s="2"/>
      <c r="CE120" s="2"/>
      <c r="CF120" s="2"/>
    </row>
    <row r="121" spans="1:8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2"/>
      <c r="BZ121" s="2"/>
      <c r="CA121" s="2"/>
      <c r="CB121" s="2"/>
      <c r="CC121" s="2"/>
      <c r="CD121" s="2"/>
      <c r="CE121" s="2"/>
      <c r="CF121" s="2"/>
    </row>
    <row r="122" spans="1:8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2"/>
      <c r="BZ122" s="2"/>
      <c r="CA122" s="2"/>
      <c r="CB122" s="2"/>
      <c r="CC122" s="2"/>
      <c r="CD122" s="2"/>
      <c r="CE122" s="2"/>
      <c r="CF122" s="2"/>
    </row>
    <row r="123" spans="1:84" x14ac:dyDescent="0.2">
      <c r="A123" s="1"/>
      <c r="B123" s="1"/>
      <c r="C123" s="5"/>
      <c r="D123" s="5">
        <v>1</v>
      </c>
      <c r="E123" s="5">
        <v>2</v>
      </c>
      <c r="F123" s="5">
        <v>3</v>
      </c>
      <c r="G123" s="5">
        <v>4</v>
      </c>
      <c r="H123" s="5">
        <v>5</v>
      </c>
      <c r="I123" s="5">
        <v>6</v>
      </c>
      <c r="J123" s="5">
        <v>7</v>
      </c>
      <c r="K123" s="5">
        <v>8</v>
      </c>
      <c r="L123" s="5">
        <v>9</v>
      </c>
      <c r="M123" s="5">
        <v>10</v>
      </c>
      <c r="N123" s="5">
        <v>11</v>
      </c>
      <c r="O123" s="5">
        <v>12</v>
      </c>
      <c r="P123" s="5">
        <v>13</v>
      </c>
      <c r="Q123" s="5">
        <v>14</v>
      </c>
      <c r="R123" s="5">
        <v>15</v>
      </c>
      <c r="S123" s="5">
        <v>16</v>
      </c>
      <c r="T123" s="5">
        <v>19</v>
      </c>
      <c r="U123" s="5">
        <v>20</v>
      </c>
      <c r="V123" s="5">
        <v>21</v>
      </c>
      <c r="W123" s="5">
        <v>22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2"/>
      <c r="BZ123" s="2"/>
      <c r="CA123" s="2"/>
      <c r="CB123" s="2"/>
      <c r="CC123" s="2"/>
      <c r="CD123" s="2"/>
      <c r="CE123" s="2"/>
      <c r="CF123" s="2"/>
    </row>
    <row r="124" spans="1:84" x14ac:dyDescent="0.2">
      <c r="A124" s="4" t="s">
        <v>32</v>
      </c>
      <c r="B124" s="45" t="s">
        <v>129</v>
      </c>
      <c r="C124" s="55"/>
      <c r="D124" s="1" t="s">
        <v>130</v>
      </c>
      <c r="E124" s="56"/>
      <c r="F124" s="56"/>
      <c r="G124" s="56"/>
      <c r="H124" s="56"/>
      <c r="I124" s="56"/>
      <c r="J124" s="56"/>
      <c r="K124" s="251" t="s">
        <v>137</v>
      </c>
      <c r="L124" s="251" t="s">
        <v>138</v>
      </c>
      <c r="M124" s="251" t="s">
        <v>139</v>
      </c>
      <c r="N124" s="251" t="s">
        <v>140</v>
      </c>
      <c r="O124" s="251" t="s">
        <v>141</v>
      </c>
      <c r="P124" s="251" t="s">
        <v>142</v>
      </c>
      <c r="Q124" s="251" t="s">
        <v>143</v>
      </c>
      <c r="R124" s="251" t="s">
        <v>144</v>
      </c>
      <c r="S124" s="251" t="s">
        <v>145</v>
      </c>
      <c r="T124" s="251" t="s">
        <v>147</v>
      </c>
      <c r="U124" s="251" t="s">
        <v>148</v>
      </c>
      <c r="V124" s="251" t="s">
        <v>149</v>
      </c>
      <c r="W124" s="251" t="s">
        <v>150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2"/>
      <c r="BZ124" s="2"/>
      <c r="CA124" s="2"/>
      <c r="CB124" s="2"/>
      <c r="CC124" s="2"/>
      <c r="CD124" s="2"/>
      <c r="CE124" s="2"/>
      <c r="CF124" s="2"/>
    </row>
    <row r="125" spans="1:84" x14ac:dyDescent="0.2">
      <c r="A125" s="1"/>
      <c r="B125" s="1" t="s">
        <v>151</v>
      </c>
      <c r="C125" s="1" t="s">
        <v>152</v>
      </c>
      <c r="D125" s="1" t="b">
        <v>0</v>
      </c>
      <c r="E125" s="1" t="b">
        <v>0</v>
      </c>
      <c r="F125" s="1" t="b">
        <v>1</v>
      </c>
      <c r="G125" s="1" t="b">
        <v>1</v>
      </c>
      <c r="H125" s="1" t="b">
        <v>1</v>
      </c>
      <c r="I125" s="1" t="b">
        <v>0</v>
      </c>
      <c r="J125" s="1" t="b">
        <v>0</v>
      </c>
      <c r="K125" s="1" t="b">
        <v>1</v>
      </c>
      <c r="L125" s="1" t="b">
        <v>0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1" t="b">
        <v>0</v>
      </c>
      <c r="T125" s="1" t="b">
        <v>1</v>
      </c>
      <c r="U125" s="1" t="b">
        <v>1</v>
      </c>
      <c r="V125" s="1" t="b">
        <v>1</v>
      </c>
      <c r="W125" s="1" t="b">
        <v>0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2"/>
      <c r="BZ125" s="2"/>
      <c r="CA125" s="2"/>
      <c r="CB125" s="2"/>
      <c r="CC125" s="2"/>
      <c r="CD125" s="2"/>
      <c r="CE125" s="2"/>
      <c r="CF125" s="2"/>
    </row>
    <row r="126" spans="1:84" x14ac:dyDescent="0.2">
      <c r="A126" s="1"/>
      <c r="B126" s="1" t="s">
        <v>153</v>
      </c>
      <c r="C126" s="1" t="s">
        <v>152</v>
      </c>
      <c r="D126" s="1" t="b">
        <v>0</v>
      </c>
      <c r="E126" s="1" t="b">
        <v>0</v>
      </c>
      <c r="F126" s="1" t="b">
        <v>1</v>
      </c>
      <c r="G126" s="1" t="b">
        <v>1</v>
      </c>
      <c r="H126" s="1" t="b">
        <v>0</v>
      </c>
      <c r="I126" s="1" t="b">
        <v>1</v>
      </c>
      <c r="J126" s="1" t="b">
        <v>0</v>
      </c>
      <c r="K126" s="1" t="b">
        <v>0</v>
      </c>
      <c r="L126" s="1" t="b">
        <v>0</v>
      </c>
      <c r="M126" s="1" t="b">
        <v>0</v>
      </c>
      <c r="N126" s="1" t="b">
        <v>0</v>
      </c>
      <c r="O126" s="1" t="b">
        <v>0</v>
      </c>
      <c r="P126" s="1" t="b">
        <v>0</v>
      </c>
      <c r="Q126" s="1" t="b">
        <v>0</v>
      </c>
      <c r="R126" s="1" t="b">
        <v>0</v>
      </c>
      <c r="S126" s="1" t="b">
        <v>0</v>
      </c>
      <c r="T126" s="1" t="b">
        <v>0</v>
      </c>
      <c r="U126" s="1" t="b">
        <v>1</v>
      </c>
      <c r="V126" s="1" t="b">
        <v>0</v>
      </c>
      <c r="W126" s="1" t="b">
        <v>0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2"/>
      <c r="BZ126" s="2"/>
      <c r="CA126" s="2"/>
      <c r="CB126" s="2"/>
      <c r="CC126" s="2"/>
      <c r="CD126" s="2"/>
      <c r="CE126" s="2"/>
      <c r="CF126" s="2"/>
    </row>
    <row r="127" spans="1:84" x14ac:dyDescent="0.2">
      <c r="A127" s="1"/>
      <c r="B127" s="1" t="s">
        <v>151</v>
      </c>
      <c r="C127" s="1" t="s">
        <v>154</v>
      </c>
      <c r="D127" s="1" t="b">
        <v>1</v>
      </c>
      <c r="E127" s="1" t="b">
        <v>1</v>
      </c>
      <c r="F127" s="1" t="b">
        <v>1</v>
      </c>
      <c r="G127" s="1" t="b">
        <v>1</v>
      </c>
      <c r="H127" s="1" t="b">
        <v>1</v>
      </c>
      <c r="I127" s="1" t="b">
        <v>0</v>
      </c>
      <c r="J127" s="1" t="b">
        <v>1</v>
      </c>
      <c r="K127" s="1" t="b">
        <v>1</v>
      </c>
      <c r="L127" s="1" t="b">
        <v>1</v>
      </c>
      <c r="M127" s="1" t="b">
        <v>1</v>
      </c>
      <c r="N127" s="1" t="b">
        <v>1</v>
      </c>
      <c r="O127" s="1" t="b">
        <v>1</v>
      </c>
      <c r="P127" s="1" t="b">
        <v>1</v>
      </c>
      <c r="Q127" s="1" t="b">
        <v>1</v>
      </c>
      <c r="R127" s="1" t="b">
        <v>1</v>
      </c>
      <c r="S127" s="1" t="b">
        <v>1</v>
      </c>
      <c r="T127" s="1" t="b">
        <v>1</v>
      </c>
      <c r="U127" s="1" t="b">
        <v>1</v>
      </c>
      <c r="V127" s="1" t="b">
        <v>1</v>
      </c>
      <c r="W127" s="1" t="b">
        <v>1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2"/>
      <c r="BZ127" s="2"/>
      <c r="CA127" s="2"/>
      <c r="CB127" s="2"/>
      <c r="CC127" s="2"/>
      <c r="CD127" s="2"/>
      <c r="CE127" s="2"/>
      <c r="CF127" s="2"/>
    </row>
    <row r="128" spans="1:84" x14ac:dyDescent="0.2">
      <c r="A128" s="1"/>
      <c r="B128" s="1" t="s">
        <v>153</v>
      </c>
      <c r="C128" s="1" t="s">
        <v>154</v>
      </c>
      <c r="D128" s="1" t="b">
        <v>0</v>
      </c>
      <c r="E128" s="1" t="b">
        <v>0</v>
      </c>
      <c r="F128" s="1" t="b">
        <v>1</v>
      </c>
      <c r="G128" s="1" t="b">
        <v>1</v>
      </c>
      <c r="H128" s="1" t="b">
        <v>1</v>
      </c>
      <c r="I128" s="1" t="b">
        <v>1</v>
      </c>
      <c r="J128" s="1" t="b">
        <v>0</v>
      </c>
      <c r="K128" s="1" t="b">
        <v>0</v>
      </c>
      <c r="L128" s="1" t="b">
        <v>0</v>
      </c>
      <c r="M128" s="1" t="b">
        <v>1</v>
      </c>
      <c r="N128" s="1" t="b">
        <v>1</v>
      </c>
      <c r="O128" s="1" t="b">
        <v>1</v>
      </c>
      <c r="P128" s="1" t="b">
        <v>1</v>
      </c>
      <c r="Q128" s="1" t="b">
        <v>1</v>
      </c>
      <c r="R128" s="1" t="b">
        <v>1</v>
      </c>
      <c r="S128" s="1" t="b">
        <v>1</v>
      </c>
      <c r="T128" s="1" t="b">
        <v>1</v>
      </c>
      <c r="U128" s="1" t="b">
        <v>1</v>
      </c>
      <c r="V128" s="1" t="b">
        <v>1</v>
      </c>
      <c r="W128" s="1" t="b">
        <v>0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2"/>
      <c r="BZ128" s="2"/>
      <c r="CA128" s="2"/>
      <c r="CB128" s="2"/>
      <c r="CC128" s="2"/>
      <c r="CD128" s="2"/>
      <c r="CE128" s="2"/>
      <c r="CF128" s="2"/>
    </row>
    <row r="129" spans="1:84" s="155" customFormat="1" x14ac:dyDescent="0.2">
      <c r="A129" s="2"/>
      <c r="B129" s="2" t="s">
        <v>151</v>
      </c>
      <c r="C129" s="2" t="s">
        <v>155</v>
      </c>
      <c r="D129" s="2" t="b">
        <v>1</v>
      </c>
      <c r="E129" s="2" t="b">
        <v>1</v>
      </c>
      <c r="F129" s="2" t="b">
        <v>1</v>
      </c>
      <c r="G129" s="2" t="b">
        <v>1</v>
      </c>
      <c r="H129" s="2" t="b">
        <v>1</v>
      </c>
      <c r="I129" s="2" t="b">
        <v>0</v>
      </c>
      <c r="J129" s="2" t="b">
        <v>1</v>
      </c>
      <c r="K129" s="2" t="b">
        <v>1</v>
      </c>
      <c r="L129" s="2" t="b">
        <v>1</v>
      </c>
      <c r="M129" s="2" t="b">
        <v>1</v>
      </c>
      <c r="N129" s="2" t="b">
        <v>1</v>
      </c>
      <c r="O129" s="2" t="b">
        <v>1</v>
      </c>
      <c r="P129" s="2" t="b">
        <v>1</v>
      </c>
      <c r="Q129" s="2" t="b">
        <v>1</v>
      </c>
      <c r="R129" s="2" t="b">
        <v>1</v>
      </c>
      <c r="S129" s="2" t="b">
        <v>1</v>
      </c>
      <c r="T129" s="2" t="b">
        <v>1</v>
      </c>
      <c r="U129" s="2" t="b">
        <v>1</v>
      </c>
      <c r="V129" s="2" t="b">
        <v>1</v>
      </c>
      <c r="W129" s="2" t="b">
        <v>1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</row>
    <row r="130" spans="1:84" s="155" customFormat="1" x14ac:dyDescent="0.2">
      <c r="A130" s="2"/>
      <c r="B130" s="2" t="s">
        <v>153</v>
      </c>
      <c r="C130" s="2" t="s">
        <v>155</v>
      </c>
      <c r="D130" s="2" t="b">
        <v>0</v>
      </c>
      <c r="E130" s="2" t="b">
        <v>0</v>
      </c>
      <c r="F130" s="2" t="b">
        <v>1</v>
      </c>
      <c r="G130" s="2" t="b">
        <v>1</v>
      </c>
      <c r="H130" s="2" t="b">
        <v>1</v>
      </c>
      <c r="I130" s="2" t="b">
        <v>1</v>
      </c>
      <c r="J130" s="2" t="b">
        <v>0</v>
      </c>
      <c r="K130" s="2" t="b">
        <v>1</v>
      </c>
      <c r="L130" s="2" t="b">
        <v>0</v>
      </c>
      <c r="M130" s="2" t="b">
        <v>1</v>
      </c>
      <c r="N130" s="2" t="b">
        <v>1</v>
      </c>
      <c r="O130" s="2" t="b">
        <v>1</v>
      </c>
      <c r="P130" s="2" t="b">
        <v>1</v>
      </c>
      <c r="Q130" s="2" t="b">
        <v>0</v>
      </c>
      <c r="R130" s="2" t="b">
        <v>1</v>
      </c>
      <c r="S130" s="2" t="b">
        <v>1</v>
      </c>
      <c r="T130" s="2" t="b">
        <v>0</v>
      </c>
      <c r="U130" s="2" t="b">
        <v>0</v>
      </c>
      <c r="V130" s="2" t="b">
        <v>0</v>
      </c>
      <c r="W130" s="2" t="b">
        <v>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</row>
    <row r="131" spans="1:84" x14ac:dyDescent="0.2">
      <c r="A131" s="1"/>
      <c r="B131" s="1" t="s">
        <v>151</v>
      </c>
      <c r="C131" s="1" t="s">
        <v>156</v>
      </c>
      <c r="D131" s="1" t="b">
        <v>0</v>
      </c>
      <c r="E131" s="1" t="b">
        <v>0</v>
      </c>
      <c r="F131" s="1" t="b">
        <v>0</v>
      </c>
      <c r="G131" s="1" t="b">
        <v>0</v>
      </c>
      <c r="H131" s="1" t="b">
        <v>0</v>
      </c>
      <c r="I131" s="1" t="b">
        <v>0</v>
      </c>
      <c r="J131" s="1" t="b">
        <v>0</v>
      </c>
      <c r="K131" s="1" t="b">
        <v>0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1" t="b">
        <v>0</v>
      </c>
      <c r="T131" s="1" t="b">
        <v>0</v>
      </c>
      <c r="U131" s="1" t="b">
        <v>0</v>
      </c>
      <c r="V131" s="1" t="b">
        <v>0</v>
      </c>
      <c r="W131" s="1" t="b">
        <v>0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2"/>
      <c r="BZ131" s="2"/>
      <c r="CA131" s="2"/>
      <c r="CB131" s="2"/>
      <c r="CC131" s="2"/>
      <c r="CD131" s="2"/>
      <c r="CE131" s="2"/>
      <c r="CF131" s="2"/>
    </row>
    <row r="132" spans="1:84" x14ac:dyDescent="0.2">
      <c r="A132" s="1"/>
      <c r="B132" s="1" t="s">
        <v>153</v>
      </c>
      <c r="C132" s="1" t="s">
        <v>156</v>
      </c>
      <c r="D132" s="1" t="b">
        <v>0</v>
      </c>
      <c r="E132" s="1" t="b">
        <v>0</v>
      </c>
      <c r="F132" s="1" t="b">
        <v>0</v>
      </c>
      <c r="G132" s="1" t="b">
        <v>0</v>
      </c>
      <c r="H132" s="1" t="b">
        <v>0</v>
      </c>
      <c r="I132" s="1" t="b">
        <v>0</v>
      </c>
      <c r="J132" s="1" t="b">
        <v>0</v>
      </c>
      <c r="K132" s="1" t="b">
        <v>0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1" t="b">
        <v>0</v>
      </c>
      <c r="T132" s="1" t="b">
        <v>0</v>
      </c>
      <c r="U132" s="1" t="b">
        <v>0</v>
      </c>
      <c r="V132" s="1" t="b">
        <v>0</v>
      </c>
      <c r="W132" s="1" t="b">
        <v>0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2"/>
      <c r="BZ132" s="2"/>
      <c r="CA132" s="2"/>
      <c r="CB132" s="2"/>
      <c r="CC132" s="2"/>
      <c r="CD132" s="2"/>
      <c r="CE132" s="2"/>
      <c r="CF132" s="2"/>
    </row>
    <row r="133" spans="1:8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2"/>
      <c r="BZ133" s="2"/>
      <c r="CA133" s="2"/>
      <c r="CB133" s="2"/>
      <c r="CC133" s="2"/>
      <c r="CD133" s="2"/>
      <c r="CE133" s="2"/>
      <c r="CF133" s="2"/>
    </row>
    <row r="134" spans="1:8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2"/>
      <c r="BZ134" s="2"/>
      <c r="CA134" s="2"/>
      <c r="CB134" s="2"/>
      <c r="CC134" s="2"/>
      <c r="CD134" s="2"/>
      <c r="CE134" s="2"/>
      <c r="CF134" s="2"/>
    </row>
    <row r="135" spans="1:8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2"/>
      <c r="BZ135" s="2"/>
      <c r="CA135" s="2"/>
      <c r="CB135" s="2"/>
      <c r="CC135" s="2"/>
      <c r="CD135" s="2"/>
      <c r="CE135" s="2"/>
      <c r="CF135" s="2"/>
    </row>
    <row r="136" spans="1:8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2"/>
      <c r="BZ136" s="2"/>
      <c r="CA136" s="2"/>
      <c r="CB136" s="2"/>
      <c r="CC136" s="2"/>
      <c r="CD136" s="2"/>
      <c r="CE136" s="2"/>
      <c r="CF136" s="2"/>
    </row>
    <row r="137" spans="1:84" x14ac:dyDescent="0.2">
      <c r="A137" s="1"/>
      <c r="B137" s="1"/>
      <c r="C137" s="1"/>
      <c r="D137" s="1"/>
      <c r="E137" s="1"/>
      <c r="F137" s="57"/>
      <c r="G137" s="56"/>
      <c r="H137" s="56"/>
      <c r="I137" s="56"/>
      <c r="J137" s="56"/>
      <c r="K137" s="56"/>
      <c r="L137" s="56"/>
      <c r="M137" s="58"/>
      <c r="N137" s="56"/>
      <c r="O137" s="56"/>
      <c r="P137" s="56"/>
      <c r="Q137" s="59"/>
      <c r="R137" s="57"/>
      <c r="S137" s="56" t="s">
        <v>157</v>
      </c>
      <c r="T137" s="56"/>
      <c r="U137" s="56"/>
      <c r="V137" s="56"/>
      <c r="W137" s="58"/>
      <c r="X137" s="56"/>
      <c r="Y137" s="56"/>
      <c r="Z137" s="56"/>
      <c r="AA137" s="59"/>
      <c r="AB137" s="57"/>
      <c r="AC137" s="56" t="s">
        <v>158</v>
      </c>
      <c r="AD137" s="56"/>
      <c r="AE137" s="56"/>
      <c r="AF137" s="56"/>
      <c r="AG137" s="56"/>
      <c r="AH137" s="56"/>
      <c r="AI137" s="58"/>
      <c r="AJ137" s="56"/>
      <c r="AK137" s="56"/>
      <c r="AL137" s="56"/>
      <c r="AM137" s="59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2"/>
      <c r="BZ137" s="2"/>
      <c r="CA137" s="2"/>
      <c r="CB137" s="2"/>
      <c r="CC137" s="2"/>
      <c r="CD137" s="2"/>
      <c r="CE137" s="2"/>
      <c r="CF137" s="2"/>
    </row>
    <row r="138" spans="1:84" x14ac:dyDescent="0.2">
      <c r="A138" s="4" t="s">
        <v>32</v>
      </c>
      <c r="B138" s="45" t="s">
        <v>159</v>
      </c>
      <c r="C138" s="55"/>
      <c r="D138" s="51" t="s">
        <v>160</v>
      </c>
      <c r="E138" s="1" t="s">
        <v>161</v>
      </c>
      <c r="F138" s="60" t="s">
        <v>162</v>
      </c>
      <c r="G138" s="61" t="s">
        <v>163</v>
      </c>
      <c r="H138" s="61" t="s">
        <v>164</v>
      </c>
      <c r="I138" s="61" t="s">
        <v>165</v>
      </c>
      <c r="J138" s="61" t="s">
        <v>166</v>
      </c>
      <c r="K138" s="61" t="s">
        <v>167</v>
      </c>
      <c r="L138" s="61" t="s">
        <v>168</v>
      </c>
      <c r="M138" s="61" t="s">
        <v>169</v>
      </c>
      <c r="N138" s="61" t="s">
        <v>170</v>
      </c>
      <c r="O138" s="61" t="s">
        <v>171</v>
      </c>
      <c r="P138" s="61" t="s">
        <v>172</v>
      </c>
      <c r="Q138" s="14" t="s">
        <v>173</v>
      </c>
      <c r="R138" s="60" t="s">
        <v>162</v>
      </c>
      <c r="S138" s="61" t="s">
        <v>163</v>
      </c>
      <c r="T138" s="61" t="s">
        <v>166</v>
      </c>
      <c r="U138" s="61" t="s">
        <v>167</v>
      </c>
      <c r="V138" s="61" t="s">
        <v>168</v>
      </c>
      <c r="W138" s="61" t="s">
        <v>169</v>
      </c>
      <c r="X138" s="61" t="s">
        <v>170</v>
      </c>
      <c r="Y138" s="61" t="s">
        <v>171</v>
      </c>
      <c r="Z138" s="61" t="s">
        <v>172</v>
      </c>
      <c r="AA138" s="14" t="s">
        <v>173</v>
      </c>
      <c r="AB138" s="60" t="s">
        <v>162</v>
      </c>
      <c r="AC138" s="61" t="s">
        <v>163</v>
      </c>
      <c r="AD138" s="61" t="s">
        <v>164</v>
      </c>
      <c r="AE138" s="61" t="s">
        <v>165</v>
      </c>
      <c r="AF138" s="61" t="s">
        <v>166</v>
      </c>
      <c r="AG138" s="61" t="s">
        <v>167</v>
      </c>
      <c r="AH138" s="61" t="s">
        <v>168</v>
      </c>
      <c r="AI138" s="61" t="s">
        <v>169</v>
      </c>
      <c r="AJ138" s="61" t="s">
        <v>170</v>
      </c>
      <c r="AK138" s="61" t="s">
        <v>171</v>
      </c>
      <c r="AL138" s="61" t="s">
        <v>172</v>
      </c>
      <c r="AM138" s="14" t="s">
        <v>173</v>
      </c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2"/>
      <c r="BZ138" s="2"/>
      <c r="CA138" s="2"/>
      <c r="CB138" s="2"/>
      <c r="CC138" s="2"/>
      <c r="CD138" s="2"/>
      <c r="CE138" s="2"/>
      <c r="CF138" s="2"/>
    </row>
    <row r="139" spans="1:84" s="250" customFormat="1" x14ac:dyDescent="0.2">
      <c r="A139" s="251"/>
      <c r="B139" s="251" t="s">
        <v>151</v>
      </c>
      <c r="C139" s="251" t="s">
        <v>152</v>
      </c>
      <c r="D139" s="247">
        <v>1</v>
      </c>
      <c r="E139" s="247">
        <v>4</v>
      </c>
      <c r="F139" s="257">
        <v>10</v>
      </c>
      <c r="G139" s="248">
        <v>10</v>
      </c>
      <c r="H139" s="248">
        <v>10</v>
      </c>
      <c r="I139" s="248">
        <v>10</v>
      </c>
      <c r="J139" s="248">
        <v>10</v>
      </c>
      <c r="K139" s="248">
        <v>10</v>
      </c>
      <c r="L139" s="248">
        <v>10</v>
      </c>
      <c r="M139" s="248">
        <v>10</v>
      </c>
      <c r="N139" s="248">
        <v>10</v>
      </c>
      <c r="O139" s="248">
        <v>10</v>
      </c>
      <c r="P139" s="248">
        <v>10</v>
      </c>
      <c r="Q139" s="249">
        <v>20</v>
      </c>
      <c r="R139" s="257">
        <v>5</v>
      </c>
      <c r="S139" s="248">
        <v>5</v>
      </c>
      <c r="T139" s="248">
        <v>5</v>
      </c>
      <c r="U139" s="248">
        <v>5</v>
      </c>
      <c r="V139" s="248">
        <v>5</v>
      </c>
      <c r="W139" s="248">
        <v>5</v>
      </c>
      <c r="X139" s="248">
        <v>5</v>
      </c>
      <c r="Y139" s="248">
        <v>5</v>
      </c>
      <c r="Z139" s="248">
        <v>5</v>
      </c>
      <c r="AA139" s="249">
        <v>5</v>
      </c>
      <c r="AB139" s="257">
        <v>200</v>
      </c>
      <c r="AC139" s="248">
        <v>200</v>
      </c>
      <c r="AD139" s="248">
        <v>200</v>
      </c>
      <c r="AE139" s="248">
        <v>200</v>
      </c>
      <c r="AF139" s="248">
        <v>200</v>
      </c>
      <c r="AG139" s="248">
        <v>200</v>
      </c>
      <c r="AH139" s="248">
        <v>200</v>
      </c>
      <c r="AI139" s="248">
        <v>200</v>
      </c>
      <c r="AJ139" s="248">
        <v>200</v>
      </c>
      <c r="AK139" s="248">
        <v>200</v>
      </c>
      <c r="AL139" s="248">
        <v>200</v>
      </c>
      <c r="AM139" s="249">
        <v>200</v>
      </c>
      <c r="AN139" s="251"/>
      <c r="AO139" s="251"/>
      <c r="AP139" s="251"/>
      <c r="AQ139" s="251"/>
      <c r="AR139" s="251"/>
      <c r="AS139" s="251"/>
      <c r="AT139" s="251"/>
      <c r="AU139" s="251"/>
      <c r="AV139" s="251"/>
      <c r="AW139" s="251"/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</row>
    <row r="140" spans="1:84" s="250" customFormat="1" x14ac:dyDescent="0.2">
      <c r="A140" s="251"/>
      <c r="B140" s="251" t="s">
        <v>153</v>
      </c>
      <c r="C140" s="251" t="s">
        <v>152</v>
      </c>
      <c r="D140" s="247">
        <v>1</v>
      </c>
      <c r="E140" s="247">
        <v>3</v>
      </c>
      <c r="F140" s="257">
        <v>10</v>
      </c>
      <c r="G140" s="248">
        <v>10</v>
      </c>
      <c r="H140" s="248">
        <v>10</v>
      </c>
      <c r="I140" s="248">
        <v>10</v>
      </c>
      <c r="J140" s="248">
        <v>10</v>
      </c>
      <c r="K140" s="248">
        <v>10</v>
      </c>
      <c r="L140" s="248">
        <v>10</v>
      </c>
      <c r="M140" s="248">
        <v>10</v>
      </c>
      <c r="N140" s="248">
        <v>10</v>
      </c>
      <c r="O140" s="248">
        <v>10</v>
      </c>
      <c r="P140" s="248">
        <v>10</v>
      </c>
      <c r="Q140" s="249">
        <v>20</v>
      </c>
      <c r="R140" s="257">
        <v>5</v>
      </c>
      <c r="S140" s="248">
        <v>5</v>
      </c>
      <c r="T140" s="248">
        <v>5</v>
      </c>
      <c r="U140" s="248">
        <v>5</v>
      </c>
      <c r="V140" s="248">
        <v>5</v>
      </c>
      <c r="W140" s="248">
        <v>5</v>
      </c>
      <c r="X140" s="248">
        <v>5</v>
      </c>
      <c r="Y140" s="248">
        <v>5</v>
      </c>
      <c r="Z140" s="248">
        <v>5</v>
      </c>
      <c r="AA140" s="249">
        <v>5</v>
      </c>
      <c r="AB140" s="257">
        <v>130</v>
      </c>
      <c r="AC140" s="248">
        <v>130</v>
      </c>
      <c r="AD140" s="248">
        <v>130</v>
      </c>
      <c r="AE140" s="248">
        <v>130</v>
      </c>
      <c r="AF140" s="248">
        <v>130</v>
      </c>
      <c r="AG140" s="248">
        <v>130</v>
      </c>
      <c r="AH140" s="248">
        <v>130</v>
      </c>
      <c r="AI140" s="248">
        <v>130</v>
      </c>
      <c r="AJ140" s="248">
        <v>130</v>
      </c>
      <c r="AK140" s="248">
        <v>130</v>
      </c>
      <c r="AL140" s="248">
        <v>130</v>
      </c>
      <c r="AM140" s="249">
        <v>130</v>
      </c>
      <c r="AN140" s="251"/>
      <c r="AO140" s="251"/>
      <c r="AP140" s="251"/>
      <c r="AQ140" s="251"/>
      <c r="AR140" s="251"/>
      <c r="AS140" s="251"/>
      <c r="AT140" s="251"/>
      <c r="AU140" s="251"/>
      <c r="AV140" s="251"/>
      <c r="AW140" s="251"/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</row>
    <row r="141" spans="1:84" s="250" customFormat="1" x14ac:dyDescent="0.2">
      <c r="A141" s="251"/>
      <c r="B141" s="251" t="s">
        <v>151</v>
      </c>
      <c r="C141" s="251" t="s">
        <v>154</v>
      </c>
      <c r="D141" s="247">
        <v>1</v>
      </c>
      <c r="E141" s="239">
        <v>8</v>
      </c>
      <c r="F141" s="242">
        <v>15</v>
      </c>
      <c r="G141" s="248">
        <v>15</v>
      </c>
      <c r="H141" s="248">
        <v>15</v>
      </c>
      <c r="I141" s="248">
        <v>15</v>
      </c>
      <c r="J141" s="248">
        <v>15</v>
      </c>
      <c r="K141" s="248">
        <v>20</v>
      </c>
      <c r="L141" s="248">
        <v>20</v>
      </c>
      <c r="M141" s="248">
        <v>20</v>
      </c>
      <c r="N141" s="248">
        <v>20</v>
      </c>
      <c r="O141" s="248">
        <v>20</v>
      </c>
      <c r="P141" s="248">
        <v>20</v>
      </c>
      <c r="Q141" s="248">
        <v>28</v>
      </c>
      <c r="R141" s="242">
        <v>20</v>
      </c>
      <c r="S141" s="239">
        <v>20</v>
      </c>
      <c r="T141" s="239">
        <v>20</v>
      </c>
      <c r="U141" s="239">
        <v>20</v>
      </c>
      <c r="V141" s="239">
        <v>20</v>
      </c>
      <c r="W141" s="239">
        <v>20</v>
      </c>
      <c r="X141" s="239">
        <v>20</v>
      </c>
      <c r="Y141" s="239">
        <v>20</v>
      </c>
      <c r="Z141" s="239">
        <v>20</v>
      </c>
      <c r="AA141" s="239">
        <v>20</v>
      </c>
      <c r="AB141" s="242">
        <v>300</v>
      </c>
      <c r="AC141" s="239">
        <v>300</v>
      </c>
      <c r="AD141" s="239">
        <v>300</v>
      </c>
      <c r="AE141" s="239">
        <v>300</v>
      </c>
      <c r="AF141" s="239">
        <v>300</v>
      </c>
      <c r="AG141" s="239">
        <v>300</v>
      </c>
      <c r="AH141" s="239">
        <v>300</v>
      </c>
      <c r="AI141" s="239">
        <v>300</v>
      </c>
      <c r="AJ141" s="239">
        <v>300</v>
      </c>
      <c r="AK141" s="239">
        <v>300</v>
      </c>
      <c r="AL141" s="239">
        <v>300</v>
      </c>
      <c r="AM141" s="240">
        <v>300</v>
      </c>
      <c r="AN141" s="251"/>
      <c r="AO141" s="251"/>
      <c r="AP141" s="251"/>
      <c r="AQ141" s="251"/>
      <c r="AR141" s="251"/>
      <c r="AS141" s="251"/>
      <c r="AT141" s="251"/>
      <c r="AU141" s="251"/>
      <c r="AV141" s="251"/>
      <c r="AW141" s="251"/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</row>
    <row r="142" spans="1:84" s="250" customFormat="1" x14ac:dyDescent="0.2">
      <c r="A142" s="251"/>
      <c r="B142" s="251" t="s">
        <v>153</v>
      </c>
      <c r="C142" s="251" t="s">
        <v>154</v>
      </c>
      <c r="D142" s="247">
        <v>1</v>
      </c>
      <c r="E142" s="239">
        <v>7</v>
      </c>
      <c r="F142" s="242">
        <v>12</v>
      </c>
      <c r="G142" s="239">
        <v>12</v>
      </c>
      <c r="H142" s="239">
        <v>12</v>
      </c>
      <c r="I142" s="239">
        <v>12</v>
      </c>
      <c r="J142" s="239">
        <v>12</v>
      </c>
      <c r="K142" s="239">
        <v>18</v>
      </c>
      <c r="L142" s="239">
        <v>18</v>
      </c>
      <c r="M142" s="239">
        <v>18</v>
      </c>
      <c r="N142" s="239">
        <v>18</v>
      </c>
      <c r="O142" s="239">
        <v>18</v>
      </c>
      <c r="P142" s="239">
        <v>18</v>
      </c>
      <c r="Q142" s="240">
        <v>25</v>
      </c>
      <c r="R142" s="239">
        <v>20</v>
      </c>
      <c r="S142" s="239">
        <v>20</v>
      </c>
      <c r="T142" s="239">
        <v>20</v>
      </c>
      <c r="U142" s="239">
        <v>20</v>
      </c>
      <c r="V142" s="239">
        <v>20</v>
      </c>
      <c r="W142" s="239">
        <v>20</v>
      </c>
      <c r="X142" s="239">
        <v>20</v>
      </c>
      <c r="Y142" s="239">
        <v>20</v>
      </c>
      <c r="Z142" s="239">
        <v>20</v>
      </c>
      <c r="AA142" s="239">
        <v>20</v>
      </c>
      <c r="AB142" s="242">
        <v>180</v>
      </c>
      <c r="AC142" s="239">
        <v>180</v>
      </c>
      <c r="AD142" s="239">
        <v>180</v>
      </c>
      <c r="AE142" s="239">
        <v>180</v>
      </c>
      <c r="AF142" s="239">
        <v>180</v>
      </c>
      <c r="AG142" s="239">
        <v>180</v>
      </c>
      <c r="AH142" s="239">
        <v>180</v>
      </c>
      <c r="AI142" s="239">
        <v>180</v>
      </c>
      <c r="AJ142" s="239">
        <v>180</v>
      </c>
      <c r="AK142" s="239">
        <v>180</v>
      </c>
      <c r="AL142" s="239">
        <v>180</v>
      </c>
      <c r="AM142" s="240">
        <v>180</v>
      </c>
      <c r="AN142" s="251"/>
      <c r="AO142" s="251"/>
      <c r="AP142" s="251"/>
      <c r="AQ142" s="251"/>
      <c r="AR142" s="251"/>
      <c r="AS142" s="251"/>
      <c r="AT142" s="251"/>
      <c r="AU142" s="251"/>
      <c r="AV142" s="251"/>
      <c r="AW142" s="251"/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</row>
    <row r="143" spans="1:84" s="250" customFormat="1" x14ac:dyDescent="0.2">
      <c r="A143" s="251"/>
      <c r="B143" s="251" t="s">
        <v>151</v>
      </c>
      <c r="C143" s="251" t="s">
        <v>155</v>
      </c>
      <c r="D143" s="247">
        <v>1</v>
      </c>
      <c r="E143" s="239">
        <v>6</v>
      </c>
      <c r="F143" s="242">
        <v>15</v>
      </c>
      <c r="G143" s="239">
        <v>15</v>
      </c>
      <c r="H143" s="239">
        <v>15</v>
      </c>
      <c r="I143" s="239">
        <v>15</v>
      </c>
      <c r="J143" s="239">
        <v>15</v>
      </c>
      <c r="K143" s="239">
        <v>10</v>
      </c>
      <c r="L143" s="239">
        <v>10</v>
      </c>
      <c r="M143" s="239">
        <v>10</v>
      </c>
      <c r="N143" s="239">
        <v>10</v>
      </c>
      <c r="O143" s="239">
        <v>10</v>
      </c>
      <c r="P143" s="239">
        <v>10</v>
      </c>
      <c r="Q143" s="240">
        <v>20</v>
      </c>
      <c r="R143" s="239">
        <v>10</v>
      </c>
      <c r="S143" s="239">
        <v>10</v>
      </c>
      <c r="T143" s="239">
        <v>10</v>
      </c>
      <c r="U143" s="239">
        <v>10</v>
      </c>
      <c r="V143" s="239">
        <v>10</v>
      </c>
      <c r="W143" s="239">
        <v>10</v>
      </c>
      <c r="X143" s="239">
        <v>10</v>
      </c>
      <c r="Y143" s="239">
        <v>10</v>
      </c>
      <c r="Z143" s="239">
        <v>10</v>
      </c>
      <c r="AA143" s="239">
        <v>10</v>
      </c>
      <c r="AB143" s="242">
        <v>200</v>
      </c>
      <c r="AC143" s="239">
        <v>200</v>
      </c>
      <c r="AD143" s="239">
        <v>200</v>
      </c>
      <c r="AE143" s="239">
        <v>200</v>
      </c>
      <c r="AF143" s="239">
        <v>200</v>
      </c>
      <c r="AG143" s="239">
        <v>200</v>
      </c>
      <c r="AH143" s="239">
        <v>200</v>
      </c>
      <c r="AI143" s="239">
        <v>200</v>
      </c>
      <c r="AJ143" s="239">
        <v>200</v>
      </c>
      <c r="AK143" s="239">
        <v>200</v>
      </c>
      <c r="AL143" s="239">
        <v>200</v>
      </c>
      <c r="AM143" s="240">
        <v>200</v>
      </c>
      <c r="AN143" s="251"/>
      <c r="AO143" s="251"/>
      <c r="AP143" s="251"/>
      <c r="AQ143" s="251"/>
      <c r="AR143" s="251"/>
      <c r="AS143" s="251"/>
      <c r="AT143" s="251"/>
      <c r="AU143" s="251"/>
      <c r="AV143" s="251"/>
      <c r="AW143" s="251"/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</row>
    <row r="144" spans="1:84" x14ac:dyDescent="0.2">
      <c r="A144" s="1"/>
      <c r="B144" s="1" t="s">
        <v>153</v>
      </c>
      <c r="C144" s="1" t="s">
        <v>155</v>
      </c>
      <c r="D144" s="51">
        <v>0</v>
      </c>
      <c r="E144" s="5">
        <v>5</v>
      </c>
      <c r="F144" s="64">
        <v>15</v>
      </c>
      <c r="G144" s="5">
        <v>15</v>
      </c>
      <c r="H144" s="5">
        <v>15</v>
      </c>
      <c r="I144" s="5">
        <v>15</v>
      </c>
      <c r="J144" s="5">
        <v>15</v>
      </c>
      <c r="K144" s="5">
        <v>10</v>
      </c>
      <c r="L144" s="5">
        <v>15</v>
      </c>
      <c r="M144" s="5">
        <v>15</v>
      </c>
      <c r="N144" s="5">
        <v>15</v>
      </c>
      <c r="O144" s="5">
        <v>15</v>
      </c>
      <c r="P144" s="5">
        <v>15</v>
      </c>
      <c r="Q144" s="65">
        <v>15</v>
      </c>
      <c r="R144" s="5">
        <v>10</v>
      </c>
      <c r="S144" s="5">
        <v>10</v>
      </c>
      <c r="T144" s="5">
        <v>10</v>
      </c>
      <c r="U144" s="5">
        <v>10</v>
      </c>
      <c r="V144" s="5">
        <v>10</v>
      </c>
      <c r="W144" s="5">
        <v>10</v>
      </c>
      <c r="X144" s="5">
        <v>10</v>
      </c>
      <c r="Y144" s="5">
        <v>10</v>
      </c>
      <c r="Z144" s="5">
        <v>10</v>
      </c>
      <c r="AA144" s="65">
        <v>10</v>
      </c>
      <c r="AB144" s="64">
        <v>150</v>
      </c>
      <c r="AC144" s="5">
        <v>150</v>
      </c>
      <c r="AD144" s="5">
        <v>150</v>
      </c>
      <c r="AE144" s="5">
        <v>150</v>
      </c>
      <c r="AF144" s="5">
        <v>150</v>
      </c>
      <c r="AG144" s="5">
        <v>150</v>
      </c>
      <c r="AH144" s="5">
        <v>150</v>
      </c>
      <c r="AI144" s="5">
        <v>150</v>
      </c>
      <c r="AJ144" s="5">
        <v>150</v>
      </c>
      <c r="AK144" s="5">
        <v>150</v>
      </c>
      <c r="AL144" s="5">
        <v>150</v>
      </c>
      <c r="AM144" s="65">
        <v>150</v>
      </c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2"/>
      <c r="BZ144" s="2"/>
      <c r="CA144" s="2"/>
      <c r="CB144" s="2"/>
      <c r="CC144" s="2"/>
      <c r="CD144" s="2"/>
      <c r="CE144" s="2"/>
      <c r="CF144" s="2"/>
    </row>
    <row r="145" spans="1:84" x14ac:dyDescent="0.2">
      <c r="A145" s="1"/>
      <c r="B145" s="1" t="s">
        <v>151</v>
      </c>
      <c r="C145" s="1" t="s">
        <v>156</v>
      </c>
      <c r="D145" s="51">
        <v>0</v>
      </c>
      <c r="E145" s="5">
        <v>2</v>
      </c>
      <c r="F145" s="6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65">
        <v>0</v>
      </c>
      <c r="R145" s="64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65">
        <v>0</v>
      </c>
      <c r="AB145" s="64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65">
        <v>0</v>
      </c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2"/>
      <c r="BZ145" s="2"/>
      <c r="CA145" s="2"/>
      <c r="CB145" s="2"/>
      <c r="CC145" s="2"/>
      <c r="CD145" s="2"/>
      <c r="CE145" s="2"/>
      <c r="CF145" s="2"/>
    </row>
    <row r="146" spans="1:84" s="250" customFormat="1" x14ac:dyDescent="0.2">
      <c r="A146" s="251"/>
      <c r="B146" s="251" t="s">
        <v>153</v>
      </c>
      <c r="C146" s="251" t="s">
        <v>156</v>
      </c>
      <c r="D146" s="247">
        <v>1</v>
      </c>
      <c r="E146" s="239">
        <v>1</v>
      </c>
      <c r="F146" s="258">
        <v>5</v>
      </c>
      <c r="G146" s="259">
        <v>5</v>
      </c>
      <c r="H146" s="259">
        <v>5</v>
      </c>
      <c r="I146" s="259">
        <v>5</v>
      </c>
      <c r="J146" s="259">
        <v>5</v>
      </c>
      <c r="K146" s="259">
        <v>5</v>
      </c>
      <c r="L146" s="259">
        <v>5</v>
      </c>
      <c r="M146" s="259">
        <v>5</v>
      </c>
      <c r="N146" s="259">
        <v>5</v>
      </c>
      <c r="O146" s="259">
        <v>5</v>
      </c>
      <c r="P146" s="259">
        <v>5</v>
      </c>
      <c r="Q146" s="260">
        <v>5</v>
      </c>
      <c r="R146" s="258">
        <v>0</v>
      </c>
      <c r="S146" s="259">
        <v>0</v>
      </c>
      <c r="T146" s="259">
        <v>0</v>
      </c>
      <c r="U146" s="259">
        <v>0</v>
      </c>
      <c r="V146" s="259">
        <v>0</v>
      </c>
      <c r="W146" s="259">
        <v>0</v>
      </c>
      <c r="X146" s="259">
        <v>0</v>
      </c>
      <c r="Y146" s="259">
        <v>0</v>
      </c>
      <c r="Z146" s="259">
        <v>0</v>
      </c>
      <c r="AA146" s="260">
        <v>0</v>
      </c>
      <c r="AB146" s="258">
        <v>0</v>
      </c>
      <c r="AC146" s="259">
        <v>0</v>
      </c>
      <c r="AD146" s="259">
        <v>0</v>
      </c>
      <c r="AE146" s="259">
        <v>0</v>
      </c>
      <c r="AF146" s="259">
        <v>0</v>
      </c>
      <c r="AG146" s="259">
        <v>0</v>
      </c>
      <c r="AH146" s="259">
        <v>0</v>
      </c>
      <c r="AI146" s="259">
        <v>0</v>
      </c>
      <c r="AJ146" s="259">
        <v>0</v>
      </c>
      <c r="AK146" s="259">
        <v>0</v>
      </c>
      <c r="AL146" s="259">
        <v>0</v>
      </c>
      <c r="AM146" s="260">
        <v>0</v>
      </c>
      <c r="AN146" s="251"/>
      <c r="AO146" s="251"/>
      <c r="AP146" s="251"/>
      <c r="AQ146" s="251"/>
      <c r="AR146" s="251"/>
      <c r="AS146" s="251"/>
      <c r="AT146" s="251"/>
      <c r="AU146" s="251"/>
      <c r="AV146" s="251"/>
      <c r="AW146" s="251"/>
      <c r="AX146" s="251"/>
      <c r="AY146" s="251"/>
      <c r="AZ146" s="251"/>
      <c r="BA146" s="251"/>
      <c r="BB146" s="251"/>
      <c r="BC146" s="251"/>
      <c r="BD146" s="251"/>
      <c r="BE146" s="251"/>
      <c r="BF146" s="251"/>
      <c r="BG146" s="251"/>
      <c r="BH146" s="251"/>
      <c r="BI146" s="251"/>
      <c r="BJ146" s="251"/>
      <c r="BK146" s="251"/>
      <c r="BL146" s="251"/>
      <c r="BM146" s="251"/>
      <c r="BN146" s="251"/>
      <c r="BO146" s="251"/>
      <c r="BP146" s="251"/>
      <c r="BQ146" s="251"/>
      <c r="BR146" s="251"/>
      <c r="BS146" s="251"/>
      <c r="BT146" s="251"/>
      <c r="BU146" s="251"/>
      <c r="BV146" s="251"/>
      <c r="BW146" s="251"/>
      <c r="BX146" s="251"/>
      <c r="BY146" s="251"/>
      <c r="BZ146" s="251"/>
      <c r="CA146" s="251"/>
      <c r="CB146" s="251"/>
      <c r="CC146" s="251"/>
      <c r="CD146" s="251"/>
      <c r="CE146" s="251"/>
      <c r="CF146" s="251"/>
    </row>
    <row r="147" spans="1:8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2"/>
      <c r="BZ147" s="2"/>
      <c r="CA147" s="2"/>
      <c r="CB147" s="2"/>
      <c r="CC147" s="2"/>
      <c r="CD147" s="2"/>
      <c r="CE147" s="2"/>
      <c r="CF147" s="2"/>
    </row>
    <row r="148" spans="1:8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2"/>
      <c r="BZ148" s="2"/>
      <c r="CA148" s="2"/>
      <c r="CB148" s="2"/>
      <c r="CC148" s="2"/>
      <c r="CD148" s="2"/>
      <c r="CE148" s="2"/>
      <c r="CF148" s="2"/>
    </row>
    <row r="149" spans="1:8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2"/>
      <c r="BZ149" s="2"/>
      <c r="CA149" s="2"/>
      <c r="CB149" s="2"/>
      <c r="CC149" s="2"/>
      <c r="CD149" s="2"/>
      <c r="CE149" s="2"/>
      <c r="CF149" s="2"/>
    </row>
    <row r="150" spans="1:8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2"/>
      <c r="BZ150" s="2"/>
      <c r="CA150" s="2"/>
      <c r="CB150" s="2"/>
      <c r="CC150" s="2"/>
      <c r="CD150" s="2"/>
      <c r="CE150" s="2"/>
      <c r="CF150" s="2"/>
    </row>
    <row r="151" spans="1:84" x14ac:dyDescent="0.2">
      <c r="A151" s="1"/>
      <c r="B151" s="1"/>
      <c r="C151" s="1"/>
      <c r="D151" s="57"/>
      <c r="E151" s="56" t="s">
        <v>174</v>
      </c>
      <c r="F151" s="56"/>
      <c r="G151" s="56"/>
      <c r="H151" s="56"/>
      <c r="I151" s="56"/>
      <c r="J151" s="56"/>
      <c r="K151" s="58"/>
      <c r="L151" s="56"/>
      <c r="M151" s="56"/>
      <c r="N151" s="56"/>
      <c r="O151" s="56"/>
      <c r="P151" s="18" t="s">
        <v>175</v>
      </c>
      <c r="Q151" s="56"/>
      <c r="R151" s="56" t="s">
        <v>176</v>
      </c>
      <c r="S151" s="56"/>
      <c r="T151" s="56"/>
      <c r="U151" s="56"/>
      <c r="V151" s="58"/>
      <c r="W151" s="56"/>
      <c r="X151" s="56"/>
      <c r="Y151" s="56"/>
      <c r="Z151" s="59"/>
      <c r="AA151" s="18" t="s">
        <v>175</v>
      </c>
      <c r="AB151" s="57"/>
      <c r="AC151" s="56" t="s">
        <v>177</v>
      </c>
      <c r="AD151" s="56"/>
      <c r="AE151" s="56"/>
      <c r="AF151" s="56"/>
      <c r="AG151" s="56"/>
      <c r="AH151" s="56"/>
      <c r="AI151" s="58"/>
      <c r="AJ151" s="56"/>
      <c r="AK151" s="56"/>
      <c r="AL151" s="56"/>
      <c r="AM151" s="59"/>
      <c r="AN151" s="18" t="s">
        <v>175</v>
      </c>
      <c r="AO151" s="57"/>
      <c r="AP151" s="56" t="s">
        <v>178</v>
      </c>
      <c r="AQ151" s="56"/>
      <c r="AR151" s="56"/>
      <c r="AS151" s="56"/>
      <c r="AT151" s="56"/>
      <c r="AU151" s="56"/>
      <c r="AV151" s="58"/>
      <c r="AW151" s="56"/>
      <c r="AX151" s="56"/>
      <c r="AY151" s="56"/>
      <c r="AZ151" s="59"/>
      <c r="BA151" s="18" t="s">
        <v>175</v>
      </c>
      <c r="BB151" s="57"/>
      <c r="BC151" s="56" t="s">
        <v>179</v>
      </c>
      <c r="BD151" s="56"/>
      <c r="BE151" s="56"/>
      <c r="BF151" s="56"/>
      <c r="BG151" s="56"/>
      <c r="BH151" s="56"/>
      <c r="BI151" s="58"/>
      <c r="BJ151" s="56"/>
      <c r="BK151" s="56"/>
      <c r="BL151" s="56"/>
      <c r="BM151" s="59"/>
      <c r="BN151" s="18" t="s">
        <v>175</v>
      </c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2"/>
      <c r="BZ151" s="2"/>
      <c r="CA151" s="2"/>
      <c r="CB151" s="2"/>
      <c r="CC151" s="2"/>
      <c r="CD151" s="2"/>
      <c r="CE151" s="2"/>
      <c r="CF151" s="2"/>
    </row>
    <row r="152" spans="1:84" x14ac:dyDescent="0.2">
      <c r="A152" s="4" t="s">
        <v>32</v>
      </c>
      <c r="B152" s="45" t="s">
        <v>180</v>
      </c>
      <c r="C152" s="51"/>
      <c r="D152" s="69" t="s">
        <v>162</v>
      </c>
      <c r="E152" s="58" t="s">
        <v>163</v>
      </c>
      <c r="F152" s="58" t="s">
        <v>164</v>
      </c>
      <c r="G152" s="58" t="s">
        <v>165</v>
      </c>
      <c r="H152" s="58" t="s">
        <v>166</v>
      </c>
      <c r="I152" s="58" t="s">
        <v>167</v>
      </c>
      <c r="J152" s="58" t="s">
        <v>168</v>
      </c>
      <c r="K152" s="58" t="s">
        <v>169</v>
      </c>
      <c r="L152" s="58" t="s">
        <v>170</v>
      </c>
      <c r="M152" s="58" t="s">
        <v>171</v>
      </c>
      <c r="N152" s="58" t="s">
        <v>172</v>
      </c>
      <c r="O152" s="70" t="s">
        <v>173</v>
      </c>
      <c r="P152" s="31" t="s">
        <v>181</v>
      </c>
      <c r="Q152" s="69" t="s">
        <v>162</v>
      </c>
      <c r="R152" s="58" t="s">
        <v>163</v>
      </c>
      <c r="S152" s="58" t="s">
        <v>164</v>
      </c>
      <c r="T152" s="58" t="s">
        <v>167</v>
      </c>
      <c r="U152" s="58" t="s">
        <v>168</v>
      </c>
      <c r="V152" s="58" t="s">
        <v>169</v>
      </c>
      <c r="W152" s="58" t="s">
        <v>170</v>
      </c>
      <c r="X152" s="58" t="s">
        <v>171</v>
      </c>
      <c r="Y152" s="58" t="s">
        <v>172</v>
      </c>
      <c r="Z152" s="70" t="s">
        <v>173</v>
      </c>
      <c r="AA152" s="31" t="s">
        <v>181</v>
      </c>
      <c r="AB152" s="69" t="s">
        <v>162</v>
      </c>
      <c r="AC152" s="58" t="s">
        <v>163</v>
      </c>
      <c r="AD152" s="58" t="s">
        <v>164</v>
      </c>
      <c r="AE152" s="58" t="s">
        <v>165</v>
      </c>
      <c r="AF152" s="58" t="s">
        <v>166</v>
      </c>
      <c r="AG152" s="58" t="s">
        <v>167</v>
      </c>
      <c r="AH152" s="58" t="s">
        <v>168</v>
      </c>
      <c r="AI152" s="58" t="s">
        <v>169</v>
      </c>
      <c r="AJ152" s="58" t="s">
        <v>170</v>
      </c>
      <c r="AK152" s="58" t="s">
        <v>171</v>
      </c>
      <c r="AL152" s="58" t="s">
        <v>172</v>
      </c>
      <c r="AM152" s="70" t="s">
        <v>173</v>
      </c>
      <c r="AN152" s="31" t="s">
        <v>181</v>
      </c>
      <c r="AO152" s="69" t="s">
        <v>162</v>
      </c>
      <c r="AP152" s="58" t="s">
        <v>163</v>
      </c>
      <c r="AQ152" s="58" t="s">
        <v>164</v>
      </c>
      <c r="AR152" s="58" t="s">
        <v>165</v>
      </c>
      <c r="AS152" s="58" t="s">
        <v>166</v>
      </c>
      <c r="AT152" s="58" t="s">
        <v>167</v>
      </c>
      <c r="AU152" s="58" t="s">
        <v>168</v>
      </c>
      <c r="AV152" s="58" t="s">
        <v>169</v>
      </c>
      <c r="AW152" s="58" t="s">
        <v>170</v>
      </c>
      <c r="AX152" s="58" t="s">
        <v>171</v>
      </c>
      <c r="AY152" s="58" t="s">
        <v>172</v>
      </c>
      <c r="AZ152" s="70" t="s">
        <v>173</v>
      </c>
      <c r="BA152" s="31" t="s">
        <v>181</v>
      </c>
      <c r="BB152" s="69" t="s">
        <v>162</v>
      </c>
      <c r="BC152" s="58" t="s">
        <v>163</v>
      </c>
      <c r="BD152" s="58" t="s">
        <v>164</v>
      </c>
      <c r="BE152" s="58" t="s">
        <v>165</v>
      </c>
      <c r="BF152" s="58" t="s">
        <v>166</v>
      </c>
      <c r="BG152" s="58" t="s">
        <v>167</v>
      </c>
      <c r="BH152" s="58" t="s">
        <v>168</v>
      </c>
      <c r="BI152" s="58" t="s">
        <v>169</v>
      </c>
      <c r="BJ152" s="58" t="s">
        <v>170</v>
      </c>
      <c r="BK152" s="58" t="s">
        <v>171</v>
      </c>
      <c r="BL152" s="58" t="s">
        <v>172</v>
      </c>
      <c r="BM152" s="70" t="s">
        <v>173</v>
      </c>
      <c r="BN152" s="31" t="s">
        <v>181</v>
      </c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2"/>
      <c r="BZ152" s="2"/>
      <c r="CA152" s="2"/>
      <c r="CB152" s="2"/>
      <c r="CC152" s="2"/>
      <c r="CD152" s="2"/>
      <c r="CE152" s="2"/>
      <c r="CF152" s="2"/>
    </row>
    <row r="153" spans="1:84" x14ac:dyDescent="0.2">
      <c r="A153" s="1"/>
      <c r="B153" s="1" t="s">
        <v>151</v>
      </c>
      <c r="C153" s="1" t="s">
        <v>152</v>
      </c>
      <c r="D153" s="62">
        <v>0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4">
        <v>0</v>
      </c>
      <c r="L153" s="34">
        <v>0</v>
      </c>
      <c r="M153" s="34">
        <v>0</v>
      </c>
      <c r="N153" s="34">
        <v>0</v>
      </c>
      <c r="O153" s="63">
        <v>0</v>
      </c>
      <c r="P153" s="18">
        <v>0</v>
      </c>
      <c r="Q153" s="62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63">
        <v>0</v>
      </c>
      <c r="AA153" s="18">
        <v>0</v>
      </c>
      <c r="AB153" s="62">
        <v>0</v>
      </c>
      <c r="AC153" s="34">
        <v>0</v>
      </c>
      <c r="AD153" s="34">
        <v>0</v>
      </c>
      <c r="AE153" s="34">
        <v>0</v>
      </c>
      <c r="AF153" s="34">
        <v>0</v>
      </c>
      <c r="AG153" s="34">
        <v>0</v>
      </c>
      <c r="AH153" s="34">
        <v>0</v>
      </c>
      <c r="AI153" s="34">
        <v>0</v>
      </c>
      <c r="AJ153" s="34">
        <v>0</v>
      </c>
      <c r="AK153" s="34">
        <v>0</v>
      </c>
      <c r="AL153" s="34">
        <v>0</v>
      </c>
      <c r="AM153" s="34">
        <v>0</v>
      </c>
      <c r="AN153" s="18">
        <v>0</v>
      </c>
      <c r="AO153" s="62">
        <v>10</v>
      </c>
      <c r="AP153" s="34">
        <v>10</v>
      </c>
      <c r="AQ153" s="34">
        <v>10</v>
      </c>
      <c r="AR153" s="34">
        <v>10</v>
      </c>
      <c r="AS153" s="34">
        <v>10</v>
      </c>
      <c r="AT153" s="34">
        <v>10</v>
      </c>
      <c r="AU153" s="34">
        <v>10</v>
      </c>
      <c r="AV153" s="34">
        <v>10</v>
      </c>
      <c r="AW153" s="34">
        <v>10</v>
      </c>
      <c r="AX153" s="34">
        <v>10</v>
      </c>
      <c r="AY153" s="34">
        <v>10</v>
      </c>
      <c r="AZ153" s="63">
        <v>10</v>
      </c>
      <c r="BA153" s="18">
        <v>120</v>
      </c>
      <c r="BB153" s="62">
        <v>0</v>
      </c>
      <c r="BC153" s="34">
        <v>0</v>
      </c>
      <c r="BD153" s="34">
        <v>0</v>
      </c>
      <c r="BE153" s="34">
        <v>0</v>
      </c>
      <c r="BF153" s="34">
        <v>0</v>
      </c>
      <c r="BG153" s="34">
        <v>0</v>
      </c>
      <c r="BH153" s="34">
        <v>0</v>
      </c>
      <c r="BI153" s="34">
        <v>0</v>
      </c>
      <c r="BJ153" s="34">
        <v>0</v>
      </c>
      <c r="BK153" s="34">
        <v>0</v>
      </c>
      <c r="BL153" s="34">
        <v>0</v>
      </c>
      <c r="BM153" s="63">
        <v>0</v>
      </c>
      <c r="BN153" s="18">
        <v>0</v>
      </c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2"/>
      <c r="BZ153" s="2"/>
      <c r="CA153" s="2"/>
      <c r="CB153" s="2"/>
      <c r="CC153" s="2"/>
      <c r="CD153" s="2"/>
      <c r="CE153" s="2"/>
      <c r="CF153" s="2"/>
    </row>
    <row r="154" spans="1:84" x14ac:dyDescent="0.2">
      <c r="A154" s="1"/>
      <c r="B154" s="1" t="s">
        <v>153</v>
      </c>
      <c r="C154" s="1" t="s">
        <v>152</v>
      </c>
      <c r="D154" s="62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>
        <v>0</v>
      </c>
      <c r="O154" s="63">
        <v>0</v>
      </c>
      <c r="P154" s="23">
        <v>0</v>
      </c>
      <c r="Q154" s="62">
        <v>0</v>
      </c>
      <c r="R154" s="34">
        <v>0</v>
      </c>
      <c r="S154" s="34">
        <v>0</v>
      </c>
      <c r="T154" s="34">
        <v>0</v>
      </c>
      <c r="U154" s="34">
        <v>0</v>
      </c>
      <c r="V154" s="34">
        <v>0</v>
      </c>
      <c r="W154" s="34">
        <v>0</v>
      </c>
      <c r="X154" s="34">
        <v>0</v>
      </c>
      <c r="Y154" s="34">
        <v>0</v>
      </c>
      <c r="Z154" s="63">
        <v>0</v>
      </c>
      <c r="AA154" s="23">
        <v>0</v>
      </c>
      <c r="AB154" s="62">
        <v>0</v>
      </c>
      <c r="AC154" s="34">
        <v>0</v>
      </c>
      <c r="AD154" s="34">
        <v>0</v>
      </c>
      <c r="AE154" s="34">
        <v>0</v>
      </c>
      <c r="AF154" s="34">
        <v>0</v>
      </c>
      <c r="AG154" s="34">
        <v>0</v>
      </c>
      <c r="AH154" s="34">
        <v>0</v>
      </c>
      <c r="AI154" s="34">
        <v>0</v>
      </c>
      <c r="AJ154" s="34">
        <v>0</v>
      </c>
      <c r="AK154" s="34">
        <v>0</v>
      </c>
      <c r="AL154" s="34">
        <v>0</v>
      </c>
      <c r="AM154" s="34">
        <v>0</v>
      </c>
      <c r="AN154" s="23">
        <v>0</v>
      </c>
      <c r="AO154" s="62">
        <v>5</v>
      </c>
      <c r="AP154" s="34">
        <v>5</v>
      </c>
      <c r="AQ154" s="34">
        <v>5</v>
      </c>
      <c r="AR154" s="34">
        <v>5</v>
      </c>
      <c r="AS154" s="34">
        <v>5</v>
      </c>
      <c r="AT154" s="34">
        <v>5</v>
      </c>
      <c r="AU154" s="34">
        <v>5</v>
      </c>
      <c r="AV154" s="34">
        <v>5</v>
      </c>
      <c r="AW154" s="34">
        <v>5</v>
      </c>
      <c r="AX154" s="34">
        <v>5</v>
      </c>
      <c r="AY154" s="34">
        <v>5</v>
      </c>
      <c r="AZ154" s="63">
        <v>5</v>
      </c>
      <c r="BA154" s="23">
        <v>100</v>
      </c>
      <c r="BB154" s="62">
        <v>0</v>
      </c>
      <c r="BC154" s="34">
        <v>0</v>
      </c>
      <c r="BD154" s="34">
        <v>0</v>
      </c>
      <c r="BE154" s="34">
        <v>0</v>
      </c>
      <c r="BF154" s="34">
        <v>0</v>
      </c>
      <c r="BG154" s="34">
        <v>0</v>
      </c>
      <c r="BH154" s="34">
        <v>0</v>
      </c>
      <c r="BI154" s="34">
        <v>0</v>
      </c>
      <c r="BJ154" s="34">
        <v>0</v>
      </c>
      <c r="BK154" s="34">
        <v>0</v>
      </c>
      <c r="BL154" s="34">
        <v>0</v>
      </c>
      <c r="BM154" s="63">
        <v>0</v>
      </c>
      <c r="BN154" s="23">
        <v>0</v>
      </c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2"/>
      <c r="BZ154" s="2"/>
      <c r="CA154" s="2"/>
      <c r="CB154" s="2"/>
      <c r="CC154" s="2"/>
      <c r="CD154" s="2"/>
      <c r="CE154" s="2"/>
      <c r="CF154" s="2"/>
    </row>
    <row r="155" spans="1:84" x14ac:dyDescent="0.2">
      <c r="A155" s="1"/>
      <c r="B155" s="1" t="s">
        <v>151</v>
      </c>
      <c r="C155" s="1" t="s">
        <v>154</v>
      </c>
      <c r="D155" s="64">
        <v>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34">
        <v>0</v>
      </c>
      <c r="L155" s="34">
        <v>0</v>
      </c>
      <c r="M155" s="34">
        <v>0</v>
      </c>
      <c r="N155" s="34">
        <v>0</v>
      </c>
      <c r="O155" s="65">
        <v>0</v>
      </c>
      <c r="P155" s="23">
        <v>0</v>
      </c>
      <c r="Q155" s="62">
        <v>0</v>
      </c>
      <c r="R155" s="34">
        <v>0</v>
      </c>
      <c r="S155" s="34">
        <v>0</v>
      </c>
      <c r="T155" s="34">
        <v>0</v>
      </c>
      <c r="U155" s="34">
        <v>0</v>
      </c>
      <c r="V155" s="34">
        <v>0</v>
      </c>
      <c r="W155" s="34">
        <v>0</v>
      </c>
      <c r="X155" s="34">
        <v>0</v>
      </c>
      <c r="Y155" s="34">
        <v>0</v>
      </c>
      <c r="Z155" s="63">
        <v>0</v>
      </c>
      <c r="AA155" s="23">
        <v>0</v>
      </c>
      <c r="AB155" s="62">
        <v>0</v>
      </c>
      <c r="AC155" s="34">
        <v>0</v>
      </c>
      <c r="AD155" s="34">
        <v>0</v>
      </c>
      <c r="AE155" s="34">
        <v>0</v>
      </c>
      <c r="AF155" s="34">
        <v>0</v>
      </c>
      <c r="AG155" s="34">
        <v>0</v>
      </c>
      <c r="AH155" s="34">
        <v>0</v>
      </c>
      <c r="AI155" s="34">
        <v>0</v>
      </c>
      <c r="AJ155" s="34">
        <v>0</v>
      </c>
      <c r="AK155" s="34">
        <v>0</v>
      </c>
      <c r="AL155" s="34">
        <v>0</v>
      </c>
      <c r="AM155" s="34">
        <v>0</v>
      </c>
      <c r="AN155" s="23">
        <v>0</v>
      </c>
      <c r="AO155" s="62">
        <v>10</v>
      </c>
      <c r="AP155" s="34">
        <v>10</v>
      </c>
      <c r="AQ155" s="34">
        <v>10</v>
      </c>
      <c r="AR155" s="34">
        <v>10</v>
      </c>
      <c r="AS155" s="34">
        <v>10</v>
      </c>
      <c r="AT155" s="34"/>
      <c r="AU155" s="34"/>
      <c r="AV155" s="34"/>
      <c r="AW155" s="34"/>
      <c r="AX155" s="34"/>
      <c r="AY155" s="34"/>
      <c r="AZ155" s="63"/>
      <c r="BA155" s="23">
        <v>300</v>
      </c>
      <c r="BB155" s="62">
        <v>0</v>
      </c>
      <c r="BC155" s="34">
        <v>0</v>
      </c>
      <c r="BD155" s="34">
        <v>0</v>
      </c>
      <c r="BE155" s="34">
        <v>0</v>
      </c>
      <c r="BF155" s="34">
        <v>0</v>
      </c>
      <c r="BG155" s="34">
        <v>0</v>
      </c>
      <c r="BH155" s="34">
        <v>0</v>
      </c>
      <c r="BI155" s="34">
        <v>0</v>
      </c>
      <c r="BJ155" s="34">
        <v>0</v>
      </c>
      <c r="BK155" s="34">
        <v>0</v>
      </c>
      <c r="BL155" s="34">
        <v>0</v>
      </c>
      <c r="BM155" s="63">
        <v>0</v>
      </c>
      <c r="BN155" s="23">
        <v>0</v>
      </c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2"/>
      <c r="BZ155" s="2"/>
      <c r="CA155" s="2"/>
      <c r="CB155" s="2"/>
      <c r="CC155" s="2"/>
      <c r="CD155" s="2"/>
      <c r="CE155" s="2"/>
      <c r="CF155" s="2"/>
    </row>
    <row r="156" spans="1:84" x14ac:dyDescent="0.2">
      <c r="A156" s="1"/>
      <c r="B156" s="1" t="s">
        <v>153</v>
      </c>
      <c r="C156" s="1" t="s">
        <v>154</v>
      </c>
      <c r="D156" s="64">
        <v>0</v>
      </c>
      <c r="E156" s="34">
        <v>0</v>
      </c>
      <c r="F156" s="34">
        <v>0</v>
      </c>
      <c r="G156" s="34">
        <v>0</v>
      </c>
      <c r="H156" s="34">
        <v>0</v>
      </c>
      <c r="I156" s="34">
        <v>0</v>
      </c>
      <c r="J156" s="34">
        <v>0</v>
      </c>
      <c r="K156" s="34">
        <v>0</v>
      </c>
      <c r="L156" s="34">
        <v>0</v>
      </c>
      <c r="M156" s="34">
        <v>0</v>
      </c>
      <c r="N156" s="34">
        <v>0</v>
      </c>
      <c r="O156" s="65">
        <v>0</v>
      </c>
      <c r="P156" s="23">
        <v>0</v>
      </c>
      <c r="Q156" s="62">
        <v>0</v>
      </c>
      <c r="R156" s="34">
        <v>0</v>
      </c>
      <c r="S156" s="34">
        <v>0</v>
      </c>
      <c r="T156" s="34">
        <v>0</v>
      </c>
      <c r="U156" s="34">
        <v>0</v>
      </c>
      <c r="V156" s="34">
        <v>0</v>
      </c>
      <c r="W156" s="34">
        <v>0</v>
      </c>
      <c r="X156" s="34">
        <v>0</v>
      </c>
      <c r="Y156" s="34">
        <v>0</v>
      </c>
      <c r="Z156" s="63">
        <v>0</v>
      </c>
      <c r="AA156" s="23">
        <v>0</v>
      </c>
      <c r="AB156" s="62">
        <v>0</v>
      </c>
      <c r="AC156" s="34">
        <v>0</v>
      </c>
      <c r="AD156" s="34">
        <v>0</v>
      </c>
      <c r="AE156" s="34">
        <v>0</v>
      </c>
      <c r="AF156" s="34">
        <v>0</v>
      </c>
      <c r="AG156" s="34">
        <v>0</v>
      </c>
      <c r="AH156" s="34">
        <v>0</v>
      </c>
      <c r="AI156" s="34">
        <v>0</v>
      </c>
      <c r="AJ156" s="34">
        <v>0</v>
      </c>
      <c r="AK156" s="34">
        <v>0</v>
      </c>
      <c r="AL156" s="34">
        <v>0</v>
      </c>
      <c r="AM156" s="34">
        <v>0</v>
      </c>
      <c r="AN156" s="23">
        <v>0</v>
      </c>
      <c r="AO156" s="62">
        <v>10</v>
      </c>
      <c r="AP156" s="34">
        <v>10</v>
      </c>
      <c r="AQ156" s="34">
        <v>10</v>
      </c>
      <c r="AR156" s="34">
        <v>10</v>
      </c>
      <c r="AS156" s="34">
        <v>10</v>
      </c>
      <c r="AT156" s="34"/>
      <c r="AU156" s="34"/>
      <c r="AV156" s="34"/>
      <c r="AW156" s="34"/>
      <c r="AX156" s="34"/>
      <c r="AY156" s="34"/>
      <c r="AZ156" s="63"/>
      <c r="BA156" s="23">
        <v>150</v>
      </c>
      <c r="BB156" s="62">
        <v>0</v>
      </c>
      <c r="BC156" s="34">
        <v>0</v>
      </c>
      <c r="BD156" s="34">
        <v>0</v>
      </c>
      <c r="BE156" s="34">
        <v>0</v>
      </c>
      <c r="BF156" s="34">
        <v>0</v>
      </c>
      <c r="BG156" s="34">
        <v>0</v>
      </c>
      <c r="BH156" s="34">
        <v>0</v>
      </c>
      <c r="BI156" s="34">
        <v>0</v>
      </c>
      <c r="BJ156" s="34">
        <v>0</v>
      </c>
      <c r="BK156" s="34">
        <v>0</v>
      </c>
      <c r="BL156" s="34">
        <v>0</v>
      </c>
      <c r="BM156" s="63">
        <v>0</v>
      </c>
      <c r="BN156" s="23">
        <v>0</v>
      </c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2"/>
      <c r="BZ156" s="2"/>
      <c r="CA156" s="2"/>
      <c r="CB156" s="2"/>
      <c r="CC156" s="2"/>
      <c r="CD156" s="2"/>
      <c r="CE156" s="2"/>
      <c r="CF156" s="2"/>
    </row>
    <row r="157" spans="1:84" x14ac:dyDescent="0.2">
      <c r="A157" s="1"/>
      <c r="B157" s="1" t="s">
        <v>151</v>
      </c>
      <c r="C157" s="1" t="s">
        <v>155</v>
      </c>
      <c r="D157" s="64">
        <v>0</v>
      </c>
      <c r="E157" s="34">
        <v>0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  <c r="K157" s="34">
        <v>0</v>
      </c>
      <c r="L157" s="34">
        <v>0</v>
      </c>
      <c r="M157" s="34">
        <v>0</v>
      </c>
      <c r="N157" s="34">
        <v>0</v>
      </c>
      <c r="O157" s="65">
        <v>0</v>
      </c>
      <c r="P157" s="23">
        <v>0</v>
      </c>
      <c r="Q157" s="62">
        <v>0</v>
      </c>
      <c r="R157" s="34">
        <v>0</v>
      </c>
      <c r="S157" s="34">
        <v>0</v>
      </c>
      <c r="T157" s="34">
        <v>0</v>
      </c>
      <c r="U157" s="34">
        <v>0</v>
      </c>
      <c r="V157" s="34">
        <v>0</v>
      </c>
      <c r="W157" s="34">
        <v>0</v>
      </c>
      <c r="X157" s="34">
        <v>0</v>
      </c>
      <c r="Y157" s="34">
        <v>0</v>
      </c>
      <c r="Z157" s="63">
        <v>0</v>
      </c>
      <c r="AA157" s="23">
        <v>0</v>
      </c>
      <c r="AB157" s="62">
        <v>0</v>
      </c>
      <c r="AC157" s="34">
        <v>0</v>
      </c>
      <c r="AD157" s="34">
        <v>0</v>
      </c>
      <c r="AE157" s="34">
        <v>0</v>
      </c>
      <c r="AF157" s="34">
        <v>0</v>
      </c>
      <c r="AG157" s="34">
        <v>0</v>
      </c>
      <c r="AH157" s="34">
        <v>0</v>
      </c>
      <c r="AI157" s="34">
        <v>0</v>
      </c>
      <c r="AJ157" s="34">
        <v>0</v>
      </c>
      <c r="AK157" s="34">
        <v>0</v>
      </c>
      <c r="AL157" s="34">
        <v>0</v>
      </c>
      <c r="AM157" s="34">
        <v>0</v>
      </c>
      <c r="AN157" s="23">
        <v>0</v>
      </c>
      <c r="AO157" s="62">
        <v>0</v>
      </c>
      <c r="AP157" s="34">
        <v>0</v>
      </c>
      <c r="AQ157" s="34">
        <v>0</v>
      </c>
      <c r="AR157" s="34">
        <v>0</v>
      </c>
      <c r="AS157" s="34">
        <v>0</v>
      </c>
      <c r="AT157" s="34">
        <v>0</v>
      </c>
      <c r="AU157" s="34">
        <v>0</v>
      </c>
      <c r="AV157" s="34">
        <v>0</v>
      </c>
      <c r="AW157" s="34">
        <v>0</v>
      </c>
      <c r="AX157" s="34">
        <v>0</v>
      </c>
      <c r="AY157" s="34">
        <v>0</v>
      </c>
      <c r="AZ157" s="63">
        <v>0</v>
      </c>
      <c r="BA157" s="23">
        <v>0</v>
      </c>
      <c r="BB157" s="62">
        <v>0</v>
      </c>
      <c r="BC157" s="34">
        <v>0</v>
      </c>
      <c r="BD157" s="34">
        <v>0</v>
      </c>
      <c r="BE157" s="34">
        <v>0</v>
      </c>
      <c r="BF157" s="34">
        <v>0</v>
      </c>
      <c r="BG157" s="34">
        <v>0</v>
      </c>
      <c r="BH157" s="34">
        <v>0</v>
      </c>
      <c r="BI157" s="34">
        <v>0</v>
      </c>
      <c r="BJ157" s="34">
        <v>0</v>
      </c>
      <c r="BK157" s="34">
        <v>0</v>
      </c>
      <c r="BL157" s="34">
        <v>0</v>
      </c>
      <c r="BM157" s="63">
        <v>0</v>
      </c>
      <c r="BN157" s="23">
        <v>0</v>
      </c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2"/>
      <c r="BZ157" s="2"/>
      <c r="CA157" s="2"/>
      <c r="CB157" s="2"/>
      <c r="CC157" s="2"/>
      <c r="CD157" s="2"/>
      <c r="CE157" s="2"/>
      <c r="CF157" s="2"/>
    </row>
    <row r="158" spans="1:84" x14ac:dyDescent="0.2">
      <c r="A158" s="1"/>
      <c r="B158" s="1" t="s">
        <v>153</v>
      </c>
      <c r="C158" s="1" t="s">
        <v>155</v>
      </c>
      <c r="D158" s="64">
        <v>0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34">
        <v>0</v>
      </c>
      <c r="M158" s="34">
        <v>0</v>
      </c>
      <c r="N158" s="34">
        <v>0</v>
      </c>
      <c r="O158" s="65">
        <v>0</v>
      </c>
      <c r="P158" s="23">
        <v>0</v>
      </c>
      <c r="Q158" s="62">
        <v>0</v>
      </c>
      <c r="R158" s="34">
        <v>0</v>
      </c>
      <c r="S158" s="34">
        <v>0</v>
      </c>
      <c r="T158" s="34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63">
        <v>0</v>
      </c>
      <c r="AA158" s="23">
        <v>0</v>
      </c>
      <c r="AB158" s="62">
        <v>0</v>
      </c>
      <c r="AC158" s="34">
        <v>0</v>
      </c>
      <c r="AD158" s="34">
        <v>0</v>
      </c>
      <c r="AE158" s="34">
        <v>0</v>
      </c>
      <c r="AF158" s="34">
        <v>0</v>
      </c>
      <c r="AG158" s="34">
        <v>0</v>
      </c>
      <c r="AH158" s="34">
        <v>0</v>
      </c>
      <c r="AI158" s="34">
        <v>0</v>
      </c>
      <c r="AJ158" s="34">
        <v>0</v>
      </c>
      <c r="AK158" s="34">
        <v>0</v>
      </c>
      <c r="AL158" s="34">
        <v>0</v>
      </c>
      <c r="AM158" s="34">
        <v>0</v>
      </c>
      <c r="AN158" s="23">
        <v>0</v>
      </c>
      <c r="AO158" s="62">
        <v>0</v>
      </c>
      <c r="AP158" s="34">
        <v>0</v>
      </c>
      <c r="AQ158" s="34">
        <v>0</v>
      </c>
      <c r="AR158" s="34">
        <v>0</v>
      </c>
      <c r="AS158" s="34">
        <v>0</v>
      </c>
      <c r="AT158" s="34">
        <v>0</v>
      </c>
      <c r="AU158" s="34">
        <v>0</v>
      </c>
      <c r="AV158" s="34">
        <v>0</v>
      </c>
      <c r="AW158" s="34">
        <v>0</v>
      </c>
      <c r="AX158" s="34">
        <v>0</v>
      </c>
      <c r="AY158" s="34">
        <v>0</v>
      </c>
      <c r="AZ158" s="63">
        <v>0</v>
      </c>
      <c r="BA158" s="23">
        <v>0</v>
      </c>
      <c r="BB158" s="62">
        <v>0</v>
      </c>
      <c r="BC158" s="34">
        <v>0</v>
      </c>
      <c r="BD158" s="34">
        <v>0</v>
      </c>
      <c r="BE158" s="34">
        <v>0</v>
      </c>
      <c r="BF158" s="34">
        <v>0</v>
      </c>
      <c r="BG158" s="34">
        <v>0</v>
      </c>
      <c r="BH158" s="34">
        <v>0</v>
      </c>
      <c r="BI158" s="34">
        <v>0</v>
      </c>
      <c r="BJ158" s="34">
        <v>0</v>
      </c>
      <c r="BK158" s="34">
        <v>0</v>
      </c>
      <c r="BL158" s="34">
        <v>0</v>
      </c>
      <c r="BM158" s="63">
        <v>0</v>
      </c>
      <c r="BN158" s="23">
        <v>0</v>
      </c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2"/>
      <c r="BZ158" s="2"/>
      <c r="CA158" s="2"/>
      <c r="CB158" s="2"/>
      <c r="CC158" s="2"/>
      <c r="CD158" s="2"/>
      <c r="CE158" s="2"/>
      <c r="CF158" s="2"/>
    </row>
    <row r="159" spans="1:84" x14ac:dyDescent="0.2">
      <c r="A159" s="1"/>
      <c r="B159" s="1" t="s">
        <v>151</v>
      </c>
      <c r="C159" s="1" t="s">
        <v>156</v>
      </c>
      <c r="D159" s="64">
        <v>0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34">
        <v>0</v>
      </c>
      <c r="L159" s="34">
        <v>0</v>
      </c>
      <c r="M159" s="34">
        <v>0</v>
      </c>
      <c r="N159" s="34">
        <v>0</v>
      </c>
      <c r="O159" s="65">
        <v>0</v>
      </c>
      <c r="P159" s="23">
        <v>0</v>
      </c>
      <c r="Q159" s="64">
        <v>0</v>
      </c>
      <c r="R159" s="34">
        <v>0</v>
      </c>
      <c r="S159" s="34">
        <v>0</v>
      </c>
      <c r="T159" s="34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63">
        <v>0</v>
      </c>
      <c r="AA159" s="23">
        <v>0</v>
      </c>
      <c r="AB159" s="62">
        <v>0</v>
      </c>
      <c r="AC159" s="34">
        <v>0</v>
      </c>
      <c r="AD159" s="34">
        <v>0</v>
      </c>
      <c r="AE159" s="34">
        <v>0</v>
      </c>
      <c r="AF159" s="34">
        <v>0</v>
      </c>
      <c r="AG159" s="34">
        <v>0</v>
      </c>
      <c r="AH159" s="34">
        <v>0</v>
      </c>
      <c r="AI159" s="34">
        <v>0</v>
      </c>
      <c r="AJ159" s="34">
        <v>0</v>
      </c>
      <c r="AK159" s="34">
        <v>0</v>
      </c>
      <c r="AL159" s="34">
        <v>0</v>
      </c>
      <c r="AM159" s="34">
        <v>0</v>
      </c>
      <c r="AN159" s="23">
        <v>0</v>
      </c>
      <c r="AO159" s="62">
        <v>0</v>
      </c>
      <c r="AP159" s="34">
        <v>0</v>
      </c>
      <c r="AQ159" s="34">
        <v>0</v>
      </c>
      <c r="AR159" s="34">
        <v>0</v>
      </c>
      <c r="AS159" s="34">
        <v>0</v>
      </c>
      <c r="AT159" s="34">
        <v>0</v>
      </c>
      <c r="AU159" s="34">
        <v>0</v>
      </c>
      <c r="AV159" s="34">
        <v>0</v>
      </c>
      <c r="AW159" s="34">
        <v>0</v>
      </c>
      <c r="AX159" s="34">
        <v>0</v>
      </c>
      <c r="AY159" s="34">
        <v>0</v>
      </c>
      <c r="AZ159" s="63">
        <v>0</v>
      </c>
      <c r="BA159" s="23">
        <v>0</v>
      </c>
      <c r="BB159" s="62">
        <v>0</v>
      </c>
      <c r="BC159" s="34">
        <v>0</v>
      </c>
      <c r="BD159" s="34">
        <v>0</v>
      </c>
      <c r="BE159" s="34">
        <v>0</v>
      </c>
      <c r="BF159" s="34">
        <v>0</v>
      </c>
      <c r="BG159" s="34">
        <v>0</v>
      </c>
      <c r="BH159" s="34">
        <v>0</v>
      </c>
      <c r="BI159" s="34">
        <v>0</v>
      </c>
      <c r="BJ159" s="34">
        <v>0</v>
      </c>
      <c r="BK159" s="34">
        <v>0</v>
      </c>
      <c r="BL159" s="34">
        <v>0</v>
      </c>
      <c r="BM159" s="63">
        <v>0</v>
      </c>
      <c r="BN159" s="23">
        <v>0</v>
      </c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2"/>
      <c r="BZ159" s="2"/>
      <c r="CA159" s="2"/>
      <c r="CB159" s="2"/>
      <c r="CC159" s="2"/>
      <c r="CD159" s="2"/>
      <c r="CE159" s="2"/>
      <c r="CF159" s="2"/>
    </row>
    <row r="160" spans="1:84" x14ac:dyDescent="0.2">
      <c r="A160" s="1"/>
      <c r="B160" s="1" t="s">
        <v>153</v>
      </c>
      <c r="C160" s="1" t="s">
        <v>156</v>
      </c>
      <c r="D160" s="66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>
        <v>0</v>
      </c>
      <c r="K160" s="67">
        <v>0</v>
      </c>
      <c r="L160" s="67">
        <v>0</v>
      </c>
      <c r="M160" s="67">
        <v>0</v>
      </c>
      <c r="N160" s="67">
        <v>0</v>
      </c>
      <c r="O160" s="68">
        <v>0</v>
      </c>
      <c r="P160" s="31">
        <v>0</v>
      </c>
      <c r="Q160" s="66">
        <v>0</v>
      </c>
      <c r="R160" s="67">
        <v>0</v>
      </c>
      <c r="S160" s="67">
        <v>0</v>
      </c>
      <c r="T160" s="67">
        <v>0</v>
      </c>
      <c r="U160" s="67">
        <v>0</v>
      </c>
      <c r="V160" s="67">
        <v>0</v>
      </c>
      <c r="W160" s="67">
        <v>0</v>
      </c>
      <c r="X160" s="67">
        <v>0</v>
      </c>
      <c r="Y160" s="67">
        <v>0</v>
      </c>
      <c r="Z160" s="68">
        <v>0</v>
      </c>
      <c r="AA160" s="31">
        <v>0</v>
      </c>
      <c r="AB160" s="66">
        <v>0</v>
      </c>
      <c r="AC160" s="67">
        <v>0</v>
      </c>
      <c r="AD160" s="67">
        <v>0</v>
      </c>
      <c r="AE160" s="67">
        <v>0</v>
      </c>
      <c r="AF160" s="67">
        <v>0</v>
      </c>
      <c r="AG160" s="67">
        <v>0</v>
      </c>
      <c r="AH160" s="67">
        <v>0</v>
      </c>
      <c r="AI160" s="67">
        <v>0</v>
      </c>
      <c r="AJ160" s="67">
        <v>0</v>
      </c>
      <c r="AK160" s="67">
        <v>0</v>
      </c>
      <c r="AL160" s="67">
        <v>0</v>
      </c>
      <c r="AM160" s="68">
        <v>0</v>
      </c>
      <c r="AN160" s="31">
        <v>0</v>
      </c>
      <c r="AO160" s="66">
        <v>0</v>
      </c>
      <c r="AP160" s="67">
        <v>0</v>
      </c>
      <c r="AQ160" s="67">
        <v>0</v>
      </c>
      <c r="AR160" s="67">
        <v>0</v>
      </c>
      <c r="AS160" s="67">
        <v>0</v>
      </c>
      <c r="AT160" s="67">
        <v>0</v>
      </c>
      <c r="AU160" s="67">
        <v>0</v>
      </c>
      <c r="AV160" s="67">
        <v>0</v>
      </c>
      <c r="AW160" s="67">
        <v>0</v>
      </c>
      <c r="AX160" s="67">
        <v>0</v>
      </c>
      <c r="AY160" s="67">
        <v>0</v>
      </c>
      <c r="AZ160" s="68">
        <v>0</v>
      </c>
      <c r="BA160" s="31">
        <v>0</v>
      </c>
      <c r="BB160" s="66">
        <v>0</v>
      </c>
      <c r="BC160" s="67">
        <v>0</v>
      </c>
      <c r="BD160" s="67">
        <v>0</v>
      </c>
      <c r="BE160" s="67">
        <v>0</v>
      </c>
      <c r="BF160" s="67">
        <v>0</v>
      </c>
      <c r="BG160" s="67">
        <v>0</v>
      </c>
      <c r="BH160" s="67">
        <v>0</v>
      </c>
      <c r="BI160" s="67">
        <v>0</v>
      </c>
      <c r="BJ160" s="67">
        <v>0</v>
      </c>
      <c r="BK160" s="67">
        <v>0</v>
      </c>
      <c r="BL160" s="67">
        <v>0</v>
      </c>
      <c r="BM160" s="68">
        <v>0</v>
      </c>
      <c r="BN160" s="31">
        <v>0</v>
      </c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2"/>
      <c r="BZ160" s="2"/>
      <c r="CA160" s="2"/>
      <c r="CB160" s="2"/>
      <c r="CC160" s="2"/>
      <c r="CD160" s="2"/>
      <c r="CE160" s="2"/>
      <c r="CF160" s="2"/>
    </row>
    <row r="161" spans="1:84" x14ac:dyDescent="0.2">
      <c r="A161" s="1"/>
      <c r="B161" s="1"/>
      <c r="C161" s="1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2"/>
      <c r="BZ161" s="2"/>
      <c r="CA161" s="2"/>
      <c r="CB161" s="2"/>
      <c r="CC161" s="2"/>
      <c r="CD161" s="2"/>
      <c r="CE161" s="2"/>
      <c r="CF161" s="2"/>
    </row>
    <row r="162" spans="1:8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2"/>
      <c r="BZ162" s="2"/>
      <c r="CA162" s="2"/>
      <c r="CB162" s="2"/>
      <c r="CC162" s="2"/>
      <c r="CD162" s="2"/>
      <c r="CE162" s="2"/>
      <c r="CF162" s="2"/>
    </row>
    <row r="163" spans="1:8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2"/>
      <c r="BZ163" s="2"/>
      <c r="CA163" s="2"/>
      <c r="CB163" s="2"/>
      <c r="CC163" s="2"/>
      <c r="CD163" s="2"/>
      <c r="CE163" s="2"/>
      <c r="CF163" s="2"/>
    </row>
    <row r="164" spans="1:8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2"/>
      <c r="BZ164" s="2"/>
      <c r="CA164" s="2"/>
      <c r="CB164" s="2"/>
      <c r="CC164" s="2"/>
      <c r="CD164" s="2"/>
      <c r="CE164" s="2"/>
      <c r="CF164" s="2"/>
    </row>
    <row r="165" spans="1:84" x14ac:dyDescent="0.2">
      <c r="A165" s="4" t="s">
        <v>32</v>
      </c>
      <c r="B165" s="45" t="s">
        <v>182</v>
      </c>
      <c r="C165" s="52"/>
      <c r="D165" s="251" t="s">
        <v>183</v>
      </c>
      <c r="E165" s="1" t="s">
        <v>184</v>
      </c>
      <c r="F165" s="1" t="s">
        <v>185</v>
      </c>
      <c r="G165" s="1" t="s">
        <v>186</v>
      </c>
      <c r="H165" s="1" t="s">
        <v>187</v>
      </c>
      <c r="I165" s="1" t="s">
        <v>188</v>
      </c>
      <c r="J165" s="1" t="s">
        <v>189</v>
      </c>
      <c r="K165" s="1" t="s">
        <v>190</v>
      </c>
      <c r="L165" s="1" t="s">
        <v>191</v>
      </c>
      <c r="M165" s="1" t="s">
        <v>192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2"/>
      <c r="BZ165" s="2"/>
      <c r="CA165" s="2"/>
      <c r="CB165" s="2"/>
      <c r="CC165" s="2"/>
      <c r="CD165" s="2"/>
      <c r="CE165" s="2"/>
      <c r="CF165" s="2"/>
    </row>
    <row r="166" spans="1:84" x14ac:dyDescent="0.2">
      <c r="A166" s="1"/>
      <c r="B166" s="1" t="s">
        <v>193</v>
      </c>
      <c r="C166" s="1" t="s">
        <v>194</v>
      </c>
      <c r="D166" s="247">
        <v>5</v>
      </c>
      <c r="E166" s="51">
        <v>0</v>
      </c>
      <c r="F166" s="51">
        <v>0</v>
      </c>
      <c r="G166" s="51">
        <v>0</v>
      </c>
      <c r="H166" s="51">
        <v>0</v>
      </c>
      <c r="I166" s="51">
        <v>0</v>
      </c>
      <c r="J166" s="51">
        <v>0</v>
      </c>
      <c r="K166" s="51">
        <v>0</v>
      </c>
      <c r="L166" s="51">
        <v>0</v>
      </c>
      <c r="M166" s="51"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2"/>
      <c r="BZ166" s="2"/>
      <c r="CA166" s="2"/>
      <c r="CB166" s="2"/>
      <c r="CC166" s="2"/>
      <c r="CD166" s="2"/>
      <c r="CE166" s="2"/>
      <c r="CF166" s="2"/>
    </row>
    <row r="167" spans="1:84" x14ac:dyDescent="0.2">
      <c r="A167" s="1"/>
      <c r="B167" s="1" t="s">
        <v>195</v>
      </c>
      <c r="C167" s="1" t="s">
        <v>196</v>
      </c>
      <c r="D167" s="247">
        <v>1</v>
      </c>
      <c r="E167" s="51">
        <v>1</v>
      </c>
      <c r="F167" s="51">
        <v>1</v>
      </c>
      <c r="G167" s="51">
        <v>1</v>
      </c>
      <c r="H167" s="51">
        <v>1</v>
      </c>
      <c r="I167" s="51">
        <v>1</v>
      </c>
      <c r="J167" s="51">
        <v>1</v>
      </c>
      <c r="K167" s="51">
        <v>1</v>
      </c>
      <c r="L167" s="51">
        <v>1</v>
      </c>
      <c r="M167" s="51">
        <v>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2"/>
      <c r="BZ167" s="2"/>
      <c r="CA167" s="2"/>
      <c r="CB167" s="2"/>
      <c r="CC167" s="2"/>
      <c r="CD167" s="2"/>
      <c r="CE167" s="2"/>
      <c r="CF167" s="2"/>
    </row>
    <row r="168" spans="1:84" x14ac:dyDescent="0.2">
      <c r="A168" s="1"/>
      <c r="B168" s="1" t="s">
        <v>197</v>
      </c>
      <c r="C168" s="1" t="s">
        <v>197</v>
      </c>
      <c r="D168" s="247">
        <v>20</v>
      </c>
      <c r="E168" s="51">
        <v>0</v>
      </c>
      <c r="F168" s="51">
        <v>0</v>
      </c>
      <c r="G168" s="51">
        <v>0</v>
      </c>
      <c r="H168" s="51">
        <v>0</v>
      </c>
      <c r="I168" s="51">
        <v>0</v>
      </c>
      <c r="J168" s="51">
        <v>0</v>
      </c>
      <c r="K168" s="51">
        <v>0</v>
      </c>
      <c r="L168" s="51">
        <v>0</v>
      </c>
      <c r="M168" s="51">
        <v>0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2"/>
      <c r="BZ168" s="2"/>
      <c r="CA168" s="2"/>
      <c r="CB168" s="2"/>
      <c r="CC168" s="2"/>
      <c r="CD168" s="2"/>
      <c r="CE168" s="2"/>
      <c r="CF168" s="2"/>
    </row>
    <row r="169" spans="1:84" x14ac:dyDescent="0.2">
      <c r="A169" s="1"/>
      <c r="B169" s="1" t="s">
        <v>198</v>
      </c>
      <c r="C169" s="1" t="s">
        <v>198</v>
      </c>
      <c r="D169" s="247" t="s">
        <v>199</v>
      </c>
      <c r="E169" s="51" t="s">
        <v>199</v>
      </c>
      <c r="F169" s="51" t="s">
        <v>199</v>
      </c>
      <c r="G169" s="51" t="s">
        <v>199</v>
      </c>
      <c r="H169" s="51" t="s">
        <v>199</v>
      </c>
      <c r="I169" s="51" t="s">
        <v>199</v>
      </c>
      <c r="J169" s="51" t="s">
        <v>199</v>
      </c>
      <c r="K169" s="51" t="s">
        <v>199</v>
      </c>
      <c r="L169" s="51" t="s">
        <v>199</v>
      </c>
      <c r="M169" s="51" t="s">
        <v>199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2"/>
      <c r="BZ169" s="2"/>
      <c r="CA169" s="2"/>
      <c r="CB169" s="2"/>
      <c r="CC169" s="2"/>
      <c r="CD169" s="2"/>
      <c r="CE169" s="2"/>
      <c r="CF169" s="2"/>
    </row>
    <row r="170" spans="1:84" x14ac:dyDescent="0.2">
      <c r="A170" s="1"/>
      <c r="B170" s="1" t="s">
        <v>200</v>
      </c>
      <c r="C170" s="1" t="s">
        <v>201</v>
      </c>
      <c r="D170" s="247">
        <v>30</v>
      </c>
      <c r="E170" s="51">
        <v>0</v>
      </c>
      <c r="F170" s="51">
        <v>0</v>
      </c>
      <c r="G170" s="51">
        <v>0</v>
      </c>
      <c r="H170" s="51">
        <v>0</v>
      </c>
      <c r="I170" s="51">
        <v>0</v>
      </c>
      <c r="J170" s="51">
        <v>0</v>
      </c>
      <c r="K170" s="51">
        <v>0</v>
      </c>
      <c r="L170" s="51">
        <v>0</v>
      </c>
      <c r="M170" s="51"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2"/>
      <c r="BZ170" s="2"/>
      <c r="CA170" s="2"/>
      <c r="CB170" s="2"/>
      <c r="CC170" s="2"/>
      <c r="CD170" s="2"/>
      <c r="CE170" s="2"/>
      <c r="CF170" s="2"/>
    </row>
    <row r="171" spans="1:84" x14ac:dyDescent="0.2">
      <c r="A171" s="1"/>
      <c r="B171" s="1" t="s">
        <v>702</v>
      </c>
      <c r="C171" s="1" t="s">
        <v>703</v>
      </c>
      <c r="D171" s="247">
        <v>0</v>
      </c>
      <c r="E171" s="51">
        <v>0</v>
      </c>
      <c r="F171" s="51">
        <v>0</v>
      </c>
      <c r="G171" s="51">
        <v>0</v>
      </c>
      <c r="H171" s="51">
        <v>0</v>
      </c>
      <c r="I171" s="51">
        <v>0</v>
      </c>
      <c r="J171" s="51">
        <v>0</v>
      </c>
      <c r="K171" s="51">
        <v>0</v>
      </c>
      <c r="L171" s="51">
        <v>0</v>
      </c>
      <c r="M171" s="51"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2"/>
      <c r="BZ171" s="2"/>
      <c r="CA171" s="2"/>
      <c r="CB171" s="2"/>
      <c r="CC171" s="2"/>
      <c r="CD171" s="2"/>
      <c r="CE171" s="2"/>
      <c r="CF171" s="2"/>
    </row>
    <row r="172" spans="1:84" x14ac:dyDescent="0.2">
      <c r="A172" s="1"/>
      <c r="B172" s="1"/>
      <c r="C172" s="1"/>
      <c r="D172" s="52"/>
      <c r="E172" s="2">
        <f>D177+E177</f>
        <v>1.8</v>
      </c>
      <c r="F172" s="52"/>
      <c r="G172" s="51"/>
      <c r="H172" s="51"/>
      <c r="I172" s="51"/>
      <c r="J172" s="51"/>
      <c r="K172" s="51"/>
      <c r="L172" s="51"/>
      <c r="M172" s="5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2"/>
      <c r="BZ172" s="2"/>
      <c r="CA172" s="2"/>
      <c r="CB172" s="2"/>
      <c r="CC172" s="2"/>
      <c r="CD172" s="2"/>
      <c r="CE172" s="2"/>
      <c r="CF172" s="2"/>
    </row>
    <row r="173" spans="1:84" x14ac:dyDescent="0.2">
      <c r="A173" s="1"/>
      <c r="B173" s="1"/>
      <c r="C173" s="1"/>
      <c r="D173" s="415" t="s">
        <v>764</v>
      </c>
      <c r="E173" s="416" t="s">
        <v>779</v>
      </c>
      <c r="F173" s="415" t="s">
        <v>763</v>
      </c>
      <c r="G173" s="251" t="s">
        <v>903</v>
      </c>
      <c r="H173" s="25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2"/>
      <c r="BZ173" s="2"/>
      <c r="CA173" s="2"/>
      <c r="CB173" s="2"/>
      <c r="CC173" s="2"/>
      <c r="CD173" s="2"/>
      <c r="CE173" s="2"/>
      <c r="CF173" s="2"/>
    </row>
    <row r="174" spans="1:84" x14ac:dyDescent="0.2">
      <c r="A174" s="4" t="s">
        <v>32</v>
      </c>
      <c r="B174" s="45" t="s">
        <v>202</v>
      </c>
      <c r="C174" s="52"/>
      <c r="D174" s="1" t="s">
        <v>203</v>
      </c>
      <c r="E174" s="1" t="s">
        <v>204</v>
      </c>
      <c r="F174" s="1" t="s">
        <v>205</v>
      </c>
      <c r="G174" s="1" t="s">
        <v>206</v>
      </c>
      <c r="H174" s="1" t="s">
        <v>207</v>
      </c>
      <c r="I174" s="1" t="s">
        <v>208</v>
      </c>
      <c r="J174" s="1" t="s">
        <v>209</v>
      </c>
      <c r="K174" s="1" t="s">
        <v>210</v>
      </c>
      <c r="L174" s="1" t="s">
        <v>211</v>
      </c>
      <c r="M174" s="1" t="s">
        <v>212</v>
      </c>
      <c r="N174" s="1" t="s">
        <v>213</v>
      </c>
      <c r="O174" s="1" t="s">
        <v>214</v>
      </c>
      <c r="P174" s="1" t="s">
        <v>215</v>
      </c>
      <c r="Q174" s="1" t="s">
        <v>216</v>
      </c>
      <c r="R174" s="1" t="s">
        <v>217</v>
      </c>
      <c r="S174" s="1" t="s">
        <v>218</v>
      </c>
      <c r="T174" s="1" t="s">
        <v>219</v>
      </c>
      <c r="U174" s="1" t="s">
        <v>220</v>
      </c>
      <c r="V174" s="1" t="s">
        <v>221</v>
      </c>
      <c r="W174" s="1" t="s">
        <v>222</v>
      </c>
      <c r="X174" s="1" t="s">
        <v>223</v>
      </c>
      <c r="Y174" s="1" t="s">
        <v>224</v>
      </c>
      <c r="Z174" s="1" t="s">
        <v>225</v>
      </c>
      <c r="AA174" s="1" t="s">
        <v>226</v>
      </c>
      <c r="AB174" s="1" t="s">
        <v>227</v>
      </c>
      <c r="AC174" s="1" t="s">
        <v>228</v>
      </c>
      <c r="AD174" s="1" t="s">
        <v>229</v>
      </c>
      <c r="AE174" s="1" t="s">
        <v>230</v>
      </c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2"/>
      <c r="BZ174" s="2"/>
      <c r="CA174" s="2"/>
      <c r="CB174" s="2"/>
      <c r="CC174" s="2"/>
      <c r="CD174" s="2"/>
      <c r="CE174" s="2"/>
      <c r="CF174" s="2"/>
    </row>
    <row r="175" spans="1:84" x14ac:dyDescent="0.2">
      <c r="A175" s="1"/>
      <c r="B175" s="251" t="s">
        <v>193</v>
      </c>
      <c r="C175" s="251" t="s">
        <v>231</v>
      </c>
      <c r="D175" s="503">
        <v>1</v>
      </c>
      <c r="E175" s="503">
        <v>6</v>
      </c>
      <c r="F175" s="503">
        <v>3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1">
        <v>0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0</v>
      </c>
      <c r="AC175" s="51">
        <v>0</v>
      </c>
      <c r="AD175" s="51">
        <v>0</v>
      </c>
      <c r="AE175" s="51">
        <v>0</v>
      </c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2"/>
      <c r="BZ175" s="2"/>
      <c r="CA175" s="2"/>
      <c r="CB175" s="2"/>
      <c r="CC175" s="2"/>
      <c r="CD175" s="2"/>
      <c r="CE175" s="2"/>
      <c r="CF175" s="2"/>
    </row>
    <row r="176" spans="1:84" x14ac:dyDescent="0.2">
      <c r="A176" s="1"/>
      <c r="B176" s="251" t="s">
        <v>195</v>
      </c>
      <c r="C176" s="251" t="s">
        <v>196</v>
      </c>
      <c r="D176" s="503">
        <v>1</v>
      </c>
      <c r="E176" s="503">
        <v>1</v>
      </c>
      <c r="F176" s="503">
        <v>2</v>
      </c>
      <c r="G176" s="51">
        <v>1</v>
      </c>
      <c r="H176" s="51">
        <v>1</v>
      </c>
      <c r="I176" s="51">
        <v>1</v>
      </c>
      <c r="J176" s="51">
        <v>1</v>
      </c>
      <c r="K176" s="51">
        <v>1</v>
      </c>
      <c r="L176" s="51">
        <v>1</v>
      </c>
      <c r="M176" s="51">
        <v>1</v>
      </c>
      <c r="N176" s="51">
        <v>1</v>
      </c>
      <c r="O176" s="51">
        <v>1</v>
      </c>
      <c r="P176" s="51">
        <v>1</v>
      </c>
      <c r="Q176" s="51">
        <v>1</v>
      </c>
      <c r="R176" s="51">
        <v>1</v>
      </c>
      <c r="S176" s="51">
        <v>1</v>
      </c>
      <c r="T176" s="51">
        <v>1</v>
      </c>
      <c r="U176" s="51">
        <v>1</v>
      </c>
      <c r="V176" s="51">
        <v>1</v>
      </c>
      <c r="W176" s="51">
        <v>1</v>
      </c>
      <c r="X176" s="51">
        <v>1</v>
      </c>
      <c r="Y176" s="51">
        <v>1</v>
      </c>
      <c r="Z176" s="51">
        <v>1</v>
      </c>
      <c r="AA176" s="51">
        <v>1</v>
      </c>
      <c r="AB176" s="51">
        <v>1</v>
      </c>
      <c r="AC176" s="51">
        <v>1</v>
      </c>
      <c r="AD176" s="51">
        <v>1</v>
      </c>
      <c r="AE176" s="51">
        <v>1</v>
      </c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2"/>
      <c r="BZ176" s="2"/>
      <c r="CA176" s="2"/>
      <c r="CB176" s="2"/>
      <c r="CC176" s="2"/>
      <c r="CD176" s="2"/>
      <c r="CE176" s="2"/>
      <c r="CF176" s="2"/>
    </row>
    <row r="177" spans="1:84" x14ac:dyDescent="0.2">
      <c r="A177" s="1"/>
      <c r="B177" s="251" t="s">
        <v>232</v>
      </c>
      <c r="C177" s="251" t="s">
        <v>233</v>
      </c>
      <c r="D177" s="503">
        <v>1.54</v>
      </c>
      <c r="E177" s="503">
        <v>0.26</v>
      </c>
      <c r="F177" s="503">
        <v>1.425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51">
        <v>0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  <c r="V177" s="51">
        <v>0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0</v>
      </c>
      <c r="AC177" s="51">
        <v>0</v>
      </c>
      <c r="AD177" s="51">
        <v>0</v>
      </c>
      <c r="AE177" s="51">
        <v>0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2"/>
      <c r="BZ177" s="2"/>
      <c r="CA177" s="2"/>
      <c r="CB177" s="2"/>
      <c r="CC177" s="2"/>
      <c r="CD177" s="2"/>
      <c r="CE177" s="2"/>
      <c r="CF177" s="2"/>
    </row>
    <row r="178" spans="1:84" x14ac:dyDescent="0.2">
      <c r="A178" s="1"/>
      <c r="B178" s="251" t="s">
        <v>198</v>
      </c>
      <c r="C178" s="251" t="s">
        <v>198</v>
      </c>
      <c r="D178" s="247" t="s">
        <v>234</v>
      </c>
      <c r="E178" s="247" t="s">
        <v>234</v>
      </c>
      <c r="F178" s="247" t="s">
        <v>234</v>
      </c>
      <c r="G178" s="51" t="s">
        <v>234</v>
      </c>
      <c r="H178" s="51" t="s">
        <v>234</v>
      </c>
      <c r="I178" s="51" t="s">
        <v>234</v>
      </c>
      <c r="J178" s="51" t="s">
        <v>234</v>
      </c>
      <c r="K178" s="51" t="s">
        <v>234</v>
      </c>
      <c r="L178" s="51" t="s">
        <v>234</v>
      </c>
      <c r="M178" s="51" t="s">
        <v>234</v>
      </c>
      <c r="N178" s="51" t="s">
        <v>234</v>
      </c>
      <c r="O178" s="51" t="s">
        <v>234</v>
      </c>
      <c r="P178" s="51" t="s">
        <v>234</v>
      </c>
      <c r="Q178" s="51" t="s">
        <v>234</v>
      </c>
      <c r="R178" s="51" t="s">
        <v>234</v>
      </c>
      <c r="S178" s="51" t="s">
        <v>234</v>
      </c>
      <c r="T178" s="51" t="s">
        <v>234</v>
      </c>
      <c r="U178" s="51" t="s">
        <v>234</v>
      </c>
      <c r="V178" s="51" t="s">
        <v>234</v>
      </c>
      <c r="W178" s="51" t="s">
        <v>234</v>
      </c>
      <c r="X178" s="51" t="s">
        <v>234</v>
      </c>
      <c r="Y178" s="51" t="s">
        <v>234</v>
      </c>
      <c r="Z178" s="51" t="s">
        <v>234</v>
      </c>
      <c r="AA178" s="51" t="s">
        <v>234</v>
      </c>
      <c r="AB178" s="51" t="s">
        <v>234</v>
      </c>
      <c r="AC178" s="51" t="s">
        <v>234</v>
      </c>
      <c r="AD178" s="51" t="s">
        <v>234</v>
      </c>
      <c r="AE178" s="51" t="s">
        <v>234</v>
      </c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2"/>
      <c r="BZ178" s="2"/>
      <c r="CA178" s="2"/>
      <c r="CB178" s="2"/>
      <c r="CC178" s="2"/>
      <c r="CD178" s="2"/>
      <c r="CE178" s="2"/>
      <c r="CF178" s="2"/>
    </row>
    <row r="179" spans="1:84" x14ac:dyDescent="0.2">
      <c r="A179" s="1"/>
      <c r="B179" s="251" t="s">
        <v>235</v>
      </c>
      <c r="C179" s="251" t="s">
        <v>236</v>
      </c>
      <c r="D179" s="413">
        <v>20</v>
      </c>
      <c r="E179" s="413">
        <v>100</v>
      </c>
      <c r="F179" s="413">
        <v>100</v>
      </c>
      <c r="G179" s="51">
        <v>100</v>
      </c>
      <c r="H179" s="51">
        <v>0</v>
      </c>
      <c r="I179" s="51"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2"/>
      <c r="BZ179" s="2"/>
      <c r="CA179" s="2"/>
      <c r="CB179" s="2"/>
      <c r="CC179" s="2"/>
      <c r="CD179" s="2"/>
      <c r="CE179" s="2"/>
      <c r="CF179" s="2"/>
    </row>
    <row r="180" spans="1:84" x14ac:dyDescent="0.2">
      <c r="A180" s="1"/>
      <c r="B180" s="251" t="s">
        <v>702</v>
      </c>
      <c r="C180" s="251" t="s">
        <v>703</v>
      </c>
      <c r="D180" s="414">
        <v>80</v>
      </c>
      <c r="E180" s="247"/>
      <c r="F180" s="247">
        <v>0</v>
      </c>
      <c r="G180" s="51">
        <v>0</v>
      </c>
      <c r="H180" s="51">
        <v>0</v>
      </c>
      <c r="I180" s="51">
        <v>0</v>
      </c>
      <c r="J180" s="51">
        <v>0</v>
      </c>
      <c r="K180" s="51">
        <v>0</v>
      </c>
      <c r="L180" s="51">
        <v>0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2"/>
      <c r="BZ180" s="2"/>
      <c r="CA180" s="2"/>
      <c r="CB180" s="2"/>
      <c r="CC180" s="2"/>
      <c r="CD180" s="2"/>
      <c r="CE180" s="2"/>
      <c r="CF180" s="2"/>
    </row>
    <row r="181" spans="1:84" x14ac:dyDescent="0.2">
      <c r="A181" s="1"/>
      <c r="B181" s="1"/>
      <c r="C181" s="409" t="s">
        <v>959</v>
      </c>
      <c r="D181" s="410"/>
      <c r="E181" s="411">
        <f>5313*E177</f>
        <v>1381.38</v>
      </c>
      <c r="F181" s="411">
        <f>5333*F177</f>
        <v>7599.5250000000005</v>
      </c>
      <c r="G181" s="412">
        <f>E181+F181</f>
        <v>8980.9050000000007</v>
      </c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2"/>
      <c r="BZ181" s="2"/>
      <c r="CA181" s="2"/>
      <c r="CB181" s="2"/>
      <c r="CC181" s="2"/>
      <c r="CD181" s="2"/>
      <c r="CE181" s="2"/>
      <c r="CF181" s="2"/>
    </row>
    <row r="182" spans="1:84" x14ac:dyDescent="0.2">
      <c r="A182" s="1"/>
      <c r="B182" s="1"/>
      <c r="C182" s="1"/>
      <c r="D182" s="1"/>
      <c r="E182" s="1"/>
      <c r="F182" s="1">
        <f>12*30.4</f>
        <v>364.79999999999995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2"/>
      <c r="BZ182" s="2"/>
      <c r="CA182" s="2"/>
      <c r="CB182" s="2"/>
      <c r="CC182" s="2"/>
      <c r="CD182" s="2"/>
      <c r="CE182" s="2"/>
      <c r="CF182" s="2"/>
    </row>
    <row r="183" spans="1:84" x14ac:dyDescent="0.2">
      <c r="A183" s="4" t="s">
        <v>32</v>
      </c>
      <c r="B183" s="45" t="s">
        <v>237</v>
      </c>
      <c r="C183" s="52"/>
      <c r="D183" s="1" t="s">
        <v>238</v>
      </c>
      <c r="E183" s="1" t="s">
        <v>239</v>
      </c>
      <c r="F183" s="1" t="s">
        <v>240</v>
      </c>
      <c r="G183" s="1" t="s">
        <v>241</v>
      </c>
      <c r="H183" s="1" t="s">
        <v>242</v>
      </c>
      <c r="I183" s="1" t="s">
        <v>243</v>
      </c>
      <c r="J183" s="1" t="s">
        <v>244</v>
      </c>
      <c r="K183" s="1" t="s">
        <v>245</v>
      </c>
      <c r="L183" s="1" t="s">
        <v>246</v>
      </c>
      <c r="M183" s="1" t="s">
        <v>247</v>
      </c>
      <c r="N183" s="1" t="s">
        <v>248</v>
      </c>
      <c r="O183" s="1" t="s">
        <v>249</v>
      </c>
      <c r="P183" s="1" t="s">
        <v>250</v>
      </c>
      <c r="Q183" s="1" t="s">
        <v>251</v>
      </c>
      <c r="R183" s="1" t="s">
        <v>252</v>
      </c>
      <c r="S183" s="1" t="s">
        <v>253</v>
      </c>
      <c r="T183" s="1" t="s">
        <v>254</v>
      </c>
      <c r="U183" s="1" t="s">
        <v>255</v>
      </c>
      <c r="V183" s="1" t="s">
        <v>256</v>
      </c>
      <c r="W183" s="1" t="s">
        <v>257</v>
      </c>
      <c r="X183" s="1" t="s">
        <v>258</v>
      </c>
      <c r="Y183" s="1" t="s">
        <v>259</v>
      </c>
      <c r="Z183" s="1" t="s">
        <v>260</v>
      </c>
      <c r="AA183" s="1" t="s">
        <v>261</v>
      </c>
      <c r="AB183" s="1" t="s">
        <v>262</v>
      </c>
      <c r="AC183" s="1" t="s">
        <v>263</v>
      </c>
      <c r="AD183" s="1" t="s">
        <v>264</v>
      </c>
      <c r="AE183" s="1" t="s">
        <v>265</v>
      </c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2"/>
      <c r="BZ183" s="2"/>
      <c r="CA183" s="2"/>
      <c r="CB183" s="2"/>
      <c r="CC183" s="2"/>
      <c r="CD183" s="2"/>
      <c r="CE183" s="2"/>
      <c r="CF183" s="2"/>
    </row>
    <row r="184" spans="1:84" x14ac:dyDescent="0.2">
      <c r="A184" s="1"/>
      <c r="B184" s="1" t="s">
        <v>193</v>
      </c>
      <c r="C184" s="1" t="s">
        <v>266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2"/>
      <c r="BZ184" s="2"/>
      <c r="CA184" s="2"/>
      <c r="CB184" s="2"/>
      <c r="CC184" s="2"/>
      <c r="CD184" s="2"/>
      <c r="CE184" s="2"/>
      <c r="CF184" s="2"/>
    </row>
    <row r="185" spans="1:84" x14ac:dyDescent="0.2">
      <c r="A185" s="1"/>
      <c r="B185" s="1" t="s">
        <v>195</v>
      </c>
      <c r="C185" s="1" t="s">
        <v>196</v>
      </c>
      <c r="D185" s="51">
        <v>1</v>
      </c>
      <c r="E185" s="51">
        <v>1</v>
      </c>
      <c r="F185" s="51">
        <v>1</v>
      </c>
      <c r="G185" s="51">
        <v>1</v>
      </c>
      <c r="H185" s="51">
        <v>1</v>
      </c>
      <c r="I185" s="51">
        <v>1</v>
      </c>
      <c r="J185" s="51">
        <v>1</v>
      </c>
      <c r="K185" s="51">
        <v>1</v>
      </c>
      <c r="L185" s="51">
        <v>1</v>
      </c>
      <c r="M185" s="51">
        <v>1</v>
      </c>
      <c r="N185" s="51">
        <v>1</v>
      </c>
      <c r="O185" s="51">
        <v>1</v>
      </c>
      <c r="P185" s="51">
        <v>1</v>
      </c>
      <c r="Q185" s="51">
        <v>1</v>
      </c>
      <c r="R185" s="51">
        <v>1</v>
      </c>
      <c r="S185" s="51">
        <v>1</v>
      </c>
      <c r="T185" s="51">
        <v>1</v>
      </c>
      <c r="U185" s="51">
        <v>1</v>
      </c>
      <c r="V185" s="51">
        <v>1</v>
      </c>
      <c r="W185" s="51">
        <v>1</v>
      </c>
      <c r="X185" s="51">
        <v>1</v>
      </c>
      <c r="Y185" s="51">
        <v>1</v>
      </c>
      <c r="Z185" s="51">
        <v>1</v>
      </c>
      <c r="AA185" s="51">
        <v>1</v>
      </c>
      <c r="AB185" s="51">
        <v>1</v>
      </c>
      <c r="AC185" s="51">
        <v>1</v>
      </c>
      <c r="AD185" s="51">
        <v>1</v>
      </c>
      <c r="AE185" s="51">
        <v>1</v>
      </c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2"/>
      <c r="BZ185" s="2"/>
      <c r="CA185" s="2"/>
      <c r="CB185" s="2"/>
      <c r="CC185" s="2"/>
      <c r="CD185" s="2"/>
      <c r="CE185" s="2"/>
      <c r="CF185" s="2"/>
    </row>
    <row r="186" spans="1:84" x14ac:dyDescent="0.2">
      <c r="A186" s="1"/>
      <c r="B186" s="1" t="s">
        <v>232</v>
      </c>
      <c r="C186" s="1" t="s">
        <v>233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2"/>
      <c r="BZ186" s="2"/>
      <c r="CA186" s="2"/>
      <c r="CB186" s="2"/>
      <c r="CC186" s="2"/>
      <c r="CD186" s="2"/>
      <c r="CE186" s="2"/>
      <c r="CF186" s="2"/>
    </row>
    <row r="187" spans="1:84" x14ac:dyDescent="0.2">
      <c r="A187" s="1"/>
      <c r="B187" s="1" t="s">
        <v>198</v>
      </c>
      <c r="C187" s="1" t="s">
        <v>198</v>
      </c>
      <c r="D187" s="51" t="s">
        <v>234</v>
      </c>
      <c r="E187" s="51" t="s">
        <v>234</v>
      </c>
      <c r="F187" s="51" t="s">
        <v>234</v>
      </c>
      <c r="G187" s="51" t="s">
        <v>234</v>
      </c>
      <c r="H187" s="51" t="s">
        <v>234</v>
      </c>
      <c r="I187" s="51" t="s">
        <v>234</v>
      </c>
      <c r="J187" s="51" t="s">
        <v>234</v>
      </c>
      <c r="K187" s="51" t="s">
        <v>234</v>
      </c>
      <c r="L187" s="51" t="s">
        <v>234</v>
      </c>
      <c r="M187" s="51" t="s">
        <v>234</v>
      </c>
      <c r="N187" s="51" t="s">
        <v>234</v>
      </c>
      <c r="O187" s="51" t="s">
        <v>234</v>
      </c>
      <c r="P187" s="51" t="s">
        <v>234</v>
      </c>
      <c r="Q187" s="51" t="s">
        <v>234</v>
      </c>
      <c r="R187" s="51" t="s">
        <v>234</v>
      </c>
      <c r="S187" s="51" t="s">
        <v>234</v>
      </c>
      <c r="T187" s="51" t="s">
        <v>234</v>
      </c>
      <c r="U187" s="51" t="s">
        <v>234</v>
      </c>
      <c r="V187" s="51" t="s">
        <v>234</v>
      </c>
      <c r="W187" s="51" t="s">
        <v>234</v>
      </c>
      <c r="X187" s="51" t="s">
        <v>234</v>
      </c>
      <c r="Y187" s="51" t="s">
        <v>234</v>
      </c>
      <c r="Z187" s="51" t="s">
        <v>234</v>
      </c>
      <c r="AA187" s="51" t="s">
        <v>234</v>
      </c>
      <c r="AB187" s="51" t="s">
        <v>234</v>
      </c>
      <c r="AC187" s="51" t="s">
        <v>234</v>
      </c>
      <c r="AD187" s="51" t="s">
        <v>234</v>
      </c>
      <c r="AE187" s="51" t="s">
        <v>234</v>
      </c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2"/>
      <c r="BZ187" s="2"/>
      <c r="CA187" s="2"/>
      <c r="CB187" s="2"/>
      <c r="CC187" s="2"/>
      <c r="CD187" s="2"/>
      <c r="CE187" s="2"/>
      <c r="CF187" s="2"/>
    </row>
    <row r="188" spans="1:84" x14ac:dyDescent="0.2">
      <c r="A188" s="1"/>
      <c r="B188" s="1" t="s">
        <v>704</v>
      </c>
      <c r="C188" s="189" t="s">
        <v>705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2"/>
      <c r="BZ188" s="2"/>
      <c r="CA188" s="2"/>
      <c r="CB188" s="2"/>
      <c r="CC188" s="2"/>
      <c r="CD188" s="2"/>
      <c r="CE188" s="2"/>
      <c r="CF188" s="2"/>
    </row>
    <row r="189" spans="1:84" x14ac:dyDescent="0.2">
      <c r="A189" s="1"/>
      <c r="B189" s="1" t="s">
        <v>702</v>
      </c>
      <c r="C189" s="189" t="s">
        <v>706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2"/>
      <c r="BZ189" s="2"/>
      <c r="CA189" s="2"/>
      <c r="CB189" s="2"/>
      <c r="CC189" s="2"/>
      <c r="CD189" s="2"/>
      <c r="CE189" s="2"/>
      <c r="CF189" s="2"/>
    </row>
    <row r="190" spans="1:84" x14ac:dyDescent="0.2">
      <c r="A190" s="1"/>
      <c r="B190" s="1"/>
      <c r="C190" s="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2"/>
      <c r="BZ190" s="2"/>
      <c r="CA190" s="2"/>
      <c r="CB190" s="2"/>
      <c r="CC190" s="2"/>
      <c r="CD190" s="2"/>
      <c r="CE190" s="2"/>
      <c r="CF190" s="2"/>
    </row>
    <row r="191" spans="1:8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2"/>
      <c r="BZ191" s="2"/>
      <c r="CA191" s="2"/>
      <c r="CB191" s="2"/>
      <c r="CC191" s="2"/>
      <c r="CD191" s="2"/>
      <c r="CE191" s="2"/>
      <c r="CF191" s="2"/>
    </row>
    <row r="192" spans="1:84" x14ac:dyDescent="0.2">
      <c r="A192" s="4" t="s">
        <v>32</v>
      </c>
      <c r="B192" s="45" t="s">
        <v>268</v>
      </c>
      <c r="C192" s="52"/>
      <c r="D192" s="1" t="s">
        <v>269</v>
      </c>
      <c r="E192" s="1" t="s">
        <v>270</v>
      </c>
      <c r="F192" s="1" t="s">
        <v>271</v>
      </c>
      <c r="G192" s="1" t="s">
        <v>272</v>
      </c>
      <c r="H192" s="1" t="s">
        <v>273</v>
      </c>
      <c r="I192" s="1" t="s">
        <v>274</v>
      </c>
      <c r="J192" s="1" t="s">
        <v>275</v>
      </c>
      <c r="K192" s="1" t="s">
        <v>276</v>
      </c>
      <c r="L192" s="1" t="s">
        <v>277</v>
      </c>
      <c r="M192" s="1" t="s">
        <v>278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2"/>
      <c r="BZ192" s="2"/>
      <c r="CA192" s="2"/>
      <c r="CB192" s="2"/>
      <c r="CC192" s="2"/>
      <c r="CD192" s="2"/>
      <c r="CE192" s="2"/>
      <c r="CF192" s="2"/>
    </row>
    <row r="193" spans="1:84" x14ac:dyDescent="0.2">
      <c r="A193" s="1"/>
      <c r="B193" s="1" t="s">
        <v>193</v>
      </c>
      <c r="C193" s="1" t="s">
        <v>279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>
        <v>0</v>
      </c>
      <c r="L193" s="51">
        <v>0</v>
      </c>
      <c r="M193" s="51">
        <v>0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2"/>
      <c r="BZ193" s="2"/>
      <c r="CA193" s="2"/>
      <c r="CB193" s="2"/>
      <c r="CC193" s="2"/>
      <c r="CD193" s="2"/>
      <c r="CE193" s="2"/>
      <c r="CF193" s="2"/>
    </row>
    <row r="194" spans="1:84" x14ac:dyDescent="0.2">
      <c r="A194" s="1"/>
      <c r="B194" s="1" t="s">
        <v>195</v>
      </c>
      <c r="C194" s="1" t="s">
        <v>196</v>
      </c>
      <c r="D194" s="72">
        <v>1</v>
      </c>
      <c r="E194" s="72">
        <v>1</v>
      </c>
      <c r="F194" s="72">
        <v>1</v>
      </c>
      <c r="G194" s="72">
        <v>1</v>
      </c>
      <c r="H194" s="72">
        <v>1</v>
      </c>
      <c r="I194" s="72">
        <v>1</v>
      </c>
      <c r="J194" s="72">
        <v>1</v>
      </c>
      <c r="K194" s="72">
        <v>1</v>
      </c>
      <c r="L194" s="72">
        <v>1</v>
      </c>
      <c r="M194" s="72">
        <v>1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2"/>
      <c r="BZ194" s="2"/>
      <c r="CA194" s="2"/>
      <c r="CB194" s="2"/>
      <c r="CC194" s="2"/>
      <c r="CD194" s="2"/>
      <c r="CE194" s="2"/>
      <c r="CF194" s="2"/>
    </row>
    <row r="195" spans="1:84" x14ac:dyDescent="0.2">
      <c r="A195" s="1"/>
      <c r="B195" s="1" t="s">
        <v>232</v>
      </c>
      <c r="C195" s="1" t="s">
        <v>233</v>
      </c>
      <c r="D195" s="51">
        <v>0</v>
      </c>
      <c r="E195" s="51">
        <v>0</v>
      </c>
      <c r="F195" s="51">
        <v>0</v>
      </c>
      <c r="G195" s="51">
        <v>0</v>
      </c>
      <c r="H195" s="51">
        <v>0</v>
      </c>
      <c r="I195" s="51">
        <v>0</v>
      </c>
      <c r="J195" s="51">
        <v>0</v>
      </c>
      <c r="K195" s="51">
        <v>0</v>
      </c>
      <c r="L195" s="51">
        <v>0</v>
      </c>
      <c r="M195" s="51">
        <v>0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2"/>
      <c r="BZ195" s="2"/>
      <c r="CA195" s="2"/>
      <c r="CB195" s="2"/>
      <c r="CC195" s="2"/>
      <c r="CD195" s="2"/>
      <c r="CE195" s="2"/>
      <c r="CF195" s="2"/>
    </row>
    <row r="196" spans="1:84" x14ac:dyDescent="0.2">
      <c r="A196" s="1"/>
      <c r="B196" s="1" t="s">
        <v>198</v>
      </c>
      <c r="C196" s="1" t="s">
        <v>198</v>
      </c>
      <c r="D196" s="51" t="s">
        <v>234</v>
      </c>
      <c r="E196" s="51" t="s">
        <v>234</v>
      </c>
      <c r="F196" s="51" t="s">
        <v>234</v>
      </c>
      <c r="G196" s="51" t="s">
        <v>234</v>
      </c>
      <c r="H196" s="51" t="s">
        <v>234</v>
      </c>
      <c r="I196" s="51" t="s">
        <v>234</v>
      </c>
      <c r="J196" s="51" t="s">
        <v>234</v>
      </c>
      <c r="K196" s="51" t="s">
        <v>234</v>
      </c>
      <c r="L196" s="51" t="s">
        <v>234</v>
      </c>
      <c r="M196" s="51" t="s">
        <v>234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2"/>
      <c r="BZ196" s="2"/>
      <c r="CA196" s="2"/>
      <c r="CB196" s="2"/>
      <c r="CC196" s="2"/>
      <c r="CD196" s="2"/>
      <c r="CE196" s="2"/>
      <c r="CF196" s="2"/>
    </row>
    <row r="197" spans="1:84" x14ac:dyDescent="0.2">
      <c r="A197" s="1"/>
      <c r="B197" s="1" t="s">
        <v>235</v>
      </c>
      <c r="C197" s="71" t="s">
        <v>267</v>
      </c>
      <c r="D197" s="71">
        <v>0</v>
      </c>
      <c r="E197" s="71">
        <v>0</v>
      </c>
      <c r="F197" s="71">
        <v>0</v>
      </c>
      <c r="G197" s="71">
        <v>0</v>
      </c>
      <c r="H197" s="71">
        <v>0</v>
      </c>
      <c r="I197" s="71">
        <v>0</v>
      </c>
      <c r="J197" s="71">
        <v>0</v>
      </c>
      <c r="K197" s="71">
        <v>0</v>
      </c>
      <c r="L197" s="71">
        <v>0</v>
      </c>
      <c r="M197" s="71">
        <v>0</v>
      </c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2"/>
      <c r="BZ197" s="2"/>
      <c r="CA197" s="2"/>
      <c r="CB197" s="2"/>
      <c r="CC197" s="2"/>
      <c r="CD197" s="2"/>
      <c r="CE197" s="2"/>
      <c r="CF197" s="2"/>
    </row>
    <row r="198" spans="1:84" x14ac:dyDescent="0.2">
      <c r="A198" s="1"/>
      <c r="B198" s="1" t="s">
        <v>702</v>
      </c>
      <c r="C198" s="71" t="s">
        <v>267</v>
      </c>
      <c r="D198" s="71">
        <v>0</v>
      </c>
      <c r="E198" s="71">
        <v>0</v>
      </c>
      <c r="F198" s="71">
        <v>0</v>
      </c>
      <c r="G198" s="71">
        <v>0</v>
      </c>
      <c r="H198" s="71">
        <v>0</v>
      </c>
      <c r="I198" s="71">
        <v>0</v>
      </c>
      <c r="J198" s="71">
        <v>0</v>
      </c>
      <c r="K198" s="71">
        <v>0</v>
      </c>
      <c r="L198" s="71">
        <v>0</v>
      </c>
      <c r="M198" s="71">
        <v>0</v>
      </c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2"/>
      <c r="BZ198" s="2"/>
      <c r="CA198" s="2"/>
      <c r="CB198" s="2"/>
      <c r="CC198" s="2"/>
      <c r="CD198" s="2"/>
      <c r="CE198" s="2"/>
      <c r="CF198" s="2"/>
    </row>
    <row r="199" spans="1:84" x14ac:dyDescent="0.2">
      <c r="A199" s="1"/>
      <c r="B199" s="1"/>
      <c r="C199" s="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2"/>
      <c r="BZ199" s="2"/>
      <c r="CA199" s="2"/>
      <c r="CB199" s="2"/>
      <c r="CC199" s="2"/>
      <c r="CD199" s="2"/>
      <c r="CE199" s="2"/>
      <c r="CF199" s="2"/>
    </row>
    <row r="200" spans="1:8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2"/>
      <c r="BZ200" s="2"/>
      <c r="CA200" s="2"/>
      <c r="CB200" s="2"/>
      <c r="CC200" s="2"/>
      <c r="CD200" s="2"/>
      <c r="CE200" s="2"/>
      <c r="CF200" s="2"/>
    </row>
    <row r="201" spans="1:84" x14ac:dyDescent="0.2">
      <c r="A201" s="1"/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21</v>
      </c>
      <c r="U201" s="1">
        <v>22</v>
      </c>
      <c r="V201" s="1">
        <v>23</v>
      </c>
      <c r="W201" s="1">
        <v>24</v>
      </c>
      <c r="X201" s="1">
        <v>25</v>
      </c>
      <c r="Y201" s="1">
        <v>26</v>
      </c>
      <c r="Z201" s="1">
        <v>27</v>
      </c>
      <c r="AA201" s="1">
        <v>28</v>
      </c>
      <c r="AB201" s="1">
        <v>29</v>
      </c>
      <c r="AC201" s="1">
        <v>30</v>
      </c>
      <c r="AD201" s="1">
        <v>31</v>
      </c>
      <c r="AE201" s="1">
        <v>32</v>
      </c>
      <c r="AF201" s="1">
        <v>33</v>
      </c>
      <c r="AG201" s="1">
        <v>34</v>
      </c>
      <c r="AH201" s="1">
        <v>35</v>
      </c>
      <c r="AI201" s="1">
        <v>36</v>
      </c>
      <c r="AJ201" s="1">
        <v>37</v>
      </c>
      <c r="AK201" s="1">
        <v>38</v>
      </c>
      <c r="AL201" s="1">
        <v>39</v>
      </c>
      <c r="AM201" s="1">
        <v>40</v>
      </c>
      <c r="AN201" s="1">
        <v>41</v>
      </c>
      <c r="AO201" s="1">
        <v>42</v>
      </c>
      <c r="AP201" s="1">
        <v>43</v>
      </c>
      <c r="AQ201" s="1">
        <v>44</v>
      </c>
      <c r="AR201" s="1">
        <v>45</v>
      </c>
      <c r="AS201" s="1">
        <v>46</v>
      </c>
      <c r="AT201" s="1">
        <v>47</v>
      </c>
      <c r="AU201" s="1">
        <v>48</v>
      </c>
      <c r="AV201" s="1">
        <v>49</v>
      </c>
      <c r="AW201" s="1">
        <v>50</v>
      </c>
      <c r="AX201" s="1">
        <v>51</v>
      </c>
      <c r="AY201" s="1">
        <v>52</v>
      </c>
      <c r="AZ201" s="1">
        <v>53</v>
      </c>
      <c r="BA201" s="1">
        <v>54</v>
      </c>
      <c r="BB201" s="1">
        <v>55</v>
      </c>
      <c r="BC201" s="1">
        <v>56</v>
      </c>
      <c r="BD201" s="1">
        <v>57</v>
      </c>
      <c r="BE201" s="1">
        <v>58</v>
      </c>
      <c r="BF201" s="1">
        <v>59</v>
      </c>
      <c r="BG201" s="1">
        <v>60</v>
      </c>
      <c r="BH201" s="1">
        <v>61</v>
      </c>
      <c r="BI201" s="1">
        <v>62</v>
      </c>
      <c r="BJ201" s="1">
        <v>63</v>
      </c>
      <c r="BK201" s="1">
        <v>64</v>
      </c>
      <c r="BL201" s="1">
        <v>65</v>
      </c>
      <c r="BM201" s="1">
        <v>66</v>
      </c>
      <c r="BN201" s="1">
        <v>67</v>
      </c>
      <c r="BO201" s="1">
        <v>68</v>
      </c>
      <c r="BP201" s="1">
        <v>69</v>
      </c>
      <c r="BQ201" s="1">
        <v>70</v>
      </c>
      <c r="BR201" s="1">
        <v>71</v>
      </c>
      <c r="BS201" s="1">
        <v>72</v>
      </c>
      <c r="BT201" s="1">
        <v>73</v>
      </c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x14ac:dyDescent="0.2">
      <c r="A202" s="4" t="s">
        <v>32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2"/>
      <c r="BZ202" s="2"/>
      <c r="CA202" s="2"/>
      <c r="CB202" s="2"/>
      <c r="CC202" s="2"/>
      <c r="CD202" s="2"/>
      <c r="CE202" s="2"/>
      <c r="CF202" s="2"/>
    </row>
    <row r="203" spans="1:84" x14ac:dyDescent="0.2">
      <c r="A203" s="104" t="s">
        <v>280</v>
      </c>
      <c r="B203" s="73" t="s">
        <v>281</v>
      </c>
      <c r="C203" s="51">
        <v>1</v>
      </c>
      <c r="D203" s="74" t="s">
        <v>282</v>
      </c>
      <c r="E203" s="75" t="s">
        <v>283</v>
      </c>
      <c r="F203" s="76" t="s">
        <v>284</v>
      </c>
      <c r="G203" s="76" t="s">
        <v>284</v>
      </c>
      <c r="H203" s="77"/>
      <c r="I203" s="78" t="s">
        <v>285</v>
      </c>
      <c r="J203" s="79"/>
      <c r="K203" s="79"/>
      <c r="L203" s="79"/>
      <c r="M203" s="80"/>
      <c r="N203" s="220"/>
      <c r="O203" s="78" t="s">
        <v>286</v>
      </c>
      <c r="P203" s="79"/>
      <c r="Q203" s="79"/>
      <c r="R203" s="80"/>
      <c r="S203" s="220"/>
      <c r="T203" s="79"/>
      <c r="U203" s="80"/>
      <c r="V203" s="220"/>
      <c r="W203" s="81"/>
      <c r="X203" s="81"/>
      <c r="Y203" s="81"/>
      <c r="Z203" s="81"/>
      <c r="AA203" s="81"/>
      <c r="AB203" s="82" t="s">
        <v>287</v>
      </c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3"/>
      <c r="AN203" s="78"/>
      <c r="AO203" s="221"/>
      <c r="AP203" s="221"/>
      <c r="AQ203" s="221"/>
      <c r="AR203" s="221"/>
      <c r="AS203" s="443"/>
      <c r="AT203" s="443" t="s">
        <v>288</v>
      </c>
      <c r="AU203" s="443"/>
      <c r="AV203" s="221"/>
      <c r="AW203" s="221"/>
      <c r="AX203" s="221"/>
      <c r="AY203" s="221"/>
      <c r="AZ203" s="221"/>
      <c r="BA203" s="221"/>
      <c r="BB203" s="221"/>
      <c r="BC203" s="222"/>
      <c r="BD203" s="446"/>
      <c r="BE203" s="79" t="s">
        <v>289</v>
      </c>
      <c r="BF203" s="79"/>
      <c r="BG203" s="80"/>
      <c r="BH203" s="18" t="s">
        <v>290</v>
      </c>
      <c r="BI203" s="76"/>
      <c r="BJ203" s="94"/>
      <c r="BK203" s="228"/>
      <c r="BL203" s="447"/>
      <c r="BM203" s="228"/>
      <c r="BN203" s="94" t="s">
        <v>291</v>
      </c>
      <c r="BO203" s="94"/>
      <c r="BP203" s="447"/>
      <c r="BQ203" s="94"/>
      <c r="BR203" s="94"/>
      <c r="BS203" s="84"/>
      <c r="BT203" s="224"/>
      <c r="BU203" s="225"/>
      <c r="BV203" s="225"/>
      <c r="BW203" s="225"/>
      <c r="BX203" s="225"/>
      <c r="BY203" s="220"/>
      <c r="BZ203" s="220"/>
      <c r="CA203" s="220"/>
      <c r="CB203" s="220"/>
      <c r="CC203" s="220"/>
      <c r="CD203" s="220"/>
      <c r="CE203" s="220"/>
      <c r="CF203" s="220"/>
    </row>
    <row r="204" spans="1:84" x14ac:dyDescent="0.2">
      <c r="A204" s="79" t="s">
        <v>292</v>
      </c>
      <c r="B204" s="118" t="s">
        <v>293</v>
      </c>
      <c r="C204" s="85" t="s">
        <v>294</v>
      </c>
      <c r="D204" s="86" t="s">
        <v>295</v>
      </c>
      <c r="E204" s="87" t="s">
        <v>296</v>
      </c>
      <c r="F204" s="88" t="s">
        <v>297</v>
      </c>
      <c r="G204" s="89" t="s">
        <v>298</v>
      </c>
      <c r="H204" s="90" t="s">
        <v>299</v>
      </c>
      <c r="I204" s="78" t="s">
        <v>300</v>
      </c>
      <c r="J204" s="91" t="s">
        <v>301</v>
      </c>
      <c r="K204" s="92" t="s">
        <v>302</v>
      </c>
      <c r="L204" s="93" t="s">
        <v>303</v>
      </c>
      <c r="M204" s="67" t="s">
        <v>304</v>
      </c>
      <c r="N204" s="78" t="s">
        <v>300</v>
      </c>
      <c r="O204" s="93" t="s">
        <v>301</v>
      </c>
      <c r="P204" s="92" t="s">
        <v>305</v>
      </c>
      <c r="Q204" s="93" t="s">
        <v>303</v>
      </c>
      <c r="R204" s="67" t="s">
        <v>304</v>
      </c>
      <c r="S204" s="82" t="s">
        <v>300</v>
      </c>
      <c r="T204" s="94" t="s">
        <v>303</v>
      </c>
      <c r="U204" s="68" t="s">
        <v>304</v>
      </c>
      <c r="V204" s="95" t="s">
        <v>306</v>
      </c>
      <c r="W204" s="94" t="s">
        <v>307</v>
      </c>
      <c r="X204" s="440" t="s">
        <v>308</v>
      </c>
      <c r="Y204" s="441" t="s">
        <v>309</v>
      </c>
      <c r="Z204" s="76" t="s">
        <v>310</v>
      </c>
      <c r="AA204" s="94" t="s">
        <v>311</v>
      </c>
      <c r="AB204" s="440" t="s">
        <v>312</v>
      </c>
      <c r="AC204" s="441" t="s">
        <v>313</v>
      </c>
      <c r="AD204" s="440" t="s">
        <v>314</v>
      </c>
      <c r="AE204" s="441" t="s">
        <v>315</v>
      </c>
      <c r="AF204" s="94" t="s">
        <v>316</v>
      </c>
      <c r="AG204" s="94" t="s">
        <v>317</v>
      </c>
      <c r="AH204" s="94" t="s">
        <v>318</v>
      </c>
      <c r="AI204" s="94" t="s">
        <v>319</v>
      </c>
      <c r="AJ204" s="94" t="s">
        <v>320</v>
      </c>
      <c r="AK204" s="94" t="s">
        <v>321</v>
      </c>
      <c r="AL204" s="94" t="s">
        <v>322</v>
      </c>
      <c r="AM204" s="94" t="s">
        <v>323</v>
      </c>
      <c r="AN204" s="57" t="s">
        <v>130</v>
      </c>
      <c r="AO204" s="56" t="s">
        <v>131</v>
      </c>
      <c r="AP204" s="56" t="s">
        <v>132</v>
      </c>
      <c r="AQ204" s="56" t="s">
        <v>133</v>
      </c>
      <c r="AR204" s="444" t="s">
        <v>134</v>
      </c>
      <c r="AS204" s="444" t="s">
        <v>135</v>
      </c>
      <c r="AT204" s="444" t="s">
        <v>136</v>
      </c>
      <c r="AU204" s="444" t="s">
        <v>137</v>
      </c>
      <c r="AV204" s="444" t="s">
        <v>138</v>
      </c>
      <c r="AW204" s="444" t="s">
        <v>139</v>
      </c>
      <c r="AX204" s="56" t="s">
        <v>140</v>
      </c>
      <c r="AY204" s="56" t="s">
        <v>141</v>
      </c>
      <c r="AZ204" s="444" t="s">
        <v>324</v>
      </c>
      <c r="BA204" s="444" t="s">
        <v>325</v>
      </c>
      <c r="BB204" s="56" t="s">
        <v>326</v>
      </c>
      <c r="BC204" s="77" t="s">
        <v>145</v>
      </c>
      <c r="BD204" s="445" t="s">
        <v>327</v>
      </c>
      <c r="BE204" s="94" t="s">
        <v>328</v>
      </c>
      <c r="BF204" s="94" t="s">
        <v>320</v>
      </c>
      <c r="BG204" s="94" t="s">
        <v>322</v>
      </c>
      <c r="BH204" s="86" t="s">
        <v>329</v>
      </c>
      <c r="BI204" s="76" t="s">
        <v>330</v>
      </c>
      <c r="BJ204" s="94" t="s">
        <v>305</v>
      </c>
      <c r="BK204" s="94" t="s">
        <v>331</v>
      </c>
      <c r="BL204" s="77" t="s">
        <v>161</v>
      </c>
      <c r="BM204" s="76" t="s">
        <v>332</v>
      </c>
      <c r="BN204" s="94" t="s">
        <v>305</v>
      </c>
      <c r="BO204" s="94" t="s">
        <v>331</v>
      </c>
      <c r="BP204" s="77" t="s">
        <v>161</v>
      </c>
      <c r="BQ204" s="76" t="s">
        <v>145</v>
      </c>
      <c r="BR204" s="94" t="s">
        <v>305</v>
      </c>
      <c r="BS204" s="84" t="s">
        <v>331</v>
      </c>
      <c r="BT204" s="117" t="s">
        <v>161</v>
      </c>
      <c r="BU204" s="225"/>
      <c r="BV204" s="225"/>
      <c r="BW204" s="225"/>
      <c r="BX204" s="225"/>
      <c r="BY204" s="220"/>
      <c r="BZ204" s="220"/>
      <c r="CA204" s="220"/>
      <c r="CB204" s="220"/>
      <c r="CC204" s="220"/>
      <c r="CD204" s="220"/>
      <c r="CE204" s="220"/>
      <c r="CF204" s="220"/>
    </row>
    <row r="205" spans="1:84" x14ac:dyDescent="0.2">
      <c r="A205" s="64">
        <v>5</v>
      </c>
      <c r="B205" s="433" t="s">
        <v>809</v>
      </c>
      <c r="C205" s="433">
        <v>5</v>
      </c>
      <c r="D205" s="434" t="s">
        <v>199</v>
      </c>
      <c r="E205" s="51">
        <v>0</v>
      </c>
      <c r="F205" s="435">
        <v>1</v>
      </c>
      <c r="G205" s="436">
        <v>12</v>
      </c>
      <c r="H205" s="119"/>
      <c r="I205" s="430">
        <v>20</v>
      </c>
      <c r="J205" s="431">
        <v>35</v>
      </c>
      <c r="K205" s="5">
        <v>0</v>
      </c>
      <c r="L205" s="432">
        <v>10</v>
      </c>
      <c r="M205" s="51">
        <v>0</v>
      </c>
      <c r="N205" s="437">
        <v>6</v>
      </c>
      <c r="O205" s="432">
        <v>4</v>
      </c>
      <c r="P205" s="432">
        <v>5</v>
      </c>
      <c r="Q205" s="111">
        <v>0</v>
      </c>
      <c r="R205" s="111">
        <v>0</v>
      </c>
      <c r="S205" s="64">
        <v>0</v>
      </c>
      <c r="T205" s="111">
        <v>0</v>
      </c>
      <c r="U205" s="114">
        <v>0</v>
      </c>
      <c r="V205" s="5">
        <v>0</v>
      </c>
      <c r="W205" s="65">
        <v>0</v>
      </c>
      <c r="X205" s="438">
        <v>2</v>
      </c>
      <c r="Y205" s="439">
        <v>10</v>
      </c>
      <c r="Z205" s="5">
        <v>0</v>
      </c>
      <c r="AA205" s="65">
        <v>0</v>
      </c>
      <c r="AB205" s="438">
        <v>1</v>
      </c>
      <c r="AC205" s="439">
        <v>10</v>
      </c>
      <c r="AD205" s="438">
        <v>1</v>
      </c>
      <c r="AE205" s="439">
        <v>10</v>
      </c>
      <c r="AF205" s="5">
        <v>0</v>
      </c>
      <c r="AG205" s="65">
        <v>0</v>
      </c>
      <c r="AH205" s="107">
        <v>0</v>
      </c>
      <c r="AI205" s="226">
        <v>0</v>
      </c>
      <c r="AJ205" s="107">
        <v>0</v>
      </c>
      <c r="AK205" s="226">
        <v>0</v>
      </c>
      <c r="AL205" s="107">
        <v>0</v>
      </c>
      <c r="AM205" s="226">
        <v>0</v>
      </c>
      <c r="AN205" s="4">
        <v>0</v>
      </c>
      <c r="AO205" s="4">
        <v>0</v>
      </c>
      <c r="AP205" s="4">
        <v>0</v>
      </c>
      <c r="AQ205" s="4">
        <v>0</v>
      </c>
      <c r="AR205" s="442">
        <v>0.1</v>
      </c>
      <c r="AS205" s="442">
        <v>0.5</v>
      </c>
      <c r="AT205" s="442">
        <v>0.5</v>
      </c>
      <c r="AU205" s="442">
        <v>1</v>
      </c>
      <c r="AV205" s="442">
        <v>1</v>
      </c>
      <c r="AW205" s="442">
        <v>2</v>
      </c>
      <c r="AX205" s="4">
        <v>0</v>
      </c>
      <c r="AY205" s="107">
        <v>0</v>
      </c>
      <c r="AZ205" s="442">
        <v>1</v>
      </c>
      <c r="BA205" s="442">
        <v>0.1</v>
      </c>
      <c r="BB205" s="107">
        <v>0</v>
      </c>
      <c r="BC205" s="4">
        <v>0</v>
      </c>
      <c r="BD205" s="433">
        <v>10</v>
      </c>
      <c r="BE205" s="107">
        <v>0</v>
      </c>
      <c r="BF205" s="107">
        <v>0</v>
      </c>
      <c r="BG205" s="5">
        <v>0</v>
      </c>
      <c r="BH205" s="116">
        <v>0</v>
      </c>
      <c r="BI205" s="104">
        <v>0</v>
      </c>
      <c r="BJ205" s="104">
        <v>0</v>
      </c>
      <c r="BK205" s="104">
        <v>0</v>
      </c>
      <c r="BL205" s="65">
        <v>0</v>
      </c>
      <c r="BM205" s="107">
        <v>0</v>
      </c>
      <c r="BN205" s="5">
        <v>0</v>
      </c>
      <c r="BO205" s="5">
        <v>0</v>
      </c>
      <c r="BP205" s="65">
        <v>0</v>
      </c>
      <c r="BQ205" s="107">
        <v>0</v>
      </c>
      <c r="BR205" s="5">
        <v>0</v>
      </c>
      <c r="BS205" s="5">
        <v>0</v>
      </c>
      <c r="BT205" s="65">
        <v>0</v>
      </c>
      <c r="BU205" s="220"/>
      <c r="BV205" s="220"/>
      <c r="BW205" s="220"/>
      <c r="BX205" s="220"/>
      <c r="BY205" s="220"/>
      <c r="BZ205" s="220"/>
      <c r="CA205" s="220"/>
      <c r="CB205" s="220"/>
      <c r="CC205" s="220"/>
      <c r="CD205" s="220"/>
      <c r="CE205" s="220"/>
      <c r="CF205" s="220"/>
    </row>
    <row r="206" spans="1:8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2"/>
      <c r="BZ206" s="2"/>
      <c r="CA206" s="2"/>
      <c r="CB206" s="2"/>
      <c r="CC206" s="2"/>
      <c r="CD206" s="2"/>
      <c r="CE206" s="2"/>
      <c r="CF206" s="2"/>
    </row>
    <row r="207" spans="1:8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2"/>
      <c r="BZ207" s="2"/>
      <c r="CA207" s="2"/>
      <c r="CB207" s="2"/>
      <c r="CC207" s="2"/>
      <c r="CD207" s="2"/>
      <c r="CE207" s="2"/>
      <c r="CF207" s="2"/>
    </row>
    <row r="208" spans="1:84" ht="13.5" thickBot="1" x14ac:dyDescent="0.25">
      <c r="A208" s="4" t="s">
        <v>32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2"/>
      <c r="BZ208" s="2"/>
      <c r="CA208" s="2"/>
      <c r="CB208" s="2"/>
      <c r="CC208" s="2"/>
      <c r="CD208" s="2"/>
      <c r="CE208" s="2"/>
      <c r="CF208" s="2"/>
    </row>
    <row r="209" spans="1:84" s="234" customFormat="1" x14ac:dyDescent="0.2">
      <c r="A209" s="547" t="s">
        <v>280</v>
      </c>
      <c r="B209" s="45" t="s">
        <v>334</v>
      </c>
      <c r="C209" s="548">
        <v>2</v>
      </c>
      <c r="D209" s="549" t="s">
        <v>282</v>
      </c>
      <c r="E209" s="550" t="s">
        <v>283</v>
      </c>
      <c r="F209" s="460" t="s">
        <v>284</v>
      </c>
      <c r="G209" s="460" t="s">
        <v>284</v>
      </c>
      <c r="H209" s="551"/>
      <c r="I209" s="118" t="s">
        <v>285</v>
      </c>
      <c r="J209" s="458"/>
      <c r="K209" s="458"/>
      <c r="L209" s="458"/>
      <c r="M209" s="552"/>
      <c r="N209" s="553"/>
      <c r="O209" s="118" t="s">
        <v>286</v>
      </c>
      <c r="P209" s="458"/>
      <c r="Q209" s="458"/>
      <c r="R209" s="552"/>
      <c r="S209" s="553"/>
      <c r="T209" s="458"/>
      <c r="U209" s="458"/>
      <c r="V209" s="582"/>
      <c r="W209" s="583"/>
      <c r="X209" s="583"/>
      <c r="Y209" s="583"/>
      <c r="Z209" s="583"/>
      <c r="AA209" s="583"/>
      <c r="AB209" s="584" t="s">
        <v>335</v>
      </c>
      <c r="AC209" s="583"/>
      <c r="AD209" s="583"/>
      <c r="AE209" s="583"/>
      <c r="AF209" s="583"/>
      <c r="AG209" s="583"/>
      <c r="AH209" s="583"/>
      <c r="AI209" s="583"/>
      <c r="AJ209" s="583"/>
      <c r="AK209" s="583"/>
      <c r="AL209" s="583"/>
      <c r="AM209" s="585"/>
      <c r="AN209" s="582"/>
      <c r="AO209" s="599"/>
      <c r="AP209" s="599"/>
      <c r="AQ209" s="599"/>
      <c r="AR209" s="599"/>
      <c r="AS209" s="600"/>
      <c r="AT209" s="599" t="s">
        <v>288</v>
      </c>
      <c r="AU209" s="599"/>
      <c r="AV209" s="599"/>
      <c r="AW209" s="599"/>
      <c r="AX209" s="599"/>
      <c r="AY209" s="599"/>
      <c r="AZ209" s="599"/>
      <c r="BA209" s="599"/>
      <c r="BB209" s="599"/>
      <c r="BC209" s="601"/>
      <c r="BD209" s="610"/>
      <c r="BE209" s="584" t="s">
        <v>289</v>
      </c>
      <c r="BF209" s="611"/>
      <c r="BG209" s="612"/>
      <c r="BH209" s="613" t="s">
        <v>290</v>
      </c>
      <c r="BI209" s="492" t="s">
        <v>748</v>
      </c>
      <c r="BJ209" s="492"/>
      <c r="BK209" s="555"/>
      <c r="BM209" s="555"/>
      <c r="BN209" s="555"/>
      <c r="BO209" s="555"/>
      <c r="BP209" s="555"/>
      <c r="BQ209" s="555"/>
      <c r="BR209" s="555"/>
      <c r="BS209" s="555"/>
      <c r="BT209" s="556"/>
      <c r="BU209" s="492" t="s">
        <v>749</v>
      </c>
      <c r="BV209" s="492"/>
      <c r="BW209" s="492"/>
      <c r="BY209" s="557"/>
      <c r="BZ209" s="557"/>
      <c r="CA209" s="557"/>
      <c r="CB209" s="557"/>
      <c r="CC209" s="557"/>
      <c r="CD209" s="557"/>
      <c r="CE209" s="557"/>
      <c r="CF209" s="558"/>
    </row>
    <row r="210" spans="1:84" s="234" customFormat="1" x14ac:dyDescent="0.2">
      <c r="A210" s="458" t="s">
        <v>292</v>
      </c>
      <c r="B210" s="118" t="s">
        <v>336</v>
      </c>
      <c r="C210" s="559" t="s">
        <v>294</v>
      </c>
      <c r="D210" s="560" t="s">
        <v>295</v>
      </c>
      <c r="E210" s="561" t="s">
        <v>296</v>
      </c>
      <c r="F210" s="562" t="s">
        <v>297</v>
      </c>
      <c r="G210" s="563" t="s">
        <v>298</v>
      </c>
      <c r="H210" s="564" t="s">
        <v>299</v>
      </c>
      <c r="I210" s="118" t="s">
        <v>300</v>
      </c>
      <c r="J210" s="565" t="s">
        <v>301</v>
      </c>
      <c r="K210" s="566" t="s">
        <v>302</v>
      </c>
      <c r="L210" s="567" t="s">
        <v>303</v>
      </c>
      <c r="M210" s="568" t="s">
        <v>304</v>
      </c>
      <c r="N210" s="118" t="s">
        <v>300</v>
      </c>
      <c r="O210" s="567" t="s">
        <v>301</v>
      </c>
      <c r="P210" s="566" t="s">
        <v>305</v>
      </c>
      <c r="Q210" s="567" t="s">
        <v>303</v>
      </c>
      <c r="R210" s="568" t="s">
        <v>304</v>
      </c>
      <c r="S210" s="460" t="s">
        <v>300</v>
      </c>
      <c r="T210" s="569" t="s">
        <v>303</v>
      </c>
      <c r="U210" s="569" t="s">
        <v>304</v>
      </c>
      <c r="V210" s="586" t="s">
        <v>306</v>
      </c>
      <c r="W210" s="570" t="s">
        <v>307</v>
      </c>
      <c r="X210" s="569" t="s">
        <v>308</v>
      </c>
      <c r="Y210" s="570" t="s">
        <v>309</v>
      </c>
      <c r="Z210" s="571" t="s">
        <v>310</v>
      </c>
      <c r="AA210" s="569" t="s">
        <v>311</v>
      </c>
      <c r="AB210" s="572" t="s">
        <v>312</v>
      </c>
      <c r="AC210" s="441" t="s">
        <v>313</v>
      </c>
      <c r="AD210" s="440" t="s">
        <v>314</v>
      </c>
      <c r="AE210" s="441" t="s">
        <v>315</v>
      </c>
      <c r="AF210" s="440" t="s">
        <v>316</v>
      </c>
      <c r="AG210" s="441" t="s">
        <v>317</v>
      </c>
      <c r="AH210" s="440" t="s">
        <v>318</v>
      </c>
      <c r="AI210" s="441" t="s">
        <v>319</v>
      </c>
      <c r="AJ210" s="440" t="s">
        <v>320</v>
      </c>
      <c r="AK210" s="441" t="s">
        <v>321</v>
      </c>
      <c r="AL210" s="440" t="s">
        <v>322</v>
      </c>
      <c r="AM210" s="587" t="s">
        <v>323</v>
      </c>
      <c r="AN210" s="602" t="s">
        <v>130</v>
      </c>
      <c r="AO210" s="554" t="s">
        <v>131</v>
      </c>
      <c r="AP210" s="444" t="s">
        <v>132</v>
      </c>
      <c r="AQ210" s="444" t="s">
        <v>133</v>
      </c>
      <c r="AR210" s="573" t="s">
        <v>134</v>
      </c>
      <c r="AS210" s="444" t="s">
        <v>135</v>
      </c>
      <c r="AT210" s="444" t="s">
        <v>136</v>
      </c>
      <c r="AU210" s="574" t="s">
        <v>137</v>
      </c>
      <c r="AV210" s="574" t="s">
        <v>138</v>
      </c>
      <c r="AW210" s="574" t="s">
        <v>139</v>
      </c>
      <c r="AX210" s="444" t="s">
        <v>140</v>
      </c>
      <c r="AY210" s="574" t="s">
        <v>141</v>
      </c>
      <c r="AZ210" s="444" t="s">
        <v>324</v>
      </c>
      <c r="BA210" s="444" t="s">
        <v>325</v>
      </c>
      <c r="BB210" s="444" t="s">
        <v>326</v>
      </c>
      <c r="BC210" s="603" t="s">
        <v>145</v>
      </c>
      <c r="BD210" s="614" t="s">
        <v>327</v>
      </c>
      <c r="BE210" s="569" t="s">
        <v>328</v>
      </c>
      <c r="BF210" s="569" t="s">
        <v>320</v>
      </c>
      <c r="BG210" s="570" t="s">
        <v>322</v>
      </c>
      <c r="BH210" s="615" t="s">
        <v>329</v>
      </c>
      <c r="BI210" s="573" t="s">
        <v>305</v>
      </c>
      <c r="BJ210" s="573" t="s">
        <v>750</v>
      </c>
      <c r="BK210" s="575" t="s">
        <v>751</v>
      </c>
      <c r="BL210" s="575" t="s">
        <v>752</v>
      </c>
      <c r="BM210" s="575" t="s">
        <v>753</v>
      </c>
      <c r="BN210" s="575" t="s">
        <v>754</v>
      </c>
      <c r="BO210" s="575" t="s">
        <v>755</v>
      </c>
      <c r="BP210" s="575" t="s">
        <v>756</v>
      </c>
      <c r="BQ210" s="575" t="s">
        <v>757</v>
      </c>
      <c r="BR210" s="575" t="s">
        <v>758</v>
      </c>
      <c r="BS210" s="575" t="s">
        <v>759</v>
      </c>
      <c r="BT210" s="576" t="s">
        <v>760</v>
      </c>
      <c r="BU210" s="573" t="s">
        <v>305</v>
      </c>
      <c r="BV210" s="573" t="s">
        <v>750</v>
      </c>
      <c r="BW210" s="575" t="s">
        <v>751</v>
      </c>
      <c r="BX210" s="575" t="s">
        <v>752</v>
      </c>
      <c r="BY210" s="575" t="s">
        <v>753</v>
      </c>
      <c r="BZ210" s="575" t="s">
        <v>754</v>
      </c>
      <c r="CA210" s="575" t="s">
        <v>755</v>
      </c>
      <c r="CB210" s="575" t="s">
        <v>756</v>
      </c>
      <c r="CC210" s="575" t="s">
        <v>757</v>
      </c>
      <c r="CD210" s="575" t="s">
        <v>758</v>
      </c>
      <c r="CE210" s="575" t="s">
        <v>759</v>
      </c>
      <c r="CF210" s="576" t="s">
        <v>760</v>
      </c>
    </row>
    <row r="211" spans="1:84" x14ac:dyDescent="0.2">
      <c r="A211" s="97">
        <v>0</v>
      </c>
      <c r="B211" s="97" t="s">
        <v>333</v>
      </c>
      <c r="C211" s="97">
        <v>0</v>
      </c>
      <c r="D211" s="111"/>
      <c r="E211" s="51">
        <v>0</v>
      </c>
      <c r="F211" s="99">
        <v>0</v>
      </c>
      <c r="G211" s="100">
        <v>0</v>
      </c>
      <c r="H211" s="5"/>
      <c r="I211" s="102">
        <v>0</v>
      </c>
      <c r="J211" s="5">
        <v>0</v>
      </c>
      <c r="K211" s="5">
        <v>1</v>
      </c>
      <c r="L211" s="5">
        <v>0</v>
      </c>
      <c r="M211" s="51">
        <v>0</v>
      </c>
      <c r="N211" s="102">
        <v>0</v>
      </c>
      <c r="O211" s="103">
        <v>0</v>
      </c>
      <c r="P211" s="104">
        <v>0</v>
      </c>
      <c r="Q211" s="103">
        <v>0</v>
      </c>
      <c r="R211" s="103">
        <v>0</v>
      </c>
      <c r="S211" s="102">
        <v>0</v>
      </c>
      <c r="T211" s="103">
        <v>0</v>
      </c>
      <c r="U211" s="125">
        <v>0</v>
      </c>
      <c r="V211" s="588">
        <v>0</v>
      </c>
      <c r="W211" s="120">
        <v>0</v>
      </c>
      <c r="X211" s="5">
        <v>0</v>
      </c>
      <c r="Y211" s="120">
        <v>0</v>
      </c>
      <c r="Z211" s="5">
        <v>0</v>
      </c>
      <c r="AA211" s="120">
        <v>0</v>
      </c>
      <c r="AB211" s="5">
        <v>0</v>
      </c>
      <c r="AC211" s="120">
        <v>0</v>
      </c>
      <c r="AD211" s="5">
        <v>0</v>
      </c>
      <c r="AE211" s="120">
        <v>0</v>
      </c>
      <c r="AF211" s="5">
        <v>0</v>
      </c>
      <c r="AG211" s="120">
        <v>0</v>
      </c>
      <c r="AH211" s="5">
        <v>0</v>
      </c>
      <c r="AI211" s="120">
        <v>0</v>
      </c>
      <c r="AJ211" s="5">
        <v>0</v>
      </c>
      <c r="AK211" s="120">
        <v>0</v>
      </c>
      <c r="AL211" s="5">
        <v>0</v>
      </c>
      <c r="AM211" s="589">
        <v>0</v>
      </c>
      <c r="AN211" s="604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605">
        <v>0</v>
      </c>
      <c r="BD211" s="588">
        <v>0</v>
      </c>
      <c r="BE211" s="5">
        <v>0</v>
      </c>
      <c r="BF211" s="5">
        <v>0</v>
      </c>
      <c r="BG211" s="65">
        <v>0</v>
      </c>
      <c r="BH211" s="616">
        <v>0</v>
      </c>
      <c r="BI211" s="51">
        <v>0</v>
      </c>
      <c r="BJ211" s="51">
        <v>0</v>
      </c>
      <c r="BK211" s="51">
        <v>0</v>
      </c>
      <c r="BL211" s="51">
        <v>0</v>
      </c>
      <c r="BM211" s="51">
        <v>0</v>
      </c>
      <c r="BN211" s="51">
        <v>0</v>
      </c>
      <c r="BO211" s="51">
        <v>0</v>
      </c>
      <c r="BP211" s="51">
        <v>0</v>
      </c>
      <c r="BQ211" s="51">
        <v>0</v>
      </c>
      <c r="BR211" s="51">
        <v>0</v>
      </c>
      <c r="BS211" s="51">
        <v>0</v>
      </c>
      <c r="BT211" s="63">
        <v>0</v>
      </c>
      <c r="BU211" s="51">
        <v>0</v>
      </c>
      <c r="BV211" s="51">
        <v>0</v>
      </c>
      <c r="BW211" s="51">
        <v>0</v>
      </c>
      <c r="BX211" s="51">
        <v>0</v>
      </c>
      <c r="BY211" s="51">
        <v>0</v>
      </c>
      <c r="BZ211" s="51">
        <v>0</v>
      </c>
      <c r="CA211" s="51">
        <v>0</v>
      </c>
      <c r="CB211" s="51">
        <v>0</v>
      </c>
      <c r="CC211" s="51">
        <v>0</v>
      </c>
      <c r="CD211" s="51">
        <v>0</v>
      </c>
      <c r="CE211" s="51">
        <v>0</v>
      </c>
      <c r="CF211" s="63">
        <v>0</v>
      </c>
    </row>
    <row r="212" spans="1:84" s="155" customFormat="1" x14ac:dyDescent="0.2">
      <c r="A212" s="64">
        <v>1</v>
      </c>
      <c r="B212" s="433" t="s">
        <v>764</v>
      </c>
      <c r="C212" s="242">
        <v>1</v>
      </c>
      <c r="D212" s="246" t="s">
        <v>234</v>
      </c>
      <c r="E212" s="52">
        <v>0</v>
      </c>
      <c r="F212" s="579">
        <v>6</v>
      </c>
      <c r="G212" s="580">
        <v>12</v>
      </c>
      <c r="H212" s="5">
        <v>0</v>
      </c>
      <c r="I212" s="112"/>
      <c r="J212" s="239">
        <v>45</v>
      </c>
      <c r="K212" s="239">
        <v>1</v>
      </c>
      <c r="L212" s="5">
        <v>0</v>
      </c>
      <c r="M212" s="52">
        <v>0</v>
      </c>
      <c r="N212" s="112"/>
      <c r="O212" s="243">
        <v>2</v>
      </c>
      <c r="P212" s="5">
        <v>0</v>
      </c>
      <c r="Q212" s="243">
        <v>300</v>
      </c>
      <c r="R212" s="243">
        <v>50</v>
      </c>
      <c r="S212" s="112"/>
      <c r="T212" s="111">
        <v>0</v>
      </c>
      <c r="U212" s="113">
        <v>0</v>
      </c>
      <c r="V212" s="590">
        <v>3.65</v>
      </c>
      <c r="W212" s="578">
        <v>2065</v>
      </c>
      <c r="X212" s="239">
        <v>2.5</v>
      </c>
      <c r="Y212" s="240">
        <v>3720</v>
      </c>
      <c r="Z212" s="40">
        <v>0</v>
      </c>
      <c r="AA212" s="209">
        <v>0</v>
      </c>
      <c r="AB212" s="239">
        <v>8</v>
      </c>
      <c r="AC212" s="240">
        <v>75</v>
      </c>
      <c r="AD212" s="239">
        <v>100</v>
      </c>
      <c r="AE212" s="243">
        <v>23</v>
      </c>
      <c r="AF212" s="239">
        <v>200</v>
      </c>
      <c r="AG212" s="240">
        <v>7</v>
      </c>
      <c r="AH212" s="239">
        <v>125</v>
      </c>
      <c r="AI212" s="240">
        <v>12</v>
      </c>
      <c r="AJ212" s="239">
        <v>7</v>
      </c>
      <c r="AK212" s="240">
        <v>300</v>
      </c>
      <c r="AL212" s="239">
        <v>6</v>
      </c>
      <c r="AM212" s="591">
        <v>750</v>
      </c>
      <c r="AN212" s="606">
        <v>1</v>
      </c>
      <c r="AO212" s="5">
        <v>0</v>
      </c>
      <c r="AP212" s="248">
        <v>5</v>
      </c>
      <c r="AQ212" s="248">
        <v>1</v>
      </c>
      <c r="AR212" s="248">
        <v>3</v>
      </c>
      <c r="AS212" s="248">
        <v>18</v>
      </c>
      <c r="AT212" s="239">
        <v>2</v>
      </c>
      <c r="AU212" s="5">
        <v>0</v>
      </c>
      <c r="AV212" s="5">
        <v>0</v>
      </c>
      <c r="AW212" s="5">
        <v>0</v>
      </c>
      <c r="AX212" s="239">
        <v>25</v>
      </c>
      <c r="AY212" s="40">
        <v>0</v>
      </c>
      <c r="AZ212" s="5">
        <v>0</v>
      </c>
      <c r="BA212" s="239">
        <v>1</v>
      </c>
      <c r="BB212" s="239">
        <v>1</v>
      </c>
      <c r="BC212" s="605">
        <v>0</v>
      </c>
      <c r="BD212" s="590">
        <v>300</v>
      </c>
      <c r="BE212" s="5">
        <v>0</v>
      </c>
      <c r="BF212" s="28">
        <v>0</v>
      </c>
      <c r="BG212" s="65">
        <v>0</v>
      </c>
      <c r="BH212" s="617">
        <v>0</v>
      </c>
      <c r="BI212" s="239">
        <v>45</v>
      </c>
      <c r="BJ212" s="239">
        <v>47</v>
      </c>
      <c r="BK212" s="239">
        <v>47</v>
      </c>
      <c r="BL212" s="239">
        <v>46</v>
      </c>
      <c r="BM212" s="239">
        <v>46</v>
      </c>
      <c r="BN212" s="239">
        <v>46</v>
      </c>
      <c r="BO212" s="239">
        <v>46</v>
      </c>
      <c r="BP212" s="239">
        <v>46</v>
      </c>
      <c r="BQ212" s="239">
        <v>46</v>
      </c>
      <c r="BR212" s="239">
        <v>46</v>
      </c>
      <c r="BS212" s="239">
        <v>46</v>
      </c>
      <c r="BT212" s="240">
        <v>46</v>
      </c>
      <c r="BU212" s="247">
        <v>70</v>
      </c>
      <c r="BV212" s="247">
        <v>30</v>
      </c>
      <c r="BW212" s="52">
        <v>0</v>
      </c>
      <c r="BX212" s="52">
        <v>0</v>
      </c>
      <c r="BY212" s="52">
        <v>0</v>
      </c>
      <c r="BZ212" s="52">
        <v>0</v>
      </c>
      <c r="CA212" s="52">
        <v>0</v>
      </c>
      <c r="CB212" s="52">
        <v>0</v>
      </c>
      <c r="CC212" s="52">
        <v>0</v>
      </c>
      <c r="CD212" s="52">
        <v>0</v>
      </c>
      <c r="CE212" s="52">
        <v>0</v>
      </c>
      <c r="CF212" s="209">
        <v>0</v>
      </c>
    </row>
    <row r="213" spans="1:84" s="155" customFormat="1" x14ac:dyDescent="0.2">
      <c r="A213" s="64">
        <v>3</v>
      </c>
      <c r="B213" s="433" t="s">
        <v>763</v>
      </c>
      <c r="C213" s="242">
        <v>3</v>
      </c>
      <c r="D213" s="246" t="s">
        <v>234</v>
      </c>
      <c r="E213" s="52">
        <v>1</v>
      </c>
      <c r="F213" s="579">
        <v>6</v>
      </c>
      <c r="G213" s="580">
        <v>10</v>
      </c>
      <c r="H213" s="239">
        <v>1.2</v>
      </c>
      <c r="I213" s="112"/>
      <c r="J213" s="239">
        <v>14</v>
      </c>
      <c r="K213" s="239">
        <v>1</v>
      </c>
      <c r="L213" s="239">
        <v>10</v>
      </c>
      <c r="M213" s="247">
        <v>10</v>
      </c>
      <c r="N213" s="112"/>
      <c r="O213" s="243">
        <v>1.2</v>
      </c>
      <c r="P213" s="5">
        <v>0</v>
      </c>
      <c r="Q213" s="111">
        <v>0</v>
      </c>
      <c r="R213" s="111">
        <v>0</v>
      </c>
      <c r="S213" s="112"/>
      <c r="T213" s="111">
        <v>0</v>
      </c>
      <c r="U213" s="113">
        <v>0</v>
      </c>
      <c r="V213" s="590">
        <v>18</v>
      </c>
      <c r="W213" s="578">
        <v>230</v>
      </c>
      <c r="X213" s="5">
        <v>0</v>
      </c>
      <c r="Y213" s="65">
        <v>0</v>
      </c>
      <c r="Z213" s="40">
        <v>0</v>
      </c>
      <c r="AA213" s="209">
        <v>0</v>
      </c>
      <c r="AB213" s="5">
        <v>0</v>
      </c>
      <c r="AC213" s="65">
        <v>0</v>
      </c>
      <c r="AD213" s="577">
        <v>138</v>
      </c>
      <c r="AE213" s="581">
        <v>22</v>
      </c>
      <c r="AF213" s="577">
        <v>278</v>
      </c>
      <c r="AG213" s="578">
        <v>7</v>
      </c>
      <c r="AH213" s="5">
        <v>0</v>
      </c>
      <c r="AI213" s="65">
        <v>0</v>
      </c>
      <c r="AJ213" s="577">
        <v>3</v>
      </c>
      <c r="AK213" s="578">
        <v>1000</v>
      </c>
      <c r="AL213" s="577">
        <v>1</v>
      </c>
      <c r="AM213" s="592">
        <v>1500</v>
      </c>
      <c r="AN213" s="609">
        <v>1.5</v>
      </c>
      <c r="AO213" s="5">
        <v>0</v>
      </c>
      <c r="AP213" s="248">
        <v>5</v>
      </c>
      <c r="AQ213" s="248">
        <v>1.5</v>
      </c>
      <c r="AR213" s="40"/>
      <c r="AS213" s="248">
        <v>4.5</v>
      </c>
      <c r="AT213" s="239">
        <v>0.5</v>
      </c>
      <c r="AU213" s="5">
        <v>0</v>
      </c>
      <c r="AV213" s="5">
        <v>0</v>
      </c>
      <c r="AW213" s="5">
        <v>0</v>
      </c>
      <c r="AX213" s="239">
        <v>11.5</v>
      </c>
      <c r="AY213" s="40">
        <v>0</v>
      </c>
      <c r="AZ213" s="239">
        <v>1</v>
      </c>
      <c r="BA213" s="239">
        <v>1</v>
      </c>
      <c r="BB213" s="239">
        <v>1</v>
      </c>
      <c r="BC213" s="605">
        <v>0</v>
      </c>
      <c r="BD213" s="590">
        <v>500</v>
      </c>
      <c r="BE213" s="5">
        <v>0</v>
      </c>
      <c r="BF213" s="28">
        <v>0</v>
      </c>
      <c r="BG213" s="65">
        <v>0</v>
      </c>
      <c r="BH213" s="617">
        <v>0</v>
      </c>
      <c r="BI213" s="239">
        <v>14</v>
      </c>
      <c r="BJ213" s="239">
        <v>15</v>
      </c>
      <c r="BK213" s="239">
        <v>15</v>
      </c>
      <c r="BL213" s="239">
        <v>14</v>
      </c>
      <c r="BM213" s="239">
        <v>14</v>
      </c>
      <c r="BN213" s="239">
        <v>15</v>
      </c>
      <c r="BO213" s="239">
        <v>14</v>
      </c>
      <c r="BP213" s="239">
        <v>14</v>
      </c>
      <c r="BQ213" s="239">
        <v>14</v>
      </c>
      <c r="BR213" s="239">
        <v>14</v>
      </c>
      <c r="BS213" s="239">
        <v>14</v>
      </c>
      <c r="BT213" s="240">
        <v>14</v>
      </c>
      <c r="BU213" s="247">
        <v>80</v>
      </c>
      <c r="BV213" s="247">
        <v>20</v>
      </c>
      <c r="BW213" s="52">
        <v>0</v>
      </c>
      <c r="BX213" s="52">
        <v>0</v>
      </c>
      <c r="BY213" s="52">
        <v>0</v>
      </c>
      <c r="BZ213" s="52">
        <v>0</v>
      </c>
      <c r="CA213" s="52">
        <v>0</v>
      </c>
      <c r="CB213" s="52">
        <v>0</v>
      </c>
      <c r="CC213" s="52">
        <v>0</v>
      </c>
      <c r="CD213" s="52">
        <v>0</v>
      </c>
      <c r="CE213" s="52">
        <v>0</v>
      </c>
      <c r="CF213" s="209">
        <v>0</v>
      </c>
    </row>
    <row r="214" spans="1:84" s="155" customFormat="1" ht="13.5" thickBot="1" x14ac:dyDescent="0.25">
      <c r="A214" s="64">
        <v>6</v>
      </c>
      <c r="B214" s="433" t="s">
        <v>779</v>
      </c>
      <c r="C214" s="242">
        <v>6</v>
      </c>
      <c r="D214" s="246" t="s">
        <v>234</v>
      </c>
      <c r="E214" s="52">
        <v>1</v>
      </c>
      <c r="F214" s="579">
        <v>6</v>
      </c>
      <c r="G214" s="580">
        <v>10</v>
      </c>
      <c r="H214" s="239">
        <v>1.8</v>
      </c>
      <c r="I214" s="112"/>
      <c r="J214" s="239">
        <v>15.4</v>
      </c>
      <c r="K214" s="239">
        <v>1</v>
      </c>
      <c r="L214" s="239">
        <v>5</v>
      </c>
      <c r="M214" s="247">
        <v>10</v>
      </c>
      <c r="N214" s="112"/>
      <c r="O214" s="111">
        <v>0</v>
      </c>
      <c r="P214" s="5">
        <v>0</v>
      </c>
      <c r="Q214" s="111">
        <v>0</v>
      </c>
      <c r="R214" s="111">
        <v>0</v>
      </c>
      <c r="S214" s="112"/>
      <c r="T214" s="111">
        <v>0</v>
      </c>
      <c r="U214" s="113">
        <v>0</v>
      </c>
      <c r="V214" s="593">
        <v>2.4700000000000002</v>
      </c>
      <c r="W214" s="594">
        <v>400</v>
      </c>
      <c r="X214" s="620">
        <v>1.5</v>
      </c>
      <c r="Y214" s="594">
        <v>800</v>
      </c>
      <c r="Z214" s="308">
        <v>0</v>
      </c>
      <c r="AA214" s="596">
        <v>0</v>
      </c>
      <c r="AB214" s="597">
        <v>0</v>
      </c>
      <c r="AC214" s="598">
        <v>0</v>
      </c>
      <c r="AD214" s="620">
        <v>100</v>
      </c>
      <c r="AE214" s="621">
        <v>23</v>
      </c>
      <c r="AF214" s="620">
        <v>100</v>
      </c>
      <c r="AG214" s="594">
        <v>7</v>
      </c>
      <c r="AH214" s="620">
        <v>50</v>
      </c>
      <c r="AI214" s="594">
        <v>12</v>
      </c>
      <c r="AJ214" s="620">
        <v>3</v>
      </c>
      <c r="AK214" s="594">
        <v>1000</v>
      </c>
      <c r="AL214" s="620">
        <v>2</v>
      </c>
      <c r="AM214" s="622">
        <v>700</v>
      </c>
      <c r="AN214" s="607">
        <v>0</v>
      </c>
      <c r="AO214" s="597">
        <v>0</v>
      </c>
      <c r="AP214" s="309">
        <v>3</v>
      </c>
      <c r="AQ214" s="309">
        <v>1</v>
      </c>
      <c r="AR214" s="308">
        <v>0</v>
      </c>
      <c r="AS214" s="309">
        <v>6</v>
      </c>
      <c r="AT214" s="595">
        <v>2</v>
      </c>
      <c r="AU214" s="597">
        <v>0</v>
      </c>
      <c r="AV214" s="597">
        <v>0</v>
      </c>
      <c r="AW214" s="597">
        <v>0</v>
      </c>
      <c r="AX214" s="597">
        <v>0</v>
      </c>
      <c r="AY214" s="308">
        <v>0</v>
      </c>
      <c r="AZ214" s="597">
        <v>0</v>
      </c>
      <c r="BA214" s="597">
        <v>0</v>
      </c>
      <c r="BB214" s="597">
        <v>0</v>
      </c>
      <c r="BC214" s="608">
        <v>0</v>
      </c>
      <c r="BD214" s="593">
        <v>300</v>
      </c>
      <c r="BE214" s="597">
        <v>0</v>
      </c>
      <c r="BF214" s="618"/>
      <c r="BG214" s="598">
        <v>0</v>
      </c>
      <c r="BH214" s="619">
        <v>0</v>
      </c>
      <c r="BI214" s="239">
        <v>15.7</v>
      </c>
      <c r="BJ214" s="239">
        <v>15.7</v>
      </c>
      <c r="BK214" s="239">
        <v>15.7</v>
      </c>
      <c r="BL214" s="239">
        <v>15.7</v>
      </c>
      <c r="BM214" s="239">
        <v>15.7</v>
      </c>
      <c r="BN214" s="239">
        <v>15.7</v>
      </c>
      <c r="BO214" s="239">
        <v>15.7</v>
      </c>
      <c r="BP214" s="239">
        <v>15.7</v>
      </c>
      <c r="BQ214" s="239">
        <v>15.7</v>
      </c>
      <c r="BR214" s="239">
        <v>15.7</v>
      </c>
      <c r="BS214" s="239">
        <v>15.7</v>
      </c>
      <c r="BT214" s="240">
        <v>15.7</v>
      </c>
      <c r="BU214" s="247">
        <v>70</v>
      </c>
      <c r="BV214" s="247">
        <v>30</v>
      </c>
      <c r="BW214" s="52">
        <v>0</v>
      </c>
      <c r="BX214" s="52">
        <v>0</v>
      </c>
      <c r="BY214" s="52">
        <v>0</v>
      </c>
      <c r="BZ214" s="52">
        <v>0</v>
      </c>
      <c r="CA214" s="52">
        <v>0</v>
      </c>
      <c r="CB214" s="52">
        <v>0</v>
      </c>
      <c r="CC214" s="52">
        <v>0</v>
      </c>
      <c r="CD214" s="52">
        <v>0</v>
      </c>
      <c r="CE214" s="52">
        <v>0</v>
      </c>
      <c r="CF214" s="209">
        <v>0</v>
      </c>
    </row>
    <row r="215" spans="1:84" x14ac:dyDescent="0.2">
      <c r="A215" s="64"/>
      <c r="B215" s="64"/>
      <c r="C215" s="64"/>
      <c r="D215" s="108"/>
      <c r="E215" s="51"/>
      <c r="F215" s="99"/>
      <c r="G215" s="100"/>
      <c r="H215" s="5"/>
      <c r="I215" s="64"/>
      <c r="J215" s="5"/>
      <c r="K215" s="5"/>
      <c r="L215" s="5"/>
      <c r="M215" s="51"/>
      <c r="N215" s="64"/>
      <c r="O215" s="111"/>
      <c r="P215" s="103"/>
      <c r="Q215" s="111"/>
      <c r="R215" s="111"/>
      <c r="S215" s="64"/>
      <c r="T215" s="111"/>
      <c r="U215" s="114"/>
      <c r="V215" s="5"/>
      <c r="W215" s="65"/>
      <c r="X215" s="5"/>
      <c r="Y215" s="65"/>
      <c r="Z215" s="40"/>
      <c r="AA215" s="209"/>
      <c r="AB215" s="5"/>
      <c r="AC215" s="65"/>
      <c r="AD215" s="5"/>
      <c r="AE215" s="111"/>
      <c r="AF215" s="5"/>
      <c r="AG215" s="65"/>
      <c r="AH215" s="4"/>
      <c r="AI215" s="65"/>
      <c r="AJ215" s="5"/>
      <c r="AK215" s="65"/>
      <c r="AL215" s="5"/>
      <c r="AM215" s="65"/>
      <c r="AN215" s="107"/>
      <c r="AO215" s="4"/>
      <c r="AP215" s="40"/>
      <c r="AQ215" s="40"/>
      <c r="AR215" s="52"/>
      <c r="AS215" s="40"/>
      <c r="AT215" s="4"/>
      <c r="AU215" s="4"/>
      <c r="AV215" s="4"/>
      <c r="AW215" s="4"/>
      <c r="AX215" s="4"/>
      <c r="AY215" s="52"/>
      <c r="AZ215" s="5"/>
      <c r="BA215" s="4"/>
      <c r="BB215" s="4"/>
      <c r="BC215" s="4"/>
      <c r="BD215" s="64"/>
      <c r="BE215" s="4"/>
      <c r="BF215" s="28"/>
      <c r="BG215" s="65"/>
      <c r="BH215" s="23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65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63"/>
    </row>
    <row r="216" spans="1:84" x14ac:dyDescent="0.2">
      <c r="A216" s="64">
        <v>8</v>
      </c>
      <c r="B216" s="64" t="s">
        <v>820</v>
      </c>
      <c r="C216" s="64">
        <v>8</v>
      </c>
      <c r="D216" s="108" t="s">
        <v>234</v>
      </c>
      <c r="E216" s="51">
        <v>0</v>
      </c>
      <c r="F216" s="99">
        <v>0</v>
      </c>
      <c r="G216" s="100">
        <v>0</v>
      </c>
      <c r="H216" s="5">
        <v>0</v>
      </c>
      <c r="I216" s="122"/>
      <c r="J216" s="5">
        <v>0</v>
      </c>
      <c r="K216" s="5">
        <v>1</v>
      </c>
      <c r="L216" s="5">
        <v>0</v>
      </c>
      <c r="M216" s="51">
        <v>0</v>
      </c>
      <c r="N216" s="122"/>
      <c r="O216" s="111">
        <v>0</v>
      </c>
      <c r="P216" s="103">
        <v>0</v>
      </c>
      <c r="Q216" s="111">
        <v>0</v>
      </c>
      <c r="R216" s="111">
        <v>0</v>
      </c>
      <c r="S216" s="122"/>
      <c r="T216" s="111">
        <v>0</v>
      </c>
      <c r="U216" s="114">
        <v>0</v>
      </c>
      <c r="V216" s="5"/>
      <c r="W216" s="65"/>
      <c r="X216" s="5"/>
      <c r="Y216" s="65">
        <v>0</v>
      </c>
      <c r="Z216" s="40">
        <v>0</v>
      </c>
      <c r="AA216" s="209">
        <v>0</v>
      </c>
      <c r="AB216" s="5">
        <v>0</v>
      </c>
      <c r="AC216" s="65">
        <v>0</v>
      </c>
      <c r="AD216" s="5">
        <v>0</v>
      </c>
      <c r="AE216" s="111">
        <v>0</v>
      </c>
      <c r="AF216" s="5">
        <v>0</v>
      </c>
      <c r="AG216" s="65">
        <v>0</v>
      </c>
      <c r="AH216" s="4">
        <v>0</v>
      </c>
      <c r="AI216" s="65">
        <v>0</v>
      </c>
      <c r="AJ216" s="5">
        <v>0</v>
      </c>
      <c r="AK216" s="65">
        <v>0</v>
      </c>
      <c r="AL216" s="5">
        <v>0</v>
      </c>
      <c r="AM216" s="65">
        <v>0</v>
      </c>
      <c r="AN216" s="107">
        <v>0</v>
      </c>
      <c r="AO216" s="4">
        <v>0</v>
      </c>
      <c r="AP216" s="40">
        <v>0</v>
      </c>
      <c r="AQ216" s="40">
        <v>0</v>
      </c>
      <c r="AR216" s="52">
        <v>0</v>
      </c>
      <c r="AS216" s="40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52">
        <v>0</v>
      </c>
      <c r="AZ216" s="5">
        <v>0</v>
      </c>
      <c r="BA216" s="4">
        <v>0</v>
      </c>
      <c r="BB216" s="4">
        <v>0</v>
      </c>
      <c r="BC216" s="4">
        <v>0</v>
      </c>
      <c r="BD216" s="64">
        <v>0</v>
      </c>
      <c r="BE216" s="4">
        <v>0</v>
      </c>
      <c r="BF216" s="28">
        <v>0</v>
      </c>
      <c r="BG216" s="65">
        <v>0</v>
      </c>
      <c r="BH216" s="23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65">
        <v>0</v>
      </c>
      <c r="BU216" s="51">
        <v>0</v>
      </c>
      <c r="BV216" s="51">
        <v>0</v>
      </c>
      <c r="BW216" s="51">
        <v>0</v>
      </c>
      <c r="BX216" s="51">
        <v>0</v>
      </c>
      <c r="BY216" s="51">
        <v>0</v>
      </c>
      <c r="BZ216" s="51">
        <v>0</v>
      </c>
      <c r="CA216" s="51">
        <v>0</v>
      </c>
      <c r="CB216" s="51">
        <v>0</v>
      </c>
      <c r="CC216" s="51">
        <v>0</v>
      </c>
      <c r="CD216" s="51">
        <v>0</v>
      </c>
      <c r="CE216" s="51">
        <v>0</v>
      </c>
      <c r="CF216" s="63">
        <v>0</v>
      </c>
    </row>
    <row r="217" spans="1:84" x14ac:dyDescent="0.2">
      <c r="A217" s="64">
        <v>9</v>
      </c>
      <c r="B217" s="64" t="s">
        <v>821</v>
      </c>
      <c r="C217" s="64">
        <v>9</v>
      </c>
      <c r="D217" s="108" t="s">
        <v>234</v>
      </c>
      <c r="E217" s="51">
        <v>0</v>
      </c>
      <c r="F217" s="99">
        <v>0</v>
      </c>
      <c r="G217" s="100">
        <v>0</v>
      </c>
      <c r="H217" s="5">
        <v>0</v>
      </c>
      <c r="I217" s="122"/>
      <c r="J217" s="5">
        <v>0</v>
      </c>
      <c r="K217" s="5">
        <v>1</v>
      </c>
      <c r="L217" s="5">
        <v>0</v>
      </c>
      <c r="M217" s="51">
        <v>0</v>
      </c>
      <c r="N217" s="122"/>
      <c r="O217" s="101">
        <v>0</v>
      </c>
      <c r="P217" s="103">
        <v>0</v>
      </c>
      <c r="Q217" s="101">
        <v>0</v>
      </c>
      <c r="R217" s="101">
        <v>0</v>
      </c>
      <c r="S217" s="122"/>
      <c r="T217" s="101">
        <v>0</v>
      </c>
      <c r="U217" s="115">
        <v>0</v>
      </c>
      <c r="V217" s="5"/>
      <c r="W217" s="52"/>
      <c r="X217" s="5"/>
      <c r="Y217" s="65">
        <v>0</v>
      </c>
      <c r="Z217" s="40">
        <v>0</v>
      </c>
      <c r="AA217" s="209">
        <v>0</v>
      </c>
      <c r="AB217" s="5">
        <v>0</v>
      </c>
      <c r="AC217" s="65">
        <v>0</v>
      </c>
      <c r="AD217" s="5">
        <v>0</v>
      </c>
      <c r="AE217" s="111">
        <v>0</v>
      </c>
      <c r="AF217" s="5">
        <v>0</v>
      </c>
      <c r="AG217" s="65">
        <v>0</v>
      </c>
      <c r="AH217" s="4">
        <v>0</v>
      </c>
      <c r="AI217" s="65">
        <v>0</v>
      </c>
      <c r="AJ217" s="5">
        <v>0</v>
      </c>
      <c r="AK217" s="65">
        <v>0</v>
      </c>
      <c r="AL217" s="5">
        <v>0</v>
      </c>
      <c r="AM217" s="65">
        <v>0</v>
      </c>
      <c r="AN217" s="107">
        <v>0</v>
      </c>
      <c r="AO217" s="4">
        <v>0</v>
      </c>
      <c r="AP217" s="40">
        <v>0</v>
      </c>
      <c r="AQ217" s="40">
        <v>0</v>
      </c>
      <c r="AR217" s="52">
        <v>0</v>
      </c>
      <c r="AS217" s="40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52">
        <v>0</v>
      </c>
      <c r="AZ217" s="5">
        <v>0</v>
      </c>
      <c r="BA217" s="4">
        <v>0</v>
      </c>
      <c r="BB217" s="4">
        <v>0</v>
      </c>
      <c r="BC217" s="4">
        <v>0</v>
      </c>
      <c r="BD217" s="64">
        <v>0</v>
      </c>
      <c r="BE217" s="4">
        <v>0</v>
      </c>
      <c r="BF217" s="28">
        <v>0</v>
      </c>
      <c r="BG217" s="65">
        <v>0</v>
      </c>
      <c r="BH217" s="23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65">
        <v>0</v>
      </c>
      <c r="BU217" s="51">
        <v>0</v>
      </c>
      <c r="BV217" s="51">
        <v>0</v>
      </c>
      <c r="BW217" s="51">
        <v>0</v>
      </c>
      <c r="BX217" s="51">
        <v>0</v>
      </c>
      <c r="BY217" s="51">
        <v>0</v>
      </c>
      <c r="BZ217" s="51">
        <v>0</v>
      </c>
      <c r="CA217" s="51">
        <v>0</v>
      </c>
      <c r="CB217" s="51">
        <v>0</v>
      </c>
      <c r="CC217" s="51">
        <v>0</v>
      </c>
      <c r="CD217" s="51">
        <v>0</v>
      </c>
      <c r="CE217" s="51">
        <v>0</v>
      </c>
      <c r="CF217" s="63">
        <v>0</v>
      </c>
    </row>
    <row r="218" spans="1:84" x14ac:dyDescent="0.2">
      <c r="A218" s="64">
        <v>10</v>
      </c>
      <c r="B218" s="123" t="s">
        <v>780</v>
      </c>
      <c r="C218" s="97">
        <v>10</v>
      </c>
      <c r="D218" s="108" t="s">
        <v>234</v>
      </c>
      <c r="E218" s="51">
        <v>0</v>
      </c>
      <c r="F218" s="99">
        <v>0</v>
      </c>
      <c r="G218" s="100">
        <v>0</v>
      </c>
      <c r="H218" s="5">
        <v>0</v>
      </c>
      <c r="I218" s="122"/>
      <c r="J218" s="5">
        <v>0</v>
      </c>
      <c r="K218" s="5">
        <v>1</v>
      </c>
      <c r="L218" s="5">
        <v>0</v>
      </c>
      <c r="M218" s="51">
        <v>0</v>
      </c>
      <c r="N218" s="122"/>
      <c r="O218" s="101">
        <v>0</v>
      </c>
      <c r="P218" s="103">
        <v>0</v>
      </c>
      <c r="Q218" s="101">
        <v>0</v>
      </c>
      <c r="R218" s="101">
        <v>0</v>
      </c>
      <c r="S218" s="122"/>
      <c r="T218" s="101">
        <v>0</v>
      </c>
      <c r="U218" s="115">
        <v>0</v>
      </c>
      <c r="V218" s="5"/>
      <c r="W218" s="52"/>
      <c r="X218" s="5"/>
      <c r="Y218" s="65">
        <v>0</v>
      </c>
      <c r="Z218" s="40">
        <v>0</v>
      </c>
      <c r="AA218" s="209">
        <v>0</v>
      </c>
      <c r="AB218" s="5">
        <v>0</v>
      </c>
      <c r="AC218" s="65">
        <v>0</v>
      </c>
      <c r="AD218" s="5">
        <v>0</v>
      </c>
      <c r="AE218" s="111">
        <v>0</v>
      </c>
      <c r="AF218" s="5">
        <v>0</v>
      </c>
      <c r="AG218" s="65">
        <v>0</v>
      </c>
      <c r="AH218" s="4">
        <v>0</v>
      </c>
      <c r="AI218" s="65">
        <v>0</v>
      </c>
      <c r="AJ218" s="5">
        <v>0</v>
      </c>
      <c r="AK218" s="65">
        <v>0</v>
      </c>
      <c r="AL218" s="5">
        <v>0</v>
      </c>
      <c r="AM218" s="65">
        <v>0</v>
      </c>
      <c r="AN218" s="107">
        <v>0</v>
      </c>
      <c r="AO218" s="4">
        <v>0</v>
      </c>
      <c r="AP218" s="40">
        <v>0</v>
      </c>
      <c r="AQ218" s="40">
        <v>0</v>
      </c>
      <c r="AR218" s="52">
        <v>0</v>
      </c>
      <c r="AS218" s="40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52">
        <v>0</v>
      </c>
      <c r="AZ218" s="5">
        <v>0</v>
      </c>
      <c r="BA218" s="4">
        <v>0</v>
      </c>
      <c r="BB218" s="4">
        <v>0</v>
      </c>
      <c r="BC218" s="4">
        <v>0</v>
      </c>
      <c r="BD218" s="64">
        <v>0</v>
      </c>
      <c r="BE218" s="4">
        <v>0</v>
      </c>
      <c r="BF218" s="28">
        <v>0</v>
      </c>
      <c r="BG218" s="65">
        <v>0</v>
      </c>
      <c r="BH218" s="23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65">
        <v>0</v>
      </c>
      <c r="BU218" s="51">
        <v>0</v>
      </c>
      <c r="BV218" s="51">
        <v>0</v>
      </c>
      <c r="BW218" s="51">
        <v>0</v>
      </c>
      <c r="BX218" s="51">
        <v>0</v>
      </c>
      <c r="BY218" s="51">
        <v>0</v>
      </c>
      <c r="BZ218" s="51">
        <v>0</v>
      </c>
      <c r="CA218" s="51">
        <v>0</v>
      </c>
      <c r="CB218" s="51">
        <v>0</v>
      </c>
      <c r="CC218" s="51">
        <v>0</v>
      </c>
      <c r="CD218" s="51">
        <v>0</v>
      </c>
      <c r="CE218" s="51">
        <v>0</v>
      </c>
      <c r="CF218" s="63">
        <v>0</v>
      </c>
    </row>
    <row r="219" spans="1:84" x14ac:dyDescent="0.2">
      <c r="A219" s="64">
        <v>11</v>
      </c>
      <c r="B219" s="4" t="s">
        <v>822</v>
      </c>
      <c r="C219" s="64">
        <v>11</v>
      </c>
      <c r="D219" s="108" t="s">
        <v>234</v>
      </c>
      <c r="E219" s="51">
        <v>0</v>
      </c>
      <c r="F219" s="99">
        <v>0</v>
      </c>
      <c r="G219" s="100">
        <v>0</v>
      </c>
      <c r="H219" s="5">
        <v>0</v>
      </c>
      <c r="I219" s="122"/>
      <c r="J219" s="5">
        <v>0</v>
      </c>
      <c r="K219" s="5">
        <v>1</v>
      </c>
      <c r="L219" s="5">
        <v>0</v>
      </c>
      <c r="M219" s="51">
        <v>0</v>
      </c>
      <c r="N219" s="122"/>
      <c r="O219" s="101">
        <v>0</v>
      </c>
      <c r="P219" s="103">
        <v>0</v>
      </c>
      <c r="Q219" s="101">
        <v>0</v>
      </c>
      <c r="R219" s="101">
        <v>0</v>
      </c>
      <c r="S219" s="122"/>
      <c r="T219" s="101">
        <v>0</v>
      </c>
      <c r="U219" s="115">
        <v>0</v>
      </c>
      <c r="V219" s="5"/>
      <c r="W219" s="65"/>
      <c r="X219" s="5"/>
      <c r="Y219" s="65">
        <v>0</v>
      </c>
      <c r="Z219" s="40">
        <v>0</v>
      </c>
      <c r="AA219" s="209">
        <v>0</v>
      </c>
      <c r="AB219" s="5">
        <v>0</v>
      </c>
      <c r="AC219" s="65">
        <v>0</v>
      </c>
      <c r="AD219" s="5">
        <v>0</v>
      </c>
      <c r="AE219" s="111">
        <v>0</v>
      </c>
      <c r="AF219" s="5">
        <v>0</v>
      </c>
      <c r="AG219" s="65">
        <v>0</v>
      </c>
      <c r="AH219" s="4">
        <v>0</v>
      </c>
      <c r="AI219" s="65">
        <v>0</v>
      </c>
      <c r="AJ219" s="5">
        <v>0</v>
      </c>
      <c r="AK219" s="65">
        <v>0</v>
      </c>
      <c r="AL219" s="5">
        <v>0</v>
      </c>
      <c r="AM219" s="65">
        <v>0</v>
      </c>
      <c r="AN219" s="107">
        <v>0</v>
      </c>
      <c r="AO219" s="4">
        <v>0</v>
      </c>
      <c r="AP219" s="40">
        <v>0</v>
      </c>
      <c r="AQ219" s="40">
        <v>0</v>
      </c>
      <c r="AR219" s="52">
        <v>0</v>
      </c>
      <c r="AS219" s="40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52">
        <v>0</v>
      </c>
      <c r="AZ219" s="5">
        <v>0</v>
      </c>
      <c r="BA219" s="4">
        <v>0</v>
      </c>
      <c r="BB219" s="4">
        <v>0</v>
      </c>
      <c r="BC219" s="4">
        <v>0</v>
      </c>
      <c r="BD219" s="64">
        <v>0</v>
      </c>
      <c r="BE219" s="4">
        <v>0</v>
      </c>
      <c r="BF219" s="28">
        <v>0</v>
      </c>
      <c r="BG219" s="65">
        <v>0</v>
      </c>
      <c r="BH219" s="23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65">
        <v>0</v>
      </c>
      <c r="BU219" s="51">
        <v>0</v>
      </c>
      <c r="BV219" s="51">
        <v>0</v>
      </c>
      <c r="BW219" s="51">
        <v>0</v>
      </c>
      <c r="BX219" s="51">
        <v>0</v>
      </c>
      <c r="BY219" s="51">
        <v>0</v>
      </c>
      <c r="BZ219" s="51">
        <v>0</v>
      </c>
      <c r="CA219" s="51">
        <v>0</v>
      </c>
      <c r="CB219" s="51">
        <v>0</v>
      </c>
      <c r="CC219" s="51">
        <v>0</v>
      </c>
      <c r="CD219" s="51">
        <v>0</v>
      </c>
      <c r="CE219" s="51">
        <v>0</v>
      </c>
      <c r="CF219" s="63">
        <v>0</v>
      </c>
    </row>
    <row r="220" spans="1:84" x14ac:dyDescent="0.2">
      <c r="A220" s="64">
        <v>12</v>
      </c>
      <c r="B220" s="4" t="s">
        <v>823</v>
      </c>
      <c r="C220" s="64">
        <v>12</v>
      </c>
      <c r="D220" s="108" t="s">
        <v>234</v>
      </c>
      <c r="E220" s="51">
        <v>0</v>
      </c>
      <c r="F220" s="99">
        <v>0</v>
      </c>
      <c r="G220" s="100">
        <v>0</v>
      </c>
      <c r="H220" s="5">
        <v>0</v>
      </c>
      <c r="I220" s="122"/>
      <c r="J220" s="5">
        <v>0</v>
      </c>
      <c r="K220" s="5">
        <v>1</v>
      </c>
      <c r="L220" s="5">
        <v>0</v>
      </c>
      <c r="M220" s="51">
        <v>0</v>
      </c>
      <c r="N220" s="122"/>
      <c r="O220" s="101">
        <v>0</v>
      </c>
      <c r="P220" s="103">
        <v>0</v>
      </c>
      <c r="Q220" s="101">
        <v>0</v>
      </c>
      <c r="R220" s="101">
        <v>0</v>
      </c>
      <c r="S220" s="122"/>
      <c r="T220" s="103">
        <v>0</v>
      </c>
      <c r="U220" s="105">
        <v>0</v>
      </c>
      <c r="V220" s="5"/>
      <c r="W220" s="65"/>
      <c r="X220" s="5"/>
      <c r="Y220" s="65">
        <v>0</v>
      </c>
      <c r="Z220" s="40">
        <v>0</v>
      </c>
      <c r="AA220" s="209">
        <v>0</v>
      </c>
      <c r="AB220" s="5">
        <v>0</v>
      </c>
      <c r="AC220" s="65">
        <v>0</v>
      </c>
      <c r="AD220" s="5">
        <v>0</v>
      </c>
      <c r="AE220" s="111">
        <v>0</v>
      </c>
      <c r="AF220" s="5">
        <v>0</v>
      </c>
      <c r="AG220" s="65">
        <v>0</v>
      </c>
      <c r="AH220" s="4">
        <v>0</v>
      </c>
      <c r="AI220" s="65">
        <v>0</v>
      </c>
      <c r="AJ220" s="5">
        <v>0</v>
      </c>
      <c r="AK220" s="65">
        <v>0</v>
      </c>
      <c r="AL220" s="5">
        <v>0</v>
      </c>
      <c r="AM220" s="65">
        <v>0</v>
      </c>
      <c r="AN220" s="107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64">
        <v>0</v>
      </c>
      <c r="BE220" s="4">
        <v>0</v>
      </c>
      <c r="BF220" s="28">
        <v>0</v>
      </c>
      <c r="BG220" s="65">
        <v>0</v>
      </c>
      <c r="BH220" s="23">
        <v>0</v>
      </c>
      <c r="BI220" s="51">
        <v>0</v>
      </c>
      <c r="BJ220" s="51">
        <v>0</v>
      </c>
      <c r="BK220" s="51">
        <v>0</v>
      </c>
      <c r="BL220" s="51">
        <v>0</v>
      </c>
      <c r="BM220" s="51">
        <v>0</v>
      </c>
      <c r="BN220" s="51">
        <v>0</v>
      </c>
      <c r="BO220" s="51">
        <v>0</v>
      </c>
      <c r="BP220" s="51">
        <v>0</v>
      </c>
      <c r="BQ220" s="51">
        <v>0</v>
      </c>
      <c r="BR220" s="51">
        <v>0</v>
      </c>
      <c r="BS220" s="51">
        <v>0</v>
      </c>
      <c r="BT220" s="63">
        <v>0</v>
      </c>
      <c r="BU220" s="51">
        <v>0</v>
      </c>
      <c r="BV220" s="51">
        <v>0</v>
      </c>
      <c r="BW220" s="51">
        <v>0</v>
      </c>
      <c r="BX220" s="51">
        <v>0</v>
      </c>
      <c r="BY220" s="51">
        <v>0</v>
      </c>
      <c r="BZ220" s="51">
        <v>0</v>
      </c>
      <c r="CA220" s="51">
        <v>0</v>
      </c>
      <c r="CB220" s="51">
        <v>0</v>
      </c>
      <c r="CC220" s="51">
        <v>0</v>
      </c>
      <c r="CD220" s="51">
        <v>0</v>
      </c>
      <c r="CE220" s="51">
        <v>0</v>
      </c>
      <c r="CF220" s="63">
        <v>0</v>
      </c>
    </row>
    <row r="221" spans="1:84" x14ac:dyDescent="0.2">
      <c r="A221" s="64">
        <v>13</v>
      </c>
      <c r="B221" s="64" t="s">
        <v>824</v>
      </c>
      <c r="C221" s="64">
        <v>13</v>
      </c>
      <c r="D221" s="108" t="s">
        <v>234</v>
      </c>
      <c r="E221" s="51">
        <v>0</v>
      </c>
      <c r="F221" s="99">
        <v>0</v>
      </c>
      <c r="G221" s="100">
        <v>0</v>
      </c>
      <c r="H221" s="5">
        <v>0</v>
      </c>
      <c r="I221" s="122"/>
      <c r="J221" s="5">
        <v>0</v>
      </c>
      <c r="K221" s="5">
        <v>1</v>
      </c>
      <c r="L221" s="5">
        <v>0</v>
      </c>
      <c r="M221" s="51">
        <v>0</v>
      </c>
      <c r="N221" s="122"/>
      <c r="O221" s="101">
        <v>0</v>
      </c>
      <c r="P221" s="103">
        <v>0</v>
      </c>
      <c r="Q221" s="101">
        <v>0</v>
      </c>
      <c r="R221" s="101">
        <v>0</v>
      </c>
      <c r="S221" s="122"/>
      <c r="T221" s="111">
        <v>0</v>
      </c>
      <c r="U221" s="114">
        <v>0</v>
      </c>
      <c r="V221" s="5"/>
      <c r="W221" s="65"/>
      <c r="X221" s="5"/>
      <c r="Y221" s="65">
        <v>0</v>
      </c>
      <c r="Z221" s="40">
        <v>0</v>
      </c>
      <c r="AA221" s="209">
        <v>0</v>
      </c>
      <c r="AB221" s="5">
        <v>0</v>
      </c>
      <c r="AC221" s="65">
        <v>0</v>
      </c>
      <c r="AD221" s="5">
        <v>0</v>
      </c>
      <c r="AE221" s="111">
        <v>0</v>
      </c>
      <c r="AF221" s="5">
        <v>0</v>
      </c>
      <c r="AG221" s="65">
        <v>0</v>
      </c>
      <c r="AH221" s="4">
        <v>0</v>
      </c>
      <c r="AI221" s="65">
        <v>0</v>
      </c>
      <c r="AJ221" s="5">
        <v>0</v>
      </c>
      <c r="AK221" s="65">
        <v>0</v>
      </c>
      <c r="AL221" s="5">
        <v>0</v>
      </c>
      <c r="AM221" s="65">
        <v>0</v>
      </c>
      <c r="AN221" s="107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64">
        <v>0</v>
      </c>
      <c r="BE221" s="4">
        <v>0</v>
      </c>
      <c r="BF221" s="4">
        <v>0</v>
      </c>
      <c r="BG221" s="65">
        <v>0</v>
      </c>
      <c r="BH221" s="23">
        <v>0</v>
      </c>
      <c r="BI221" s="51">
        <v>0</v>
      </c>
      <c r="BJ221" s="51">
        <v>0</v>
      </c>
      <c r="BK221" s="51">
        <v>0</v>
      </c>
      <c r="BL221" s="51">
        <v>0</v>
      </c>
      <c r="BM221" s="51">
        <v>0</v>
      </c>
      <c r="BN221" s="51">
        <v>0</v>
      </c>
      <c r="BO221" s="51">
        <v>0</v>
      </c>
      <c r="BP221" s="51">
        <v>0</v>
      </c>
      <c r="BQ221" s="51">
        <v>0</v>
      </c>
      <c r="BR221" s="51">
        <v>0</v>
      </c>
      <c r="BS221" s="51">
        <v>0</v>
      </c>
      <c r="BT221" s="63">
        <v>0</v>
      </c>
      <c r="BU221" s="51">
        <v>0</v>
      </c>
      <c r="BV221" s="51">
        <v>0</v>
      </c>
      <c r="BW221" s="51">
        <v>0</v>
      </c>
      <c r="BX221" s="51">
        <v>0</v>
      </c>
      <c r="BY221" s="51">
        <v>0</v>
      </c>
      <c r="BZ221" s="51">
        <v>0</v>
      </c>
      <c r="CA221" s="51">
        <v>0</v>
      </c>
      <c r="CB221" s="51">
        <v>0</v>
      </c>
      <c r="CC221" s="51">
        <v>0</v>
      </c>
      <c r="CD221" s="51">
        <v>0</v>
      </c>
      <c r="CE221" s="51">
        <v>0</v>
      </c>
      <c r="CF221" s="63">
        <v>0</v>
      </c>
    </row>
    <row r="222" spans="1:84" x14ac:dyDescent="0.2">
      <c r="A222" s="64">
        <v>14</v>
      </c>
      <c r="B222" s="64" t="s">
        <v>825</v>
      </c>
      <c r="C222" s="64">
        <v>14</v>
      </c>
      <c r="D222" s="108" t="s">
        <v>234</v>
      </c>
      <c r="E222" s="51">
        <v>0</v>
      </c>
      <c r="F222" s="99">
        <v>0</v>
      </c>
      <c r="G222" s="100">
        <v>0</v>
      </c>
      <c r="H222" s="5">
        <v>0</v>
      </c>
      <c r="I222" s="122"/>
      <c r="J222" s="5">
        <v>0</v>
      </c>
      <c r="K222" s="5">
        <v>1</v>
      </c>
      <c r="L222" s="5">
        <v>0</v>
      </c>
      <c r="M222" s="51">
        <v>0</v>
      </c>
      <c r="N222" s="122"/>
      <c r="O222" s="101">
        <v>0</v>
      </c>
      <c r="P222" s="103">
        <v>0</v>
      </c>
      <c r="Q222" s="101">
        <v>0</v>
      </c>
      <c r="R222" s="101">
        <v>0</v>
      </c>
      <c r="S222" s="122"/>
      <c r="T222" s="111">
        <v>0</v>
      </c>
      <c r="U222" s="114">
        <v>0</v>
      </c>
      <c r="V222" s="5"/>
      <c r="W222" s="65"/>
      <c r="X222" s="5"/>
      <c r="Y222" s="65">
        <v>0</v>
      </c>
      <c r="Z222" s="40">
        <v>0</v>
      </c>
      <c r="AA222" s="209">
        <v>0</v>
      </c>
      <c r="AB222" s="5">
        <v>0</v>
      </c>
      <c r="AC222" s="65">
        <v>0</v>
      </c>
      <c r="AD222" s="5">
        <v>0</v>
      </c>
      <c r="AE222" s="65">
        <v>0</v>
      </c>
      <c r="AF222" s="5">
        <v>0</v>
      </c>
      <c r="AG222" s="65">
        <v>0</v>
      </c>
      <c r="AH222" s="4">
        <v>0</v>
      </c>
      <c r="AI222" s="65">
        <v>0</v>
      </c>
      <c r="AJ222" s="5">
        <v>0</v>
      </c>
      <c r="AK222" s="65">
        <v>0</v>
      </c>
      <c r="AL222" s="5">
        <v>0</v>
      </c>
      <c r="AM222" s="65">
        <v>0</v>
      </c>
      <c r="AN222" s="107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64">
        <v>0</v>
      </c>
      <c r="BE222" s="4">
        <v>0</v>
      </c>
      <c r="BF222" s="4">
        <v>0</v>
      </c>
      <c r="BG222" s="65">
        <v>0</v>
      </c>
      <c r="BH222" s="23">
        <v>0</v>
      </c>
      <c r="BI222" s="51">
        <v>0</v>
      </c>
      <c r="BJ222" s="51">
        <v>0</v>
      </c>
      <c r="BK222" s="51">
        <v>0</v>
      </c>
      <c r="BL222" s="51">
        <v>0</v>
      </c>
      <c r="BM222" s="51">
        <v>0</v>
      </c>
      <c r="BN222" s="51">
        <v>0</v>
      </c>
      <c r="BO222" s="51">
        <v>0</v>
      </c>
      <c r="BP222" s="51">
        <v>0</v>
      </c>
      <c r="BQ222" s="51">
        <v>0</v>
      </c>
      <c r="BR222" s="51">
        <v>0</v>
      </c>
      <c r="BS222" s="51">
        <v>0</v>
      </c>
      <c r="BT222" s="63">
        <v>0</v>
      </c>
      <c r="BU222" s="51">
        <v>0</v>
      </c>
      <c r="BV222" s="51">
        <v>0</v>
      </c>
      <c r="BW222" s="51">
        <v>0</v>
      </c>
      <c r="BX222" s="51">
        <v>0</v>
      </c>
      <c r="BY222" s="51">
        <v>0</v>
      </c>
      <c r="BZ222" s="51">
        <v>0</v>
      </c>
      <c r="CA222" s="51">
        <v>0</v>
      </c>
      <c r="CB222" s="51">
        <v>0</v>
      </c>
      <c r="CC222" s="51">
        <v>0</v>
      </c>
      <c r="CD222" s="51">
        <v>0</v>
      </c>
      <c r="CE222" s="51">
        <v>0</v>
      </c>
      <c r="CF222" s="63">
        <v>0</v>
      </c>
    </row>
    <row r="223" spans="1:84" x14ac:dyDescent="0.2">
      <c r="A223" s="64">
        <v>15</v>
      </c>
      <c r="B223" s="64" t="s">
        <v>826</v>
      </c>
      <c r="C223" s="64">
        <v>15</v>
      </c>
      <c r="D223" s="108" t="s">
        <v>234</v>
      </c>
      <c r="E223" s="51">
        <v>0</v>
      </c>
      <c r="F223" s="99">
        <v>0</v>
      </c>
      <c r="G223" s="100">
        <v>0</v>
      </c>
      <c r="H223" s="5">
        <v>0</v>
      </c>
      <c r="I223" s="122"/>
      <c r="J223" s="5">
        <v>0</v>
      </c>
      <c r="K223" s="5">
        <v>1</v>
      </c>
      <c r="L223" s="5">
        <v>0</v>
      </c>
      <c r="M223" s="51">
        <v>0</v>
      </c>
      <c r="N223" s="122"/>
      <c r="O223" s="101">
        <v>0</v>
      </c>
      <c r="P223" s="103">
        <v>0</v>
      </c>
      <c r="Q223" s="101">
        <v>0</v>
      </c>
      <c r="R223" s="101">
        <v>0</v>
      </c>
      <c r="S223" s="122"/>
      <c r="T223" s="111">
        <v>0</v>
      </c>
      <c r="U223" s="114">
        <v>0</v>
      </c>
      <c r="V223" s="5"/>
      <c r="W223" s="65"/>
      <c r="X223" s="5"/>
      <c r="Y223" s="65">
        <v>0</v>
      </c>
      <c r="Z223" s="40">
        <v>0</v>
      </c>
      <c r="AA223" s="209">
        <v>0</v>
      </c>
      <c r="AB223" s="5">
        <v>0</v>
      </c>
      <c r="AC223" s="65">
        <v>0</v>
      </c>
      <c r="AD223" s="5">
        <v>0</v>
      </c>
      <c r="AE223" s="65">
        <v>0</v>
      </c>
      <c r="AF223" s="5">
        <v>0</v>
      </c>
      <c r="AG223" s="65">
        <v>0</v>
      </c>
      <c r="AH223" s="4">
        <v>0</v>
      </c>
      <c r="AI223" s="65">
        <v>0</v>
      </c>
      <c r="AJ223" s="5">
        <v>0</v>
      </c>
      <c r="AK223" s="65">
        <v>0</v>
      </c>
      <c r="AL223" s="5">
        <v>0</v>
      </c>
      <c r="AM223" s="65">
        <v>0</v>
      </c>
      <c r="AN223" s="107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64">
        <v>0</v>
      </c>
      <c r="BE223" s="4">
        <v>0</v>
      </c>
      <c r="BF223" s="4">
        <v>0</v>
      </c>
      <c r="BG223" s="65">
        <v>0</v>
      </c>
      <c r="BH223" s="23">
        <v>0</v>
      </c>
      <c r="BI223" s="51">
        <v>0</v>
      </c>
      <c r="BJ223" s="51">
        <v>0</v>
      </c>
      <c r="BK223" s="51">
        <v>0</v>
      </c>
      <c r="BL223" s="51">
        <v>0</v>
      </c>
      <c r="BM223" s="51">
        <v>0</v>
      </c>
      <c r="BN223" s="51">
        <v>0</v>
      </c>
      <c r="BO223" s="51">
        <v>0</v>
      </c>
      <c r="BP223" s="51">
        <v>0</v>
      </c>
      <c r="BQ223" s="51">
        <v>0</v>
      </c>
      <c r="BR223" s="51">
        <v>0</v>
      </c>
      <c r="BS223" s="51">
        <v>0</v>
      </c>
      <c r="BT223" s="63">
        <v>0</v>
      </c>
      <c r="BU223" s="51">
        <v>0</v>
      </c>
      <c r="BV223" s="51">
        <v>0</v>
      </c>
      <c r="BW223" s="51">
        <v>0</v>
      </c>
      <c r="BX223" s="51">
        <v>0</v>
      </c>
      <c r="BY223" s="51">
        <v>0</v>
      </c>
      <c r="BZ223" s="51">
        <v>0</v>
      </c>
      <c r="CA223" s="51">
        <v>0</v>
      </c>
      <c r="CB223" s="51">
        <v>0</v>
      </c>
      <c r="CC223" s="51">
        <v>0</v>
      </c>
      <c r="CD223" s="51">
        <v>0</v>
      </c>
      <c r="CE223" s="51">
        <v>0</v>
      </c>
      <c r="CF223" s="63">
        <v>0</v>
      </c>
    </row>
    <row r="224" spans="1:84" x14ac:dyDescent="0.2">
      <c r="A224" s="64">
        <v>16</v>
      </c>
      <c r="B224" s="64" t="s">
        <v>827</v>
      </c>
      <c r="C224" s="64">
        <v>16</v>
      </c>
      <c r="D224" s="108" t="s">
        <v>234</v>
      </c>
      <c r="E224" s="51">
        <v>0</v>
      </c>
      <c r="F224" s="99">
        <v>0</v>
      </c>
      <c r="G224" s="100">
        <v>0</v>
      </c>
      <c r="H224" s="5">
        <v>0</v>
      </c>
      <c r="I224" s="122"/>
      <c r="J224" s="5">
        <v>0</v>
      </c>
      <c r="K224" s="5">
        <v>1</v>
      </c>
      <c r="L224" s="5">
        <v>0</v>
      </c>
      <c r="M224" s="51">
        <v>0</v>
      </c>
      <c r="N224" s="122"/>
      <c r="O224" s="101">
        <v>0</v>
      </c>
      <c r="P224" s="103">
        <v>0</v>
      </c>
      <c r="Q224" s="101">
        <v>0</v>
      </c>
      <c r="R224" s="101">
        <v>0</v>
      </c>
      <c r="S224" s="122"/>
      <c r="T224" s="111">
        <v>0</v>
      </c>
      <c r="U224" s="114">
        <v>0</v>
      </c>
      <c r="V224" s="5"/>
      <c r="W224" s="65"/>
      <c r="X224" s="5"/>
      <c r="Y224" s="65">
        <v>0</v>
      </c>
      <c r="Z224" s="5">
        <v>0</v>
      </c>
      <c r="AA224" s="65">
        <v>0</v>
      </c>
      <c r="AB224" s="5">
        <v>0</v>
      </c>
      <c r="AC224" s="65">
        <v>0</v>
      </c>
      <c r="AD224" s="5">
        <v>0</v>
      </c>
      <c r="AE224" s="65">
        <v>0</v>
      </c>
      <c r="AF224" s="5">
        <v>0</v>
      </c>
      <c r="AG224" s="65">
        <v>0</v>
      </c>
      <c r="AH224" s="4">
        <v>0</v>
      </c>
      <c r="AI224" s="65">
        <v>0</v>
      </c>
      <c r="AJ224" s="5">
        <v>0</v>
      </c>
      <c r="AK224" s="65">
        <v>0</v>
      </c>
      <c r="AL224" s="5">
        <v>0</v>
      </c>
      <c r="AM224" s="65">
        <v>0</v>
      </c>
      <c r="AN224" s="107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64">
        <v>0</v>
      </c>
      <c r="BE224" s="4">
        <v>0</v>
      </c>
      <c r="BF224" s="4">
        <v>0</v>
      </c>
      <c r="BG224" s="65">
        <v>0</v>
      </c>
      <c r="BH224" s="23">
        <v>0</v>
      </c>
      <c r="BI224" s="51">
        <v>0</v>
      </c>
      <c r="BJ224" s="51">
        <v>0</v>
      </c>
      <c r="BK224" s="51">
        <v>0</v>
      </c>
      <c r="BL224" s="51">
        <v>0</v>
      </c>
      <c r="BM224" s="51">
        <v>0</v>
      </c>
      <c r="BN224" s="51">
        <v>0</v>
      </c>
      <c r="BO224" s="51">
        <v>0</v>
      </c>
      <c r="BP224" s="51">
        <v>0</v>
      </c>
      <c r="BQ224" s="51">
        <v>0</v>
      </c>
      <c r="BR224" s="51">
        <v>0</v>
      </c>
      <c r="BS224" s="51">
        <v>0</v>
      </c>
      <c r="BT224" s="63">
        <v>0</v>
      </c>
      <c r="BU224" s="51">
        <v>0</v>
      </c>
      <c r="BV224" s="51">
        <v>0</v>
      </c>
      <c r="BW224" s="51">
        <v>0</v>
      </c>
      <c r="BX224" s="51">
        <v>0</v>
      </c>
      <c r="BY224" s="51">
        <v>0</v>
      </c>
      <c r="BZ224" s="51">
        <v>0</v>
      </c>
      <c r="CA224" s="51">
        <v>0</v>
      </c>
      <c r="CB224" s="51">
        <v>0</v>
      </c>
      <c r="CC224" s="51">
        <v>0</v>
      </c>
      <c r="CD224" s="51">
        <v>0</v>
      </c>
      <c r="CE224" s="51">
        <v>0</v>
      </c>
      <c r="CF224" s="63">
        <v>0</v>
      </c>
    </row>
    <row r="225" spans="1:84" x14ac:dyDescent="0.2">
      <c r="A225" s="64">
        <v>17</v>
      </c>
      <c r="B225" s="123" t="s">
        <v>828</v>
      </c>
      <c r="C225" s="64">
        <v>17</v>
      </c>
      <c r="D225" s="108" t="s">
        <v>234</v>
      </c>
      <c r="E225" s="51">
        <v>0</v>
      </c>
      <c r="F225" s="99">
        <v>0</v>
      </c>
      <c r="G225" s="100">
        <v>0</v>
      </c>
      <c r="H225" s="5">
        <v>0</v>
      </c>
      <c r="I225" s="122"/>
      <c r="J225" s="5">
        <v>0</v>
      </c>
      <c r="K225" s="5">
        <v>1</v>
      </c>
      <c r="L225" s="5">
        <v>0</v>
      </c>
      <c r="M225" s="51">
        <v>0</v>
      </c>
      <c r="N225" s="122"/>
      <c r="O225" s="101">
        <v>0</v>
      </c>
      <c r="P225" s="103">
        <v>0</v>
      </c>
      <c r="Q225" s="101">
        <v>0</v>
      </c>
      <c r="R225" s="101">
        <v>0</v>
      </c>
      <c r="S225" s="122"/>
      <c r="T225" s="111">
        <v>0</v>
      </c>
      <c r="U225" s="114">
        <v>0</v>
      </c>
      <c r="V225" s="5"/>
      <c r="W225" s="65"/>
      <c r="X225" s="5"/>
      <c r="Y225" s="65">
        <v>0</v>
      </c>
      <c r="Z225" s="5">
        <v>0</v>
      </c>
      <c r="AA225" s="65">
        <v>0</v>
      </c>
      <c r="AB225" s="5">
        <v>0</v>
      </c>
      <c r="AC225" s="65">
        <v>0</v>
      </c>
      <c r="AD225" s="5">
        <v>0</v>
      </c>
      <c r="AE225" s="65">
        <v>0</v>
      </c>
      <c r="AF225" s="5">
        <v>0</v>
      </c>
      <c r="AG225" s="65">
        <v>0</v>
      </c>
      <c r="AH225" s="4">
        <v>0</v>
      </c>
      <c r="AI225" s="65">
        <v>0</v>
      </c>
      <c r="AJ225" s="5">
        <v>0</v>
      </c>
      <c r="AK225" s="65">
        <v>0</v>
      </c>
      <c r="AL225" s="5">
        <v>0</v>
      </c>
      <c r="AM225" s="65">
        <v>0</v>
      </c>
      <c r="AN225" s="107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64">
        <v>0</v>
      </c>
      <c r="BE225" s="4">
        <v>0</v>
      </c>
      <c r="BF225" s="4">
        <v>0</v>
      </c>
      <c r="BG225" s="65">
        <v>0</v>
      </c>
      <c r="BH225" s="23">
        <v>0</v>
      </c>
      <c r="BI225" s="51">
        <v>0</v>
      </c>
      <c r="BJ225" s="51">
        <v>0</v>
      </c>
      <c r="BK225" s="51">
        <v>0</v>
      </c>
      <c r="BL225" s="51">
        <v>0</v>
      </c>
      <c r="BM225" s="51">
        <v>0</v>
      </c>
      <c r="BN225" s="51">
        <v>0</v>
      </c>
      <c r="BO225" s="51">
        <v>0</v>
      </c>
      <c r="BP225" s="51">
        <v>0</v>
      </c>
      <c r="BQ225" s="51">
        <v>0</v>
      </c>
      <c r="BR225" s="51">
        <v>0</v>
      </c>
      <c r="BS225" s="51">
        <v>0</v>
      </c>
      <c r="BT225" s="63">
        <v>0</v>
      </c>
      <c r="BU225" s="51">
        <v>0</v>
      </c>
      <c r="BV225" s="51">
        <v>0</v>
      </c>
      <c r="BW225" s="51">
        <v>0</v>
      </c>
      <c r="BX225" s="51">
        <v>0</v>
      </c>
      <c r="BY225" s="51">
        <v>0</v>
      </c>
      <c r="BZ225" s="51">
        <v>0</v>
      </c>
      <c r="CA225" s="51">
        <v>0</v>
      </c>
      <c r="CB225" s="51">
        <v>0</v>
      </c>
      <c r="CC225" s="51">
        <v>0</v>
      </c>
      <c r="CD225" s="51">
        <v>0</v>
      </c>
      <c r="CE225" s="51">
        <v>0</v>
      </c>
      <c r="CF225" s="63">
        <v>0</v>
      </c>
    </row>
    <row r="226" spans="1:84" x14ac:dyDescent="0.2">
      <c r="A226" s="64">
        <v>18</v>
      </c>
      <c r="B226" s="104" t="s">
        <v>829</v>
      </c>
      <c r="C226" s="64">
        <v>18</v>
      </c>
      <c r="D226" s="108" t="s">
        <v>234</v>
      </c>
      <c r="E226" s="51">
        <v>0</v>
      </c>
      <c r="F226" s="99">
        <v>0</v>
      </c>
      <c r="G226" s="100">
        <v>0</v>
      </c>
      <c r="H226" s="5">
        <v>0</v>
      </c>
      <c r="I226" s="122"/>
      <c r="J226" s="5">
        <v>0</v>
      </c>
      <c r="K226" s="5">
        <v>1</v>
      </c>
      <c r="L226" s="5">
        <v>0</v>
      </c>
      <c r="M226" s="51">
        <v>0</v>
      </c>
      <c r="N226" s="122"/>
      <c r="O226" s="101">
        <v>0</v>
      </c>
      <c r="P226" s="103">
        <v>0</v>
      </c>
      <c r="Q226" s="101">
        <v>0</v>
      </c>
      <c r="R226" s="101">
        <v>0</v>
      </c>
      <c r="S226" s="122"/>
      <c r="T226" s="101">
        <v>0</v>
      </c>
      <c r="U226" s="115">
        <v>0</v>
      </c>
      <c r="V226" s="5"/>
      <c r="W226" s="65"/>
      <c r="X226" s="5"/>
      <c r="Y226" s="65">
        <v>0</v>
      </c>
      <c r="Z226" s="5">
        <v>0</v>
      </c>
      <c r="AA226" s="65">
        <v>0</v>
      </c>
      <c r="AB226" s="5">
        <v>0</v>
      </c>
      <c r="AC226" s="65">
        <v>0</v>
      </c>
      <c r="AD226" s="5">
        <v>0</v>
      </c>
      <c r="AE226" s="65">
        <v>0</v>
      </c>
      <c r="AF226" s="5">
        <v>0</v>
      </c>
      <c r="AG226" s="65">
        <v>0</v>
      </c>
      <c r="AH226" s="4">
        <v>0</v>
      </c>
      <c r="AI226" s="65">
        <v>0</v>
      </c>
      <c r="AJ226" s="5">
        <v>0</v>
      </c>
      <c r="AK226" s="65">
        <v>0</v>
      </c>
      <c r="AL226" s="5">
        <v>0</v>
      </c>
      <c r="AM226" s="65">
        <v>0</v>
      </c>
      <c r="AN226" s="107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64">
        <v>0</v>
      </c>
      <c r="BE226" s="4">
        <v>0</v>
      </c>
      <c r="BF226" s="4">
        <v>0</v>
      </c>
      <c r="BG226" s="65">
        <v>0</v>
      </c>
      <c r="BH226" s="23">
        <v>0</v>
      </c>
      <c r="BI226" s="51">
        <v>0</v>
      </c>
      <c r="BJ226" s="51">
        <v>0</v>
      </c>
      <c r="BK226" s="51">
        <v>0</v>
      </c>
      <c r="BL226" s="51">
        <v>0</v>
      </c>
      <c r="BM226" s="51">
        <v>0</v>
      </c>
      <c r="BN226" s="51">
        <v>0</v>
      </c>
      <c r="BO226" s="51">
        <v>0</v>
      </c>
      <c r="BP226" s="51">
        <v>0</v>
      </c>
      <c r="BQ226" s="51">
        <v>0</v>
      </c>
      <c r="BR226" s="51">
        <v>0</v>
      </c>
      <c r="BS226" s="51">
        <v>0</v>
      </c>
      <c r="BT226" s="63">
        <v>0</v>
      </c>
      <c r="BU226" s="51">
        <v>0</v>
      </c>
      <c r="BV226" s="51">
        <v>0</v>
      </c>
      <c r="BW226" s="51">
        <v>0</v>
      </c>
      <c r="BX226" s="51">
        <v>0</v>
      </c>
      <c r="BY226" s="51">
        <v>0</v>
      </c>
      <c r="BZ226" s="51">
        <v>0</v>
      </c>
      <c r="CA226" s="51">
        <v>0</v>
      </c>
      <c r="CB226" s="51">
        <v>0</v>
      </c>
      <c r="CC226" s="51">
        <v>0</v>
      </c>
      <c r="CD226" s="51">
        <v>0</v>
      </c>
      <c r="CE226" s="51">
        <v>0</v>
      </c>
      <c r="CF226" s="63">
        <v>0</v>
      </c>
    </row>
    <row r="227" spans="1:84" x14ac:dyDescent="0.2">
      <c r="A227" s="64">
        <v>19</v>
      </c>
      <c r="B227" s="104" t="s">
        <v>830</v>
      </c>
      <c r="C227" s="64">
        <v>19</v>
      </c>
      <c r="D227" s="108" t="s">
        <v>234</v>
      </c>
      <c r="E227" s="51">
        <v>0</v>
      </c>
      <c r="F227" s="99">
        <v>0</v>
      </c>
      <c r="G227" s="100">
        <v>0</v>
      </c>
      <c r="H227" s="5">
        <v>0</v>
      </c>
      <c r="I227" s="122"/>
      <c r="J227" s="5">
        <v>0</v>
      </c>
      <c r="K227" s="5">
        <v>1</v>
      </c>
      <c r="L227" s="5">
        <v>0</v>
      </c>
      <c r="M227" s="51">
        <v>0</v>
      </c>
      <c r="N227" s="122"/>
      <c r="O227" s="101">
        <v>0</v>
      </c>
      <c r="P227" s="103">
        <v>0</v>
      </c>
      <c r="Q227" s="101">
        <v>0</v>
      </c>
      <c r="R227" s="101">
        <v>0</v>
      </c>
      <c r="S227" s="122"/>
      <c r="T227" s="101">
        <v>0</v>
      </c>
      <c r="U227" s="115">
        <v>0</v>
      </c>
      <c r="V227" s="5"/>
      <c r="W227" s="65"/>
      <c r="X227" s="5"/>
      <c r="Y227" s="65">
        <v>0</v>
      </c>
      <c r="Z227" s="5">
        <v>0</v>
      </c>
      <c r="AA227" s="65">
        <v>0</v>
      </c>
      <c r="AB227" s="5">
        <v>0</v>
      </c>
      <c r="AC227" s="65">
        <v>0</v>
      </c>
      <c r="AD227" s="5">
        <v>0</v>
      </c>
      <c r="AE227" s="65">
        <v>0</v>
      </c>
      <c r="AF227" s="5">
        <v>0</v>
      </c>
      <c r="AG227" s="65">
        <v>0</v>
      </c>
      <c r="AH227" s="4">
        <v>0</v>
      </c>
      <c r="AI227" s="65">
        <v>0</v>
      </c>
      <c r="AJ227" s="5">
        <v>0</v>
      </c>
      <c r="AK227" s="65">
        <v>0</v>
      </c>
      <c r="AL227" s="5">
        <v>0</v>
      </c>
      <c r="AM227" s="65">
        <v>0</v>
      </c>
      <c r="AN227" s="107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64">
        <v>0</v>
      </c>
      <c r="BE227" s="4">
        <v>0</v>
      </c>
      <c r="BF227" s="4">
        <v>0</v>
      </c>
      <c r="BG227" s="65">
        <v>0</v>
      </c>
      <c r="BH227" s="23">
        <v>0</v>
      </c>
      <c r="BI227" s="51">
        <v>0</v>
      </c>
      <c r="BJ227" s="51">
        <v>0</v>
      </c>
      <c r="BK227" s="51">
        <v>0</v>
      </c>
      <c r="BL227" s="51">
        <v>0</v>
      </c>
      <c r="BM227" s="51">
        <v>0</v>
      </c>
      <c r="BN227" s="51">
        <v>0</v>
      </c>
      <c r="BO227" s="51">
        <v>0</v>
      </c>
      <c r="BP227" s="51">
        <v>0</v>
      </c>
      <c r="BQ227" s="51">
        <v>0</v>
      </c>
      <c r="BR227" s="51">
        <v>0</v>
      </c>
      <c r="BS227" s="51">
        <v>0</v>
      </c>
      <c r="BT227" s="63">
        <v>0</v>
      </c>
      <c r="BU227" s="51">
        <v>0</v>
      </c>
      <c r="BV227" s="51">
        <v>0</v>
      </c>
      <c r="BW227" s="51">
        <v>0</v>
      </c>
      <c r="BX227" s="51">
        <v>0</v>
      </c>
      <c r="BY227" s="51">
        <v>0</v>
      </c>
      <c r="BZ227" s="51">
        <v>0</v>
      </c>
      <c r="CA227" s="51">
        <v>0</v>
      </c>
      <c r="CB227" s="51">
        <v>0</v>
      </c>
      <c r="CC227" s="51">
        <v>0</v>
      </c>
      <c r="CD227" s="51">
        <v>0</v>
      </c>
      <c r="CE227" s="51">
        <v>0</v>
      </c>
      <c r="CF227" s="63">
        <v>0</v>
      </c>
    </row>
    <row r="228" spans="1:84" x14ac:dyDescent="0.2">
      <c r="A228" s="64">
        <v>20</v>
      </c>
      <c r="B228" s="104" t="s">
        <v>832</v>
      </c>
      <c r="C228" s="64">
        <v>20</v>
      </c>
      <c r="D228" s="108" t="s">
        <v>234</v>
      </c>
      <c r="E228" s="51">
        <v>0</v>
      </c>
      <c r="F228" s="99">
        <v>0</v>
      </c>
      <c r="G228" s="100">
        <v>0</v>
      </c>
      <c r="H228" s="5">
        <v>0</v>
      </c>
      <c r="I228" s="122"/>
      <c r="J228" s="5">
        <v>0</v>
      </c>
      <c r="K228" s="5">
        <v>1</v>
      </c>
      <c r="L228" s="5">
        <v>0</v>
      </c>
      <c r="M228" s="51">
        <v>0</v>
      </c>
      <c r="N228" s="122"/>
      <c r="O228" s="101">
        <v>0</v>
      </c>
      <c r="P228" s="103">
        <v>0</v>
      </c>
      <c r="Q228" s="101">
        <v>0</v>
      </c>
      <c r="R228" s="101">
        <v>0</v>
      </c>
      <c r="S228" s="122"/>
      <c r="T228" s="101">
        <v>0</v>
      </c>
      <c r="U228" s="115">
        <v>0</v>
      </c>
      <c r="V228" s="5"/>
      <c r="W228" s="65"/>
      <c r="X228" s="5"/>
      <c r="Y228" s="65">
        <v>0</v>
      </c>
      <c r="Z228" s="5">
        <v>0</v>
      </c>
      <c r="AA228" s="65">
        <v>0</v>
      </c>
      <c r="AB228" s="5">
        <v>0</v>
      </c>
      <c r="AC228" s="65">
        <v>0</v>
      </c>
      <c r="AD228" s="5">
        <v>0</v>
      </c>
      <c r="AE228" s="65">
        <v>0</v>
      </c>
      <c r="AF228" s="5">
        <v>0</v>
      </c>
      <c r="AG228" s="65">
        <v>0</v>
      </c>
      <c r="AH228" s="4">
        <v>0</v>
      </c>
      <c r="AI228" s="65">
        <v>0</v>
      </c>
      <c r="AJ228" s="5">
        <v>0</v>
      </c>
      <c r="AK228" s="65">
        <v>0</v>
      </c>
      <c r="AL228" s="5">
        <v>0</v>
      </c>
      <c r="AM228" s="65">
        <v>0</v>
      </c>
      <c r="AN228" s="107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64">
        <v>0</v>
      </c>
      <c r="BE228" s="4">
        <v>0</v>
      </c>
      <c r="BF228" s="4">
        <v>0</v>
      </c>
      <c r="BG228" s="65">
        <v>0</v>
      </c>
      <c r="BH228" s="23">
        <v>0</v>
      </c>
      <c r="BI228" s="51">
        <v>0</v>
      </c>
      <c r="BJ228" s="51">
        <v>0</v>
      </c>
      <c r="BK228" s="51">
        <v>0</v>
      </c>
      <c r="BL228" s="51">
        <v>0</v>
      </c>
      <c r="BM228" s="51">
        <v>0</v>
      </c>
      <c r="BN228" s="51">
        <v>0</v>
      </c>
      <c r="BO228" s="51">
        <v>0</v>
      </c>
      <c r="BP228" s="51">
        <v>0</v>
      </c>
      <c r="BQ228" s="51">
        <v>0</v>
      </c>
      <c r="BR228" s="51">
        <v>0</v>
      </c>
      <c r="BS228" s="51">
        <v>0</v>
      </c>
      <c r="BT228" s="63">
        <v>0</v>
      </c>
      <c r="BU228" s="51">
        <v>0</v>
      </c>
      <c r="BV228" s="51">
        <v>0</v>
      </c>
      <c r="BW228" s="51">
        <v>0</v>
      </c>
      <c r="BX228" s="51">
        <v>0</v>
      </c>
      <c r="BY228" s="51">
        <v>0</v>
      </c>
      <c r="BZ228" s="51">
        <v>0</v>
      </c>
      <c r="CA228" s="51">
        <v>0</v>
      </c>
      <c r="CB228" s="51">
        <v>0</v>
      </c>
      <c r="CC228" s="51">
        <v>0</v>
      </c>
      <c r="CD228" s="51">
        <v>0</v>
      </c>
      <c r="CE228" s="51">
        <v>0</v>
      </c>
      <c r="CF228" s="63">
        <v>0</v>
      </c>
    </row>
    <row r="229" spans="1:84" x14ac:dyDescent="0.2">
      <c r="A229" s="64">
        <v>21</v>
      </c>
      <c r="B229" s="104" t="s">
        <v>833</v>
      </c>
      <c r="C229" s="64">
        <v>21</v>
      </c>
      <c r="D229" s="108" t="s">
        <v>234</v>
      </c>
      <c r="E229" s="51">
        <v>0</v>
      </c>
      <c r="F229" s="99">
        <v>0</v>
      </c>
      <c r="G229" s="100">
        <v>0</v>
      </c>
      <c r="H229" s="5">
        <v>0</v>
      </c>
      <c r="I229" s="122"/>
      <c r="J229" s="5">
        <v>0</v>
      </c>
      <c r="K229" s="5">
        <v>1</v>
      </c>
      <c r="L229" s="5">
        <v>0</v>
      </c>
      <c r="M229" s="51">
        <v>0</v>
      </c>
      <c r="N229" s="122"/>
      <c r="O229" s="101">
        <v>0</v>
      </c>
      <c r="P229" s="103">
        <v>0</v>
      </c>
      <c r="Q229" s="101">
        <v>0</v>
      </c>
      <c r="R229" s="101">
        <v>0</v>
      </c>
      <c r="S229" s="122"/>
      <c r="T229" s="101">
        <v>0</v>
      </c>
      <c r="U229" s="115">
        <v>0</v>
      </c>
      <c r="V229" s="5"/>
      <c r="W229" s="65"/>
      <c r="X229" s="5"/>
      <c r="Y229" s="65">
        <v>0</v>
      </c>
      <c r="Z229" s="5">
        <v>0</v>
      </c>
      <c r="AA229" s="65">
        <v>0</v>
      </c>
      <c r="AB229" s="5">
        <v>0</v>
      </c>
      <c r="AC229" s="65">
        <v>0</v>
      </c>
      <c r="AD229" s="5">
        <v>0</v>
      </c>
      <c r="AE229" s="65">
        <v>0</v>
      </c>
      <c r="AF229" s="5">
        <v>0</v>
      </c>
      <c r="AG229" s="65">
        <v>0</v>
      </c>
      <c r="AH229" s="4">
        <v>0</v>
      </c>
      <c r="AI229" s="65">
        <v>0</v>
      </c>
      <c r="AJ229" s="5">
        <v>0</v>
      </c>
      <c r="AK229" s="65">
        <v>0</v>
      </c>
      <c r="AL229" s="5">
        <v>0</v>
      </c>
      <c r="AM229" s="65">
        <v>0</v>
      </c>
      <c r="AN229" s="107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64">
        <v>0</v>
      </c>
      <c r="BE229" s="4">
        <v>0</v>
      </c>
      <c r="BF229" s="4">
        <v>0</v>
      </c>
      <c r="BG229" s="65">
        <v>0</v>
      </c>
      <c r="BH229" s="23">
        <v>0</v>
      </c>
      <c r="BI229" s="51">
        <v>0</v>
      </c>
      <c r="BJ229" s="51">
        <v>0</v>
      </c>
      <c r="BK229" s="51">
        <v>0</v>
      </c>
      <c r="BL229" s="51">
        <v>0</v>
      </c>
      <c r="BM229" s="51">
        <v>0</v>
      </c>
      <c r="BN229" s="51">
        <v>0</v>
      </c>
      <c r="BO229" s="51">
        <v>0</v>
      </c>
      <c r="BP229" s="51">
        <v>0</v>
      </c>
      <c r="BQ229" s="51">
        <v>0</v>
      </c>
      <c r="BR229" s="51">
        <v>0</v>
      </c>
      <c r="BS229" s="51">
        <v>0</v>
      </c>
      <c r="BT229" s="63">
        <v>0</v>
      </c>
      <c r="BU229" s="51">
        <v>0</v>
      </c>
      <c r="BV229" s="51">
        <v>0</v>
      </c>
      <c r="BW229" s="51">
        <v>0</v>
      </c>
      <c r="BX229" s="51">
        <v>0</v>
      </c>
      <c r="BY229" s="51">
        <v>0</v>
      </c>
      <c r="BZ229" s="51">
        <v>0</v>
      </c>
      <c r="CA229" s="51">
        <v>0</v>
      </c>
      <c r="CB229" s="51">
        <v>0</v>
      </c>
      <c r="CC229" s="51">
        <v>0</v>
      </c>
      <c r="CD229" s="51">
        <v>0</v>
      </c>
      <c r="CE229" s="51">
        <v>0</v>
      </c>
      <c r="CF229" s="63">
        <v>0</v>
      </c>
    </row>
    <row r="230" spans="1:84" x14ac:dyDescent="0.2">
      <c r="A230" s="64">
        <v>22</v>
      </c>
      <c r="B230" s="104" t="s">
        <v>834</v>
      </c>
      <c r="C230" s="64">
        <v>22</v>
      </c>
      <c r="D230" s="108" t="s">
        <v>234</v>
      </c>
      <c r="E230" s="51">
        <v>0</v>
      </c>
      <c r="F230" s="99">
        <v>0</v>
      </c>
      <c r="G230" s="100">
        <v>0</v>
      </c>
      <c r="H230" s="5">
        <v>0</v>
      </c>
      <c r="I230" s="122"/>
      <c r="J230" s="5">
        <v>0</v>
      </c>
      <c r="K230" s="5">
        <v>1</v>
      </c>
      <c r="L230" s="5">
        <v>0</v>
      </c>
      <c r="M230" s="51">
        <v>0</v>
      </c>
      <c r="N230" s="122"/>
      <c r="O230" s="101">
        <v>0</v>
      </c>
      <c r="P230" s="103">
        <v>0</v>
      </c>
      <c r="Q230" s="101">
        <v>0</v>
      </c>
      <c r="R230" s="101">
        <v>0</v>
      </c>
      <c r="S230" s="122"/>
      <c r="T230" s="101">
        <v>0</v>
      </c>
      <c r="U230" s="115">
        <v>0</v>
      </c>
      <c r="V230" s="5"/>
      <c r="W230" s="65"/>
      <c r="X230" s="5"/>
      <c r="Y230" s="65">
        <v>0</v>
      </c>
      <c r="Z230" s="5">
        <v>0</v>
      </c>
      <c r="AA230" s="65">
        <v>0</v>
      </c>
      <c r="AB230" s="5">
        <v>0</v>
      </c>
      <c r="AC230" s="65">
        <v>0</v>
      </c>
      <c r="AD230" s="5">
        <v>0</v>
      </c>
      <c r="AE230" s="65">
        <v>0</v>
      </c>
      <c r="AF230" s="5">
        <v>0</v>
      </c>
      <c r="AG230" s="65">
        <v>0</v>
      </c>
      <c r="AH230" s="4">
        <v>0</v>
      </c>
      <c r="AI230" s="65">
        <v>0</v>
      </c>
      <c r="AJ230" s="5">
        <v>0</v>
      </c>
      <c r="AK230" s="65">
        <v>0</v>
      </c>
      <c r="AL230" s="5">
        <v>0</v>
      </c>
      <c r="AM230" s="65">
        <v>0</v>
      </c>
      <c r="AN230" s="107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64">
        <v>0</v>
      </c>
      <c r="BE230" s="4">
        <v>0</v>
      </c>
      <c r="BF230" s="4">
        <v>0</v>
      </c>
      <c r="BG230" s="65">
        <v>0</v>
      </c>
      <c r="BH230" s="23">
        <v>0</v>
      </c>
      <c r="BI230" s="51">
        <v>0</v>
      </c>
      <c r="BJ230" s="51">
        <v>0</v>
      </c>
      <c r="BK230" s="51">
        <v>0</v>
      </c>
      <c r="BL230" s="51">
        <v>0</v>
      </c>
      <c r="BM230" s="51">
        <v>0</v>
      </c>
      <c r="BN230" s="51">
        <v>0</v>
      </c>
      <c r="BO230" s="51">
        <v>0</v>
      </c>
      <c r="BP230" s="51">
        <v>0</v>
      </c>
      <c r="BQ230" s="51">
        <v>0</v>
      </c>
      <c r="BR230" s="51">
        <v>0</v>
      </c>
      <c r="BS230" s="51">
        <v>0</v>
      </c>
      <c r="BT230" s="63">
        <v>0</v>
      </c>
      <c r="BU230" s="51">
        <v>0</v>
      </c>
      <c r="BV230" s="51">
        <v>0</v>
      </c>
      <c r="BW230" s="51">
        <v>0</v>
      </c>
      <c r="BX230" s="51">
        <v>0</v>
      </c>
      <c r="BY230" s="51">
        <v>0</v>
      </c>
      <c r="BZ230" s="51">
        <v>0</v>
      </c>
      <c r="CA230" s="51">
        <v>0</v>
      </c>
      <c r="CB230" s="51">
        <v>0</v>
      </c>
      <c r="CC230" s="51">
        <v>0</v>
      </c>
      <c r="CD230" s="51">
        <v>0</v>
      </c>
      <c r="CE230" s="51">
        <v>0</v>
      </c>
      <c r="CF230" s="63">
        <v>0</v>
      </c>
    </row>
    <row r="231" spans="1:84" x14ac:dyDescent="0.2">
      <c r="A231" s="64">
        <v>23</v>
      </c>
      <c r="B231" s="104" t="s">
        <v>835</v>
      </c>
      <c r="C231" s="64">
        <v>23</v>
      </c>
      <c r="D231" s="108" t="s">
        <v>234</v>
      </c>
      <c r="E231" s="51">
        <v>0</v>
      </c>
      <c r="F231" s="99">
        <v>0</v>
      </c>
      <c r="G231" s="100">
        <v>0</v>
      </c>
      <c r="H231" s="5">
        <v>0</v>
      </c>
      <c r="I231" s="122"/>
      <c r="J231" s="5">
        <v>0</v>
      </c>
      <c r="K231" s="5">
        <v>1</v>
      </c>
      <c r="L231" s="5">
        <v>0</v>
      </c>
      <c r="M231" s="51">
        <v>0</v>
      </c>
      <c r="N231" s="122"/>
      <c r="O231" s="101">
        <v>0</v>
      </c>
      <c r="P231" s="103">
        <v>0</v>
      </c>
      <c r="Q231" s="101">
        <v>0</v>
      </c>
      <c r="R231" s="101">
        <v>0</v>
      </c>
      <c r="S231" s="122"/>
      <c r="T231" s="101">
        <v>0</v>
      </c>
      <c r="U231" s="115">
        <v>0</v>
      </c>
      <c r="V231" s="5"/>
      <c r="W231" s="65"/>
      <c r="X231" s="5"/>
      <c r="Y231" s="65">
        <v>0</v>
      </c>
      <c r="Z231" s="5">
        <v>0</v>
      </c>
      <c r="AA231" s="65">
        <v>0</v>
      </c>
      <c r="AB231" s="5">
        <v>0</v>
      </c>
      <c r="AC231" s="65">
        <v>0</v>
      </c>
      <c r="AD231" s="5">
        <v>0</v>
      </c>
      <c r="AE231" s="65">
        <v>0</v>
      </c>
      <c r="AF231" s="5">
        <v>0</v>
      </c>
      <c r="AG231" s="65">
        <v>0</v>
      </c>
      <c r="AH231" s="4">
        <v>0</v>
      </c>
      <c r="AI231" s="65">
        <v>0</v>
      </c>
      <c r="AJ231" s="5">
        <v>0</v>
      </c>
      <c r="AK231" s="65">
        <v>0</v>
      </c>
      <c r="AL231" s="5">
        <v>0</v>
      </c>
      <c r="AM231" s="65">
        <v>0</v>
      </c>
      <c r="AN231" s="107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64">
        <v>0</v>
      </c>
      <c r="BE231" s="4">
        <v>0</v>
      </c>
      <c r="BF231" s="4">
        <v>0</v>
      </c>
      <c r="BG231" s="65">
        <v>0</v>
      </c>
      <c r="BH231" s="23">
        <v>0</v>
      </c>
      <c r="BI231" s="51">
        <v>0</v>
      </c>
      <c r="BJ231" s="51">
        <v>0</v>
      </c>
      <c r="BK231" s="51">
        <v>0</v>
      </c>
      <c r="BL231" s="51">
        <v>0</v>
      </c>
      <c r="BM231" s="51">
        <v>0</v>
      </c>
      <c r="BN231" s="51">
        <v>0</v>
      </c>
      <c r="BO231" s="51">
        <v>0</v>
      </c>
      <c r="BP231" s="51">
        <v>0</v>
      </c>
      <c r="BQ231" s="51">
        <v>0</v>
      </c>
      <c r="BR231" s="51">
        <v>0</v>
      </c>
      <c r="BS231" s="51">
        <v>0</v>
      </c>
      <c r="BT231" s="63">
        <v>0</v>
      </c>
      <c r="BU231" s="51">
        <v>0</v>
      </c>
      <c r="BV231" s="51">
        <v>0</v>
      </c>
      <c r="BW231" s="51">
        <v>0</v>
      </c>
      <c r="BX231" s="51">
        <v>0</v>
      </c>
      <c r="BY231" s="51">
        <v>0</v>
      </c>
      <c r="BZ231" s="51">
        <v>0</v>
      </c>
      <c r="CA231" s="51">
        <v>0</v>
      </c>
      <c r="CB231" s="51">
        <v>0</v>
      </c>
      <c r="CC231" s="51">
        <v>0</v>
      </c>
      <c r="CD231" s="51">
        <v>0</v>
      </c>
      <c r="CE231" s="51">
        <v>0</v>
      </c>
      <c r="CF231" s="63">
        <v>0</v>
      </c>
    </row>
    <row r="232" spans="1:84" x14ac:dyDescent="0.2">
      <c r="A232" s="64"/>
      <c r="B232" s="104"/>
      <c r="C232" s="64"/>
      <c r="D232" s="108"/>
      <c r="E232" s="51"/>
      <c r="F232" s="99"/>
      <c r="G232" s="100"/>
      <c r="H232" s="5"/>
      <c r="I232" s="122"/>
      <c r="J232" s="5"/>
      <c r="K232" s="5"/>
      <c r="L232" s="5"/>
      <c r="M232" s="51"/>
      <c r="N232" s="122"/>
      <c r="O232" s="101"/>
      <c r="P232" s="103"/>
      <c r="Q232" s="101"/>
      <c r="R232" s="101"/>
      <c r="S232" s="122"/>
      <c r="T232" s="101"/>
      <c r="U232" s="115"/>
      <c r="V232" s="5"/>
      <c r="W232" s="65"/>
      <c r="X232" s="5"/>
      <c r="Y232" s="65"/>
      <c r="Z232" s="5"/>
      <c r="AA232" s="65"/>
      <c r="AB232" s="5"/>
      <c r="AC232" s="65"/>
      <c r="AD232" s="5"/>
      <c r="AE232" s="65"/>
      <c r="AF232" s="5"/>
      <c r="AG232" s="65"/>
      <c r="AH232" s="4"/>
      <c r="AI232" s="65"/>
      <c r="AJ232" s="5"/>
      <c r="AK232" s="65"/>
      <c r="AL232" s="5"/>
      <c r="AM232" s="65"/>
      <c r="AN232" s="107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64"/>
      <c r="BE232" s="4"/>
      <c r="BF232" s="4"/>
      <c r="BG232" s="65"/>
      <c r="BH232" s="23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63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63"/>
    </row>
    <row r="233" spans="1:84" x14ac:dyDescent="0.2">
      <c r="A233" s="64"/>
      <c r="B233" s="104"/>
      <c r="C233" s="64"/>
      <c r="D233" s="108"/>
      <c r="E233" s="51"/>
      <c r="F233" s="99"/>
      <c r="G233" s="100"/>
      <c r="H233" s="5"/>
      <c r="I233" s="122"/>
      <c r="J233" s="5"/>
      <c r="K233" s="5"/>
      <c r="L233" s="5"/>
      <c r="M233" s="51"/>
      <c r="N233" s="122"/>
      <c r="O233" s="101"/>
      <c r="P233" s="103"/>
      <c r="Q233" s="101"/>
      <c r="R233" s="101"/>
      <c r="S233" s="122"/>
      <c r="T233" s="101"/>
      <c r="U233" s="115"/>
      <c r="V233" s="5"/>
      <c r="W233" s="65"/>
      <c r="X233" s="5"/>
      <c r="Y233" s="65"/>
      <c r="Z233" s="5"/>
      <c r="AA233" s="65"/>
      <c r="AB233" s="5"/>
      <c r="AC233" s="65"/>
      <c r="AD233" s="5"/>
      <c r="AE233" s="65"/>
      <c r="AF233" s="5"/>
      <c r="AG233" s="65"/>
      <c r="AH233" s="4"/>
      <c r="AI233" s="65"/>
      <c r="AJ233" s="5"/>
      <c r="AK233" s="65"/>
      <c r="AL233" s="5"/>
      <c r="AM233" s="65"/>
      <c r="AN233" s="107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64"/>
      <c r="BE233" s="4"/>
      <c r="BF233" s="4"/>
      <c r="BG233" s="65"/>
      <c r="BH233" s="23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63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63"/>
    </row>
    <row r="234" spans="1:84" x14ac:dyDescent="0.2">
      <c r="A234" s="64"/>
      <c r="B234" s="104"/>
      <c r="C234" s="64"/>
      <c r="D234" s="108"/>
      <c r="E234" s="51"/>
      <c r="F234" s="99"/>
      <c r="G234" s="100"/>
      <c r="H234" s="5"/>
      <c r="I234" s="122"/>
      <c r="J234" s="5"/>
      <c r="K234" s="5"/>
      <c r="L234" s="5"/>
      <c r="M234" s="51"/>
      <c r="N234" s="122"/>
      <c r="O234" s="101"/>
      <c r="P234" s="103"/>
      <c r="Q234" s="101"/>
      <c r="R234" s="101"/>
      <c r="S234" s="122"/>
      <c r="T234" s="101"/>
      <c r="U234" s="115"/>
      <c r="V234" s="5"/>
      <c r="W234" s="65"/>
      <c r="X234" s="5"/>
      <c r="Y234" s="65"/>
      <c r="Z234" s="5"/>
      <c r="AA234" s="65"/>
      <c r="AB234" s="5"/>
      <c r="AC234" s="65"/>
      <c r="AD234" s="5"/>
      <c r="AE234" s="65"/>
      <c r="AF234" s="5"/>
      <c r="AG234" s="65"/>
      <c r="AH234" s="4"/>
      <c r="AI234" s="65"/>
      <c r="AJ234" s="5"/>
      <c r="AK234" s="65"/>
      <c r="AL234" s="5"/>
      <c r="AM234" s="65"/>
      <c r="AN234" s="107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64"/>
      <c r="BE234" s="4"/>
      <c r="BF234" s="4"/>
      <c r="BG234" s="65"/>
      <c r="BH234" s="23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63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63"/>
    </row>
    <row r="235" spans="1:84" x14ac:dyDescent="0.2">
      <c r="A235" s="64"/>
      <c r="B235" s="104"/>
      <c r="C235" s="64"/>
      <c r="D235" s="108"/>
      <c r="E235" s="51"/>
      <c r="F235" s="99"/>
      <c r="G235" s="100"/>
      <c r="H235" s="5"/>
      <c r="I235" s="122"/>
      <c r="J235" s="5"/>
      <c r="K235" s="5"/>
      <c r="L235" s="5"/>
      <c r="M235" s="51"/>
      <c r="N235" s="122"/>
      <c r="O235" s="101"/>
      <c r="P235" s="103"/>
      <c r="Q235" s="101"/>
      <c r="R235" s="101"/>
      <c r="S235" s="122"/>
      <c r="T235" s="101"/>
      <c r="U235" s="115"/>
      <c r="V235" s="5"/>
      <c r="W235" s="65"/>
      <c r="X235" s="5"/>
      <c r="Y235" s="65"/>
      <c r="Z235" s="5"/>
      <c r="AA235" s="65"/>
      <c r="AB235" s="5"/>
      <c r="AC235" s="65"/>
      <c r="AD235" s="5"/>
      <c r="AE235" s="65"/>
      <c r="AF235" s="5"/>
      <c r="AG235" s="65"/>
      <c r="AH235" s="4"/>
      <c r="AI235" s="65"/>
      <c r="AJ235" s="5"/>
      <c r="AK235" s="65"/>
      <c r="AL235" s="5"/>
      <c r="AM235" s="65"/>
      <c r="AN235" s="107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64"/>
      <c r="BE235" s="4"/>
      <c r="BF235" s="4"/>
      <c r="BG235" s="65"/>
      <c r="BH235" s="23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63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63"/>
    </row>
    <row r="236" spans="1:84" x14ac:dyDescent="0.2">
      <c r="A236" s="64"/>
      <c r="B236" s="104"/>
      <c r="C236" s="64"/>
      <c r="D236" s="108"/>
      <c r="E236" s="51"/>
      <c r="F236" s="99"/>
      <c r="G236" s="100"/>
      <c r="H236" s="5"/>
      <c r="I236" s="122"/>
      <c r="J236" s="5"/>
      <c r="K236" s="5"/>
      <c r="L236" s="5"/>
      <c r="M236" s="51"/>
      <c r="N236" s="122"/>
      <c r="O236" s="101"/>
      <c r="P236" s="103"/>
      <c r="Q236" s="101"/>
      <c r="R236" s="101"/>
      <c r="S236" s="122"/>
      <c r="T236" s="101"/>
      <c r="U236" s="115"/>
      <c r="V236" s="5"/>
      <c r="W236" s="65"/>
      <c r="X236" s="5"/>
      <c r="Y236" s="65"/>
      <c r="Z236" s="5"/>
      <c r="AA236" s="65"/>
      <c r="AB236" s="5"/>
      <c r="AC236" s="65"/>
      <c r="AD236" s="5"/>
      <c r="AE236" s="65"/>
      <c r="AF236" s="5"/>
      <c r="AG236" s="65"/>
      <c r="AH236" s="4"/>
      <c r="AI236" s="65"/>
      <c r="AJ236" s="5"/>
      <c r="AK236" s="65"/>
      <c r="AL236" s="5"/>
      <c r="AM236" s="65"/>
      <c r="AN236" s="107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64"/>
      <c r="BE236" s="4"/>
      <c r="BF236" s="4"/>
      <c r="BG236" s="65"/>
      <c r="BH236" s="23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63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63"/>
    </row>
    <row r="237" spans="1:84" x14ac:dyDescent="0.2">
      <c r="A237" s="64"/>
      <c r="B237" s="104"/>
      <c r="C237" s="64"/>
      <c r="D237" s="108"/>
      <c r="E237" s="51"/>
      <c r="F237" s="99"/>
      <c r="G237" s="100"/>
      <c r="H237" s="5"/>
      <c r="I237" s="122"/>
      <c r="J237" s="5"/>
      <c r="K237" s="5"/>
      <c r="L237" s="5"/>
      <c r="M237" s="51"/>
      <c r="N237" s="122"/>
      <c r="O237" s="101"/>
      <c r="P237" s="103"/>
      <c r="Q237" s="101"/>
      <c r="R237" s="101"/>
      <c r="S237" s="122"/>
      <c r="T237" s="101"/>
      <c r="U237" s="115"/>
      <c r="V237" s="5"/>
      <c r="W237" s="65"/>
      <c r="X237" s="5"/>
      <c r="Y237" s="65"/>
      <c r="Z237" s="5"/>
      <c r="AA237" s="65"/>
      <c r="AB237" s="5"/>
      <c r="AC237" s="65"/>
      <c r="AD237" s="5"/>
      <c r="AE237" s="65"/>
      <c r="AF237" s="5"/>
      <c r="AG237" s="65"/>
      <c r="AH237" s="4"/>
      <c r="AI237" s="65"/>
      <c r="AJ237" s="5"/>
      <c r="AK237" s="65"/>
      <c r="AL237" s="5"/>
      <c r="AM237" s="65"/>
      <c r="AN237" s="107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64"/>
      <c r="BE237" s="4"/>
      <c r="BF237" s="4"/>
      <c r="BG237" s="65"/>
      <c r="BH237" s="23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63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63"/>
    </row>
    <row r="238" spans="1:84" x14ac:dyDescent="0.2">
      <c r="A238" s="64"/>
      <c r="B238" s="104"/>
      <c r="C238" s="64"/>
      <c r="D238" s="108"/>
      <c r="E238" s="51"/>
      <c r="F238" s="99"/>
      <c r="G238" s="100"/>
      <c r="H238" s="5"/>
      <c r="I238" s="122"/>
      <c r="J238" s="5"/>
      <c r="K238" s="5"/>
      <c r="L238" s="5"/>
      <c r="M238" s="51"/>
      <c r="N238" s="122"/>
      <c r="O238" s="101"/>
      <c r="P238" s="103"/>
      <c r="Q238" s="101"/>
      <c r="R238" s="101"/>
      <c r="S238" s="122"/>
      <c r="T238" s="101"/>
      <c r="U238" s="115"/>
      <c r="V238" s="5"/>
      <c r="W238" s="65"/>
      <c r="X238" s="5"/>
      <c r="Y238" s="65"/>
      <c r="Z238" s="5"/>
      <c r="AA238" s="65"/>
      <c r="AB238" s="5"/>
      <c r="AC238" s="65"/>
      <c r="AD238" s="5"/>
      <c r="AE238" s="65"/>
      <c r="AF238" s="5"/>
      <c r="AG238" s="65"/>
      <c r="AH238" s="4"/>
      <c r="AI238" s="65"/>
      <c r="AJ238" s="5"/>
      <c r="AK238" s="65"/>
      <c r="AL238" s="5"/>
      <c r="AM238" s="65"/>
      <c r="AN238" s="107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64"/>
      <c r="BE238" s="4"/>
      <c r="BF238" s="4"/>
      <c r="BG238" s="65"/>
      <c r="BH238" s="23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63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63"/>
    </row>
    <row r="239" spans="1:8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2"/>
      <c r="BZ239" s="2"/>
      <c r="CA239" s="2"/>
      <c r="CB239" s="2"/>
      <c r="CC239" s="2"/>
      <c r="CD239" s="2"/>
      <c r="CE239" s="2"/>
      <c r="CF239" s="2"/>
    </row>
    <row r="240" spans="1:8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2"/>
      <c r="BZ240" s="2"/>
      <c r="CA240" s="2"/>
      <c r="CB240" s="2"/>
      <c r="CC240" s="2"/>
      <c r="CD240" s="2"/>
      <c r="CE240" s="2"/>
      <c r="CF240" s="2"/>
    </row>
    <row r="241" spans="1:84" x14ac:dyDescent="0.2">
      <c r="A241" s="4" t="s">
        <v>32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2"/>
      <c r="BZ241" s="2"/>
      <c r="CA241" s="2"/>
      <c r="CB241" s="2"/>
      <c r="CC241" s="2"/>
      <c r="CD241" s="2"/>
      <c r="CE241" s="2"/>
      <c r="CF241" s="2"/>
    </row>
    <row r="242" spans="1:84" x14ac:dyDescent="0.2">
      <c r="A242" s="104" t="s">
        <v>280</v>
      </c>
      <c r="B242" s="73" t="s">
        <v>337</v>
      </c>
      <c r="C242" s="116">
        <v>4</v>
      </c>
      <c r="D242" s="74" t="s">
        <v>282</v>
      </c>
      <c r="E242" s="75" t="s">
        <v>283</v>
      </c>
      <c r="F242" s="82" t="s">
        <v>284</v>
      </c>
      <c r="G242" s="82" t="s">
        <v>284</v>
      </c>
      <c r="H242" s="117"/>
      <c r="I242" s="78" t="s">
        <v>285</v>
      </c>
      <c r="J242" s="79"/>
      <c r="K242" s="79"/>
      <c r="L242" s="79"/>
      <c r="M242" s="80"/>
      <c r="N242" s="220"/>
      <c r="O242" s="78" t="s">
        <v>286</v>
      </c>
      <c r="P242" s="79"/>
      <c r="Q242" s="79"/>
      <c r="R242" s="80"/>
      <c r="S242" s="220"/>
      <c r="T242" s="79"/>
      <c r="U242" s="80"/>
      <c r="V242" s="2"/>
      <c r="W242" s="81"/>
      <c r="X242" s="81"/>
      <c r="Y242" s="81"/>
      <c r="Z242" s="81"/>
      <c r="AA242" s="81"/>
      <c r="AB242" s="82" t="s">
        <v>335</v>
      </c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3"/>
      <c r="AN242" s="78"/>
      <c r="AO242" s="221"/>
      <c r="AP242" s="221"/>
      <c r="AQ242" s="221"/>
      <c r="AR242" s="221"/>
      <c r="AS242" s="221"/>
      <c r="AT242" s="221" t="s">
        <v>288</v>
      </c>
      <c r="AU242" s="221"/>
      <c r="AV242" s="221"/>
      <c r="AW242" s="221"/>
      <c r="AX242" s="221"/>
      <c r="AY242" s="221"/>
      <c r="AZ242" s="221"/>
      <c r="BA242" s="221"/>
      <c r="BB242" s="221"/>
      <c r="BC242" s="222"/>
      <c r="BD242" s="78"/>
      <c r="BE242" s="79" t="s">
        <v>289</v>
      </c>
      <c r="BF242" s="79"/>
      <c r="BG242" s="80"/>
      <c r="BH242" s="18" t="s">
        <v>290</v>
      </c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1"/>
      <c r="BU242" s="1"/>
      <c r="BV242" s="1"/>
      <c r="BW242" s="1"/>
      <c r="BX242" s="1"/>
      <c r="BY242" s="2"/>
      <c r="BZ242" s="2"/>
      <c r="CA242" s="2"/>
      <c r="CB242" s="2"/>
      <c r="CC242" s="2"/>
      <c r="CD242" s="2"/>
      <c r="CE242" s="2"/>
      <c r="CF242" s="2"/>
    </row>
    <row r="243" spans="1:84" x14ac:dyDescent="0.2">
      <c r="A243" s="79" t="s">
        <v>292</v>
      </c>
      <c r="B243" s="118" t="s">
        <v>338</v>
      </c>
      <c r="C243" s="85" t="s">
        <v>294</v>
      </c>
      <c r="D243" s="86" t="s">
        <v>295</v>
      </c>
      <c r="E243" s="87" t="s">
        <v>296</v>
      </c>
      <c r="F243" s="88" t="s">
        <v>297</v>
      </c>
      <c r="G243" s="89" t="s">
        <v>298</v>
      </c>
      <c r="H243" s="90" t="s">
        <v>299</v>
      </c>
      <c r="I243" s="78" t="s">
        <v>300</v>
      </c>
      <c r="J243" s="91" t="s">
        <v>301</v>
      </c>
      <c r="K243" s="92" t="s">
        <v>302</v>
      </c>
      <c r="L243" s="93" t="s">
        <v>303</v>
      </c>
      <c r="M243" s="67" t="s">
        <v>304</v>
      </c>
      <c r="N243" s="78" t="s">
        <v>300</v>
      </c>
      <c r="O243" s="93" t="s">
        <v>301</v>
      </c>
      <c r="P243" s="92" t="s">
        <v>305</v>
      </c>
      <c r="Q243" s="93" t="s">
        <v>303</v>
      </c>
      <c r="R243" s="67" t="s">
        <v>304</v>
      </c>
      <c r="S243" s="82" t="s">
        <v>300</v>
      </c>
      <c r="T243" s="94" t="s">
        <v>303</v>
      </c>
      <c r="U243" s="77" t="s">
        <v>304</v>
      </c>
      <c r="V243" s="95" t="s">
        <v>306</v>
      </c>
      <c r="W243" s="94" t="s">
        <v>307</v>
      </c>
      <c r="X243" s="94" t="s">
        <v>308</v>
      </c>
      <c r="Y243" s="77" t="s">
        <v>309</v>
      </c>
      <c r="Z243" s="76" t="s">
        <v>310</v>
      </c>
      <c r="AA243" s="94" t="s">
        <v>311</v>
      </c>
      <c r="AB243" s="76" t="s">
        <v>312</v>
      </c>
      <c r="AC243" s="94" t="s">
        <v>313</v>
      </c>
      <c r="AD243" s="94" t="s">
        <v>314</v>
      </c>
      <c r="AE243" s="94" t="s">
        <v>315</v>
      </c>
      <c r="AF243" s="94" t="s">
        <v>316</v>
      </c>
      <c r="AG243" s="94" t="s">
        <v>317</v>
      </c>
      <c r="AH243" s="94" t="s">
        <v>318</v>
      </c>
      <c r="AI243" s="94" t="s">
        <v>319</v>
      </c>
      <c r="AJ243" s="94" t="s">
        <v>320</v>
      </c>
      <c r="AK243" s="94" t="s">
        <v>321</v>
      </c>
      <c r="AL243" s="94" t="s">
        <v>322</v>
      </c>
      <c r="AM243" s="94" t="s">
        <v>323</v>
      </c>
      <c r="AN243" s="57" t="s">
        <v>130</v>
      </c>
      <c r="AO243" s="56" t="s">
        <v>131</v>
      </c>
      <c r="AP243" s="56" t="s">
        <v>132</v>
      </c>
      <c r="AQ243" s="56" t="s">
        <v>133</v>
      </c>
      <c r="AR243" s="56" t="s">
        <v>134</v>
      </c>
      <c r="AS243" s="56" t="s">
        <v>135</v>
      </c>
      <c r="AT243" s="56" t="s">
        <v>136</v>
      </c>
      <c r="AU243" s="56" t="s">
        <v>137</v>
      </c>
      <c r="AV243" s="56" t="s">
        <v>138</v>
      </c>
      <c r="AW243" s="56" t="s">
        <v>140</v>
      </c>
      <c r="AX243" s="56" t="s">
        <v>339</v>
      </c>
      <c r="AY243" s="56" t="s">
        <v>141</v>
      </c>
      <c r="AZ243" s="56" t="s">
        <v>324</v>
      </c>
      <c r="BA243" s="56" t="s">
        <v>325</v>
      </c>
      <c r="BB243" s="56" t="s">
        <v>326</v>
      </c>
      <c r="BC243" s="77" t="s">
        <v>145</v>
      </c>
      <c r="BD243" s="96" t="s">
        <v>327</v>
      </c>
      <c r="BE243" s="94" t="s">
        <v>328</v>
      </c>
      <c r="BF243" s="94" t="s">
        <v>320</v>
      </c>
      <c r="BG243" s="94" t="s">
        <v>322</v>
      </c>
      <c r="BH243" s="86" t="s">
        <v>329</v>
      </c>
      <c r="BI243" s="104"/>
      <c r="BJ243" s="104"/>
      <c r="BK243" s="104"/>
      <c r="BL243" s="104"/>
      <c r="BM243" s="104"/>
      <c r="BN243" s="104"/>
      <c r="BO243" s="104"/>
      <c r="BP243" s="104"/>
      <c r="BQ243" s="104"/>
      <c r="BR243" s="104"/>
      <c r="BS243" s="104"/>
      <c r="BT243" s="1"/>
      <c r="BU243" s="1"/>
      <c r="BV243" s="1"/>
      <c r="BW243" s="1"/>
      <c r="BX243" s="1"/>
      <c r="BY243" s="2"/>
      <c r="BZ243" s="2"/>
      <c r="CA243" s="2"/>
      <c r="CB243" s="2"/>
      <c r="CC243" s="2"/>
      <c r="CD243" s="2"/>
      <c r="CE243" s="2"/>
      <c r="CF243" s="2"/>
    </row>
    <row r="244" spans="1:84" x14ac:dyDescent="0.2">
      <c r="A244" s="97">
        <v>0</v>
      </c>
      <c r="B244" s="97" t="s">
        <v>333</v>
      </c>
      <c r="C244" s="123">
        <v>0</v>
      </c>
      <c r="D244" s="98"/>
      <c r="E244" s="119"/>
      <c r="F244" s="99">
        <v>0</v>
      </c>
      <c r="G244" s="100">
        <v>0</v>
      </c>
      <c r="H244" s="5"/>
      <c r="I244" s="102">
        <v>0</v>
      </c>
      <c r="J244" s="103">
        <v>0</v>
      </c>
      <c r="K244" s="103">
        <v>0</v>
      </c>
      <c r="L244" s="119">
        <v>0</v>
      </c>
      <c r="M244" s="119"/>
      <c r="N244" s="102">
        <v>0</v>
      </c>
      <c r="O244" s="4"/>
      <c r="P244" s="4"/>
      <c r="Q244" s="4"/>
      <c r="R244" s="4"/>
      <c r="S244" s="102">
        <v>0</v>
      </c>
      <c r="T244" s="4"/>
      <c r="U244" s="65"/>
      <c r="V244" s="5">
        <v>0</v>
      </c>
      <c r="W244" s="120">
        <v>0</v>
      </c>
      <c r="X244" s="5">
        <v>0</v>
      </c>
      <c r="Y244" s="120">
        <v>0</v>
      </c>
      <c r="Z244" s="5">
        <v>0</v>
      </c>
      <c r="AA244" s="120">
        <v>0</v>
      </c>
      <c r="AB244" s="5">
        <v>0</v>
      </c>
      <c r="AC244" s="120">
        <v>0</v>
      </c>
      <c r="AD244" s="4">
        <v>0</v>
      </c>
      <c r="AE244" s="120">
        <v>0</v>
      </c>
      <c r="AF244" s="4">
        <v>0</v>
      </c>
      <c r="AG244" s="120">
        <v>0</v>
      </c>
      <c r="AH244" s="4">
        <v>0</v>
      </c>
      <c r="AI244" s="120">
        <v>0</v>
      </c>
      <c r="AJ244" s="4">
        <v>0</v>
      </c>
      <c r="AK244" s="120">
        <v>0</v>
      </c>
      <c r="AL244" s="4">
        <v>0</v>
      </c>
      <c r="AM244" s="120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119"/>
      <c r="BC244" s="4">
        <v>0</v>
      </c>
      <c r="BD244" s="64">
        <v>0</v>
      </c>
      <c r="BE244" s="4">
        <v>0</v>
      </c>
      <c r="BF244" s="4">
        <v>0</v>
      </c>
      <c r="BG244" s="65">
        <v>0</v>
      </c>
      <c r="BH244" s="18">
        <v>0</v>
      </c>
      <c r="BI244" s="104"/>
      <c r="BJ244" s="124"/>
      <c r="BK244" s="124"/>
      <c r="BL244" s="124"/>
      <c r="BM244" s="5"/>
      <c r="BN244" s="104"/>
      <c r="BO244" s="5"/>
      <c r="BP244" s="104"/>
      <c r="BQ244" s="124"/>
      <c r="BR244" s="124"/>
      <c r="BS244" s="124"/>
      <c r="BT244" s="225"/>
      <c r="BU244" s="225"/>
      <c r="BV244" s="225"/>
      <c r="BW244" s="225"/>
      <c r="BX244" s="225"/>
      <c r="BY244" s="220"/>
      <c r="BZ244" s="220"/>
      <c r="CA244" s="220"/>
      <c r="CB244" s="220"/>
      <c r="CC244" s="220"/>
      <c r="CD244" s="220"/>
      <c r="CE244" s="220"/>
      <c r="CF244" s="220"/>
    </row>
    <row r="245" spans="1:84" x14ac:dyDescent="0.2">
      <c r="A245" s="97">
        <v>1</v>
      </c>
      <c r="B245" s="97" t="s">
        <v>779</v>
      </c>
      <c r="C245" s="123">
        <v>1</v>
      </c>
      <c r="D245" s="98" t="s">
        <v>234</v>
      </c>
      <c r="E245" s="119"/>
      <c r="F245" s="109">
        <v>1</v>
      </c>
      <c r="G245" s="110">
        <v>3</v>
      </c>
      <c r="H245" s="5">
        <v>50</v>
      </c>
      <c r="I245" s="121"/>
      <c r="J245" s="125">
        <v>0</v>
      </c>
      <c r="K245" s="125">
        <v>6</v>
      </c>
      <c r="L245" s="119">
        <v>0</v>
      </c>
      <c r="M245" s="119"/>
      <c r="N245" s="121"/>
      <c r="O245" s="4"/>
      <c r="P245" s="4"/>
      <c r="Q245" s="4"/>
      <c r="R245" s="4"/>
      <c r="S245" s="121"/>
      <c r="T245" s="4"/>
      <c r="U245" s="65"/>
      <c r="V245" s="5">
        <v>0</v>
      </c>
      <c r="W245" s="65">
        <v>0</v>
      </c>
      <c r="X245" s="5">
        <v>0</v>
      </c>
      <c r="Y245" s="114">
        <v>0</v>
      </c>
      <c r="Z245" s="4">
        <v>0</v>
      </c>
      <c r="AA245" s="114">
        <v>0</v>
      </c>
      <c r="AB245" s="5">
        <v>0</v>
      </c>
      <c r="AC245" s="65">
        <v>0</v>
      </c>
      <c r="AD245" s="5">
        <v>0</v>
      </c>
      <c r="AE245" s="65">
        <v>0</v>
      </c>
      <c r="AF245" s="4">
        <v>0</v>
      </c>
      <c r="AG245" s="65">
        <v>0</v>
      </c>
      <c r="AH245" s="4">
        <v>0</v>
      </c>
      <c r="AI245" s="65">
        <v>0</v>
      </c>
      <c r="AJ245" s="4">
        <v>0</v>
      </c>
      <c r="AK245" s="65">
        <v>0</v>
      </c>
      <c r="AL245" s="4">
        <v>0</v>
      </c>
      <c r="AM245" s="65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0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119">
        <v>10</v>
      </c>
      <c r="BC245" s="4">
        <v>0</v>
      </c>
      <c r="BD245" s="64">
        <v>0</v>
      </c>
      <c r="BE245" s="4">
        <v>0</v>
      </c>
      <c r="BF245" s="4">
        <v>0</v>
      </c>
      <c r="BG245" s="65">
        <v>0</v>
      </c>
      <c r="BH245" s="23">
        <v>0</v>
      </c>
      <c r="BI245" s="104"/>
      <c r="BJ245" s="124"/>
      <c r="BK245" s="124"/>
      <c r="BL245" s="124"/>
      <c r="BM245" s="5"/>
      <c r="BN245" s="104"/>
      <c r="BO245" s="5"/>
      <c r="BP245" s="104"/>
      <c r="BQ245" s="124"/>
      <c r="BR245" s="124"/>
      <c r="BS245" s="124"/>
      <c r="BT245" s="225"/>
      <c r="BU245" s="225"/>
      <c r="BV245" s="225"/>
      <c r="BW245" s="225"/>
      <c r="BX245" s="225"/>
      <c r="BY245" s="220"/>
      <c r="BZ245" s="220"/>
      <c r="CA245" s="220"/>
      <c r="CB245" s="220"/>
      <c r="CC245" s="220"/>
      <c r="CD245" s="220"/>
      <c r="CE245" s="220"/>
      <c r="CF245" s="220"/>
    </row>
    <row r="246" spans="1:84" x14ac:dyDescent="0.2">
      <c r="A246" s="97">
        <v>2</v>
      </c>
      <c r="B246" s="64" t="s">
        <v>850</v>
      </c>
      <c r="C246" s="123">
        <v>2</v>
      </c>
      <c r="D246" s="98" t="s">
        <v>234</v>
      </c>
      <c r="E246" s="119"/>
      <c r="F246" s="109">
        <v>1</v>
      </c>
      <c r="G246" s="110">
        <v>3</v>
      </c>
      <c r="H246" s="5">
        <v>50</v>
      </c>
      <c r="I246" s="122"/>
      <c r="J246" s="125">
        <v>0</v>
      </c>
      <c r="K246" s="125">
        <v>6</v>
      </c>
      <c r="L246" s="119">
        <v>0</v>
      </c>
      <c r="M246" s="119"/>
      <c r="N246" s="121"/>
      <c r="O246" s="4"/>
      <c r="P246" s="4"/>
      <c r="Q246" s="4"/>
      <c r="R246" s="4"/>
      <c r="S246" s="121"/>
      <c r="T246" s="4"/>
      <c r="U246" s="65"/>
      <c r="V246" s="64">
        <v>0</v>
      </c>
      <c r="W246" s="65">
        <v>0</v>
      </c>
      <c r="X246" s="5">
        <v>0</v>
      </c>
      <c r="Y246" s="114">
        <v>0</v>
      </c>
      <c r="Z246" s="4">
        <v>0</v>
      </c>
      <c r="AA246" s="114">
        <v>0</v>
      </c>
      <c r="AB246" s="5">
        <v>0</v>
      </c>
      <c r="AC246" s="65">
        <v>0</v>
      </c>
      <c r="AD246" s="5">
        <v>0</v>
      </c>
      <c r="AE246" s="65">
        <v>0</v>
      </c>
      <c r="AF246" s="4">
        <v>0</v>
      </c>
      <c r="AG246" s="65">
        <v>0</v>
      </c>
      <c r="AH246" s="4">
        <v>0</v>
      </c>
      <c r="AI246" s="65">
        <v>0</v>
      </c>
      <c r="AJ246" s="4">
        <v>0</v>
      </c>
      <c r="AK246" s="65">
        <v>0</v>
      </c>
      <c r="AL246" s="4">
        <v>0</v>
      </c>
      <c r="AM246" s="65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0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119">
        <v>6</v>
      </c>
      <c r="BC246" s="4">
        <v>0</v>
      </c>
      <c r="BD246" s="64">
        <v>0</v>
      </c>
      <c r="BE246" s="4">
        <v>0</v>
      </c>
      <c r="BF246" s="4">
        <v>0</v>
      </c>
      <c r="BG246" s="65">
        <v>0</v>
      </c>
      <c r="BH246" s="23">
        <v>0</v>
      </c>
      <c r="BI246" s="104"/>
      <c r="BJ246" s="124"/>
      <c r="BK246" s="124"/>
      <c r="BL246" s="124"/>
      <c r="BM246" s="5"/>
      <c r="BN246" s="104"/>
      <c r="BO246" s="5"/>
      <c r="BP246" s="104"/>
      <c r="BQ246" s="124"/>
      <c r="BR246" s="124"/>
      <c r="BS246" s="124"/>
      <c r="BT246" s="225"/>
      <c r="BU246" s="225"/>
      <c r="BV246" s="225"/>
      <c r="BW246" s="225"/>
      <c r="BX246" s="225"/>
      <c r="BY246" s="220"/>
      <c r="BZ246" s="220"/>
      <c r="CA246" s="220"/>
      <c r="CB246" s="220"/>
      <c r="CC246" s="220"/>
      <c r="CD246" s="220"/>
      <c r="CE246" s="220"/>
      <c r="CF246" s="220"/>
    </row>
    <row r="247" spans="1:84" x14ac:dyDescent="0.2">
      <c r="A247" s="97">
        <v>3</v>
      </c>
      <c r="B247" s="64" t="s">
        <v>880</v>
      </c>
      <c r="C247" s="123">
        <v>3</v>
      </c>
      <c r="D247" s="98" t="s">
        <v>234</v>
      </c>
      <c r="E247" s="119"/>
      <c r="F247" s="109">
        <v>1</v>
      </c>
      <c r="G247" s="110">
        <v>3</v>
      </c>
      <c r="H247" s="5">
        <v>50</v>
      </c>
      <c r="I247" s="122"/>
      <c r="J247" s="125">
        <v>9</v>
      </c>
      <c r="K247" s="125">
        <v>6</v>
      </c>
      <c r="L247" s="119">
        <v>0</v>
      </c>
      <c r="M247" s="119"/>
      <c r="N247" s="121"/>
      <c r="O247" s="4"/>
      <c r="P247" s="4"/>
      <c r="Q247" s="4"/>
      <c r="R247" s="4"/>
      <c r="S247" s="121"/>
      <c r="T247" s="4"/>
      <c r="U247" s="65"/>
      <c r="V247" s="4">
        <v>0</v>
      </c>
      <c r="W247" s="65">
        <v>0</v>
      </c>
      <c r="X247" s="5">
        <v>0</v>
      </c>
      <c r="Y247" s="114">
        <v>0</v>
      </c>
      <c r="Z247" s="4">
        <v>0</v>
      </c>
      <c r="AA247" s="114">
        <v>0</v>
      </c>
      <c r="AB247" s="5">
        <v>0</v>
      </c>
      <c r="AC247" s="65">
        <v>0</v>
      </c>
      <c r="AD247" s="5">
        <v>0</v>
      </c>
      <c r="AE247" s="65">
        <v>0</v>
      </c>
      <c r="AF247" s="4">
        <v>0</v>
      </c>
      <c r="AG247" s="65">
        <v>0</v>
      </c>
      <c r="AH247" s="4">
        <v>0</v>
      </c>
      <c r="AI247" s="65">
        <v>0</v>
      </c>
      <c r="AJ247" s="4">
        <v>0</v>
      </c>
      <c r="AK247" s="65">
        <v>0</v>
      </c>
      <c r="AL247" s="4">
        <v>0</v>
      </c>
      <c r="AM247" s="65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0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119">
        <v>0</v>
      </c>
      <c r="BC247" s="4">
        <v>0</v>
      </c>
      <c r="BD247" s="64">
        <v>0</v>
      </c>
      <c r="BE247" s="4">
        <v>0</v>
      </c>
      <c r="BF247" s="4">
        <v>0</v>
      </c>
      <c r="BG247" s="65">
        <v>0</v>
      </c>
      <c r="BH247" s="23">
        <v>0</v>
      </c>
      <c r="BI247" s="126"/>
      <c r="BJ247" s="124"/>
      <c r="BK247" s="124"/>
      <c r="BL247" s="124"/>
      <c r="BM247" s="5"/>
      <c r="BN247" s="104"/>
      <c r="BO247" s="5"/>
      <c r="BP247" s="104"/>
      <c r="BQ247" s="124"/>
      <c r="BR247" s="124"/>
      <c r="BS247" s="124"/>
      <c r="BT247" s="225"/>
      <c r="BU247" s="225"/>
      <c r="BV247" s="225"/>
      <c r="BW247" s="225"/>
      <c r="BX247" s="225"/>
      <c r="BY247" s="220"/>
      <c r="BZ247" s="220"/>
      <c r="CA247" s="220"/>
      <c r="CB247" s="220"/>
      <c r="CC247" s="220"/>
      <c r="CD247" s="220"/>
      <c r="CE247" s="220"/>
      <c r="CF247" s="220"/>
    </row>
    <row r="248" spans="1:84" x14ac:dyDescent="0.2">
      <c r="A248" s="97">
        <v>4</v>
      </c>
      <c r="B248" s="64" t="s">
        <v>881</v>
      </c>
      <c r="C248" s="123">
        <v>4</v>
      </c>
      <c r="D248" s="98" t="s">
        <v>234</v>
      </c>
      <c r="E248" s="119"/>
      <c r="F248" s="109">
        <v>1</v>
      </c>
      <c r="G248" s="110">
        <v>3</v>
      </c>
      <c r="H248" s="5"/>
      <c r="I248" s="122"/>
      <c r="J248" s="125">
        <v>0</v>
      </c>
      <c r="K248" s="125">
        <v>6</v>
      </c>
      <c r="L248" s="119">
        <v>0</v>
      </c>
      <c r="M248" s="119"/>
      <c r="N248" s="122"/>
      <c r="O248" s="4">
        <v>0</v>
      </c>
      <c r="P248" s="4"/>
      <c r="Q248" s="4">
        <v>0</v>
      </c>
      <c r="R248" s="4">
        <v>0</v>
      </c>
      <c r="S248" s="122"/>
      <c r="T248" s="4">
        <v>0</v>
      </c>
      <c r="U248" s="65">
        <v>0</v>
      </c>
      <c r="V248" s="4">
        <v>0</v>
      </c>
      <c r="W248" s="65">
        <v>0</v>
      </c>
      <c r="X248" s="5">
        <v>0</v>
      </c>
      <c r="Y248" s="114">
        <v>0</v>
      </c>
      <c r="Z248" s="4">
        <v>0</v>
      </c>
      <c r="AA248" s="114">
        <v>0</v>
      </c>
      <c r="AB248" s="5">
        <v>0</v>
      </c>
      <c r="AC248" s="65">
        <v>0</v>
      </c>
      <c r="AD248" s="5">
        <v>0</v>
      </c>
      <c r="AE248" s="65">
        <v>0</v>
      </c>
      <c r="AF248" s="4">
        <v>0</v>
      </c>
      <c r="AG248" s="65">
        <v>0</v>
      </c>
      <c r="AH248" s="4">
        <v>0</v>
      </c>
      <c r="AI248" s="65">
        <v>0</v>
      </c>
      <c r="AJ248" s="4">
        <v>0</v>
      </c>
      <c r="AK248" s="65">
        <v>0</v>
      </c>
      <c r="AL248" s="4">
        <v>0</v>
      </c>
      <c r="AM248" s="65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0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119"/>
      <c r="BC248" s="4">
        <v>0</v>
      </c>
      <c r="BD248" s="64">
        <v>0</v>
      </c>
      <c r="BE248" s="4">
        <v>0</v>
      </c>
      <c r="BF248" s="4">
        <v>0</v>
      </c>
      <c r="BG248" s="65">
        <v>0</v>
      </c>
      <c r="BH248" s="23">
        <v>0</v>
      </c>
      <c r="BI248" s="126"/>
      <c r="BJ248" s="124"/>
      <c r="BK248" s="124"/>
      <c r="BL248" s="124"/>
      <c r="BM248" s="5"/>
      <c r="BN248" s="104"/>
      <c r="BO248" s="5"/>
      <c r="BP248" s="104"/>
      <c r="BQ248" s="124"/>
      <c r="BR248" s="124"/>
      <c r="BS248" s="124"/>
      <c r="BT248" s="225"/>
      <c r="BU248" s="225"/>
      <c r="BV248" s="225"/>
      <c r="BW248" s="225"/>
      <c r="BX248" s="225"/>
      <c r="BY248" s="220"/>
      <c r="BZ248" s="220"/>
      <c r="CA248" s="220"/>
      <c r="CB248" s="220"/>
      <c r="CC248" s="220"/>
      <c r="CD248" s="220"/>
      <c r="CE248" s="220"/>
      <c r="CF248" s="220"/>
    </row>
    <row r="249" spans="1:84" x14ac:dyDescent="0.2">
      <c r="A249" s="97">
        <v>5</v>
      </c>
      <c r="B249" s="64" t="s">
        <v>878</v>
      </c>
      <c r="C249" s="123">
        <v>5</v>
      </c>
      <c r="D249" s="108" t="s">
        <v>234</v>
      </c>
      <c r="E249" s="119"/>
      <c r="F249" s="109">
        <v>1</v>
      </c>
      <c r="G249" s="110">
        <v>3</v>
      </c>
      <c r="H249" s="5"/>
      <c r="I249" s="122"/>
      <c r="J249" s="125">
        <v>0</v>
      </c>
      <c r="K249" s="125">
        <v>6</v>
      </c>
      <c r="L249" s="119">
        <v>0</v>
      </c>
      <c r="M249" s="119"/>
      <c r="N249" s="122"/>
      <c r="O249" s="4"/>
      <c r="P249" s="4"/>
      <c r="Q249" s="4"/>
      <c r="R249" s="4"/>
      <c r="S249" s="122"/>
      <c r="T249" s="4"/>
      <c r="U249" s="65"/>
      <c r="V249" s="4">
        <v>0</v>
      </c>
      <c r="W249" s="65">
        <v>0</v>
      </c>
      <c r="X249" s="5">
        <v>0</v>
      </c>
      <c r="Y249" s="114">
        <v>0</v>
      </c>
      <c r="Z249" s="4">
        <v>0</v>
      </c>
      <c r="AA249" s="114">
        <v>0</v>
      </c>
      <c r="AB249" s="5">
        <v>0</v>
      </c>
      <c r="AC249" s="65">
        <v>0</v>
      </c>
      <c r="AD249" s="5">
        <v>0</v>
      </c>
      <c r="AE249" s="65">
        <v>0</v>
      </c>
      <c r="AF249" s="4">
        <v>0</v>
      </c>
      <c r="AG249" s="65">
        <v>0</v>
      </c>
      <c r="AH249" s="4">
        <v>0</v>
      </c>
      <c r="AI249" s="65">
        <v>0</v>
      </c>
      <c r="AJ249" s="4">
        <v>0</v>
      </c>
      <c r="AK249" s="65">
        <v>0</v>
      </c>
      <c r="AL249" s="4">
        <v>0</v>
      </c>
      <c r="AM249" s="65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0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119"/>
      <c r="BC249" s="4">
        <v>0</v>
      </c>
      <c r="BD249" s="64">
        <v>0</v>
      </c>
      <c r="BE249" s="4">
        <v>0</v>
      </c>
      <c r="BF249" s="4">
        <v>0</v>
      </c>
      <c r="BG249" s="65">
        <v>0</v>
      </c>
      <c r="BH249" s="23">
        <v>0</v>
      </c>
      <c r="BI249" s="126"/>
      <c r="BJ249" s="124"/>
      <c r="BK249" s="124"/>
      <c r="BL249" s="124"/>
      <c r="BM249" s="5"/>
      <c r="BN249" s="104"/>
      <c r="BO249" s="5"/>
      <c r="BP249" s="104"/>
      <c r="BQ249" s="124"/>
      <c r="BR249" s="124"/>
      <c r="BS249" s="124"/>
      <c r="BT249" s="225"/>
      <c r="BU249" s="225"/>
      <c r="BV249" s="225"/>
      <c r="BW249" s="225"/>
      <c r="BX249" s="225"/>
      <c r="BY249" s="220"/>
      <c r="BZ249" s="220"/>
      <c r="CA249" s="220"/>
      <c r="CB249" s="220"/>
      <c r="CC249" s="220"/>
      <c r="CD249" s="220"/>
      <c r="CE249" s="220"/>
      <c r="CF249" s="220"/>
    </row>
    <row r="250" spans="1:84" x14ac:dyDescent="0.2">
      <c r="A250" s="97">
        <v>6</v>
      </c>
      <c r="B250" s="64" t="s">
        <v>843</v>
      </c>
      <c r="C250" s="123">
        <v>6</v>
      </c>
      <c r="D250" s="108" t="s">
        <v>234</v>
      </c>
      <c r="E250" s="119"/>
      <c r="F250" s="109">
        <v>1</v>
      </c>
      <c r="G250" s="110">
        <v>3</v>
      </c>
      <c r="H250" s="5"/>
      <c r="I250" s="122"/>
      <c r="J250" s="125">
        <v>0</v>
      </c>
      <c r="K250" s="125">
        <v>6</v>
      </c>
      <c r="L250" s="119">
        <v>0</v>
      </c>
      <c r="M250" s="119"/>
      <c r="N250" s="122"/>
      <c r="O250" s="4">
        <v>0</v>
      </c>
      <c r="P250" s="4"/>
      <c r="Q250" s="4">
        <v>0</v>
      </c>
      <c r="R250" s="4">
        <v>0</v>
      </c>
      <c r="S250" s="122"/>
      <c r="T250" s="4">
        <v>0</v>
      </c>
      <c r="U250" s="65">
        <v>0</v>
      </c>
      <c r="V250" s="4">
        <v>0</v>
      </c>
      <c r="W250" s="65">
        <v>0</v>
      </c>
      <c r="X250" s="5">
        <v>0</v>
      </c>
      <c r="Y250" s="114">
        <v>0</v>
      </c>
      <c r="Z250" s="4">
        <v>0</v>
      </c>
      <c r="AA250" s="114">
        <v>0</v>
      </c>
      <c r="AB250" s="5">
        <v>0</v>
      </c>
      <c r="AC250" s="65">
        <v>0</v>
      </c>
      <c r="AD250" s="5">
        <v>0</v>
      </c>
      <c r="AE250" s="65">
        <v>0</v>
      </c>
      <c r="AF250" s="4">
        <v>0</v>
      </c>
      <c r="AG250" s="65">
        <v>0</v>
      </c>
      <c r="AH250" s="4">
        <v>0</v>
      </c>
      <c r="AI250" s="65">
        <v>0</v>
      </c>
      <c r="AJ250" s="4">
        <v>0</v>
      </c>
      <c r="AK250" s="65">
        <v>0</v>
      </c>
      <c r="AL250" s="4">
        <v>0</v>
      </c>
      <c r="AM250" s="65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0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119"/>
      <c r="BC250" s="4">
        <v>0</v>
      </c>
      <c r="BD250" s="64">
        <v>0</v>
      </c>
      <c r="BE250" s="4">
        <v>0</v>
      </c>
      <c r="BF250" s="4">
        <v>0</v>
      </c>
      <c r="BG250" s="65">
        <v>0</v>
      </c>
      <c r="BH250" s="23">
        <v>0</v>
      </c>
      <c r="BI250" s="126"/>
      <c r="BJ250" s="124"/>
      <c r="BK250" s="124"/>
      <c r="BL250" s="124"/>
      <c r="BM250" s="5"/>
      <c r="BN250" s="104"/>
      <c r="BO250" s="5"/>
      <c r="BP250" s="104"/>
      <c r="BQ250" s="124"/>
      <c r="BR250" s="124"/>
      <c r="BS250" s="124"/>
      <c r="BT250" s="225"/>
      <c r="BU250" s="225"/>
      <c r="BV250" s="225"/>
      <c r="BW250" s="225"/>
      <c r="BX250" s="225"/>
      <c r="BY250" s="220"/>
      <c r="BZ250" s="220"/>
      <c r="CA250" s="220"/>
      <c r="CB250" s="220"/>
      <c r="CC250" s="220"/>
      <c r="CD250" s="220"/>
      <c r="CE250" s="220"/>
      <c r="CF250" s="220"/>
    </row>
    <row r="251" spans="1:84" x14ac:dyDescent="0.2">
      <c r="A251" s="97">
        <v>7</v>
      </c>
      <c r="B251" s="97" t="s">
        <v>844</v>
      </c>
      <c r="C251" s="123">
        <v>7</v>
      </c>
      <c r="D251" s="108" t="s">
        <v>234</v>
      </c>
      <c r="E251" s="119"/>
      <c r="F251" s="109">
        <v>1</v>
      </c>
      <c r="G251" s="110">
        <v>3</v>
      </c>
      <c r="H251" s="5"/>
      <c r="I251" s="122"/>
      <c r="J251" s="125">
        <v>0</v>
      </c>
      <c r="K251" s="125">
        <v>6</v>
      </c>
      <c r="L251" s="119">
        <v>0</v>
      </c>
      <c r="M251" s="119"/>
      <c r="N251" s="122"/>
      <c r="O251" s="4"/>
      <c r="P251" s="4"/>
      <c r="Q251" s="4"/>
      <c r="R251" s="4"/>
      <c r="S251" s="122"/>
      <c r="T251" s="4"/>
      <c r="U251" s="65"/>
      <c r="V251" s="5">
        <v>0</v>
      </c>
      <c r="W251" s="65">
        <v>0</v>
      </c>
      <c r="X251" s="5">
        <v>0</v>
      </c>
      <c r="Y251" s="114">
        <v>0</v>
      </c>
      <c r="Z251" s="4">
        <v>0</v>
      </c>
      <c r="AA251" s="114">
        <v>0</v>
      </c>
      <c r="AB251" s="5">
        <v>0</v>
      </c>
      <c r="AC251" s="65">
        <v>0</v>
      </c>
      <c r="AD251" s="5">
        <v>0</v>
      </c>
      <c r="AE251" s="65">
        <v>0</v>
      </c>
      <c r="AF251" s="4">
        <v>0</v>
      </c>
      <c r="AG251" s="65">
        <v>0</v>
      </c>
      <c r="AH251" s="4">
        <v>0</v>
      </c>
      <c r="AI251" s="65">
        <v>0</v>
      </c>
      <c r="AJ251" s="4">
        <v>0</v>
      </c>
      <c r="AK251" s="65">
        <v>0</v>
      </c>
      <c r="AL251" s="4">
        <v>0</v>
      </c>
      <c r="AM251" s="65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0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119"/>
      <c r="BC251" s="4">
        <v>0</v>
      </c>
      <c r="BD251" s="64">
        <v>0</v>
      </c>
      <c r="BE251" s="4">
        <v>0</v>
      </c>
      <c r="BF251" s="4">
        <v>0</v>
      </c>
      <c r="BG251" s="65">
        <v>0</v>
      </c>
      <c r="BH251" s="23">
        <v>0</v>
      </c>
      <c r="BI251" s="126"/>
      <c r="BJ251" s="124"/>
      <c r="BK251" s="124"/>
      <c r="BL251" s="124"/>
      <c r="BM251" s="5"/>
      <c r="BN251" s="104"/>
      <c r="BO251" s="5"/>
      <c r="BP251" s="104"/>
      <c r="BQ251" s="124"/>
      <c r="BR251" s="124"/>
      <c r="BS251" s="124"/>
      <c r="BT251" s="225"/>
      <c r="BU251" s="225"/>
      <c r="BV251" s="225"/>
      <c r="BW251" s="225"/>
      <c r="BX251" s="225"/>
      <c r="BY251" s="220"/>
      <c r="BZ251" s="220"/>
      <c r="CA251" s="220"/>
      <c r="CB251" s="220"/>
      <c r="CC251" s="220"/>
      <c r="CD251" s="220"/>
      <c r="CE251" s="220"/>
      <c r="CF251" s="220"/>
    </row>
    <row r="252" spans="1:84" x14ac:dyDescent="0.2">
      <c r="A252" s="97">
        <v>8</v>
      </c>
      <c r="B252" s="97" t="s">
        <v>845</v>
      </c>
      <c r="C252" s="123">
        <v>8</v>
      </c>
      <c r="D252" s="108"/>
      <c r="E252" s="119"/>
      <c r="F252" s="109"/>
      <c r="G252" s="110"/>
      <c r="H252" s="5"/>
      <c r="I252" s="122"/>
      <c r="J252" s="125">
        <v>0</v>
      </c>
      <c r="K252" s="125">
        <v>0</v>
      </c>
      <c r="L252" s="119">
        <v>0</v>
      </c>
      <c r="M252" s="119"/>
      <c r="N252" s="122"/>
      <c r="O252" s="4"/>
      <c r="P252" s="4"/>
      <c r="Q252" s="4"/>
      <c r="R252" s="4"/>
      <c r="S252" s="122"/>
      <c r="T252" s="4"/>
      <c r="U252" s="65"/>
      <c r="V252" s="5">
        <v>0</v>
      </c>
      <c r="W252" s="65">
        <v>0</v>
      </c>
      <c r="X252" s="5">
        <v>0</v>
      </c>
      <c r="Y252" s="114">
        <v>0</v>
      </c>
      <c r="Z252" s="4">
        <v>0</v>
      </c>
      <c r="AA252" s="114">
        <v>0</v>
      </c>
      <c r="AB252" s="5">
        <v>0</v>
      </c>
      <c r="AC252" s="65">
        <v>0</v>
      </c>
      <c r="AD252" s="5">
        <v>0</v>
      </c>
      <c r="AE252" s="65">
        <v>0</v>
      </c>
      <c r="AF252" s="4">
        <v>0</v>
      </c>
      <c r="AG252" s="65">
        <v>0</v>
      </c>
      <c r="AH252" s="4">
        <v>0</v>
      </c>
      <c r="AI252" s="65">
        <v>0</v>
      </c>
      <c r="AJ252" s="4">
        <v>0</v>
      </c>
      <c r="AK252" s="65">
        <v>0</v>
      </c>
      <c r="AL252" s="4">
        <v>0</v>
      </c>
      <c r="AM252" s="65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0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119"/>
      <c r="BC252" s="4">
        <v>0</v>
      </c>
      <c r="BD252" s="64">
        <v>0</v>
      </c>
      <c r="BE252" s="4">
        <v>0</v>
      </c>
      <c r="BF252" s="4">
        <v>0</v>
      </c>
      <c r="BG252" s="65">
        <v>0</v>
      </c>
      <c r="BH252" s="23">
        <v>0</v>
      </c>
      <c r="BI252" s="126"/>
      <c r="BJ252" s="124"/>
      <c r="BK252" s="124"/>
      <c r="BL252" s="124"/>
      <c r="BM252" s="5"/>
      <c r="BN252" s="104"/>
      <c r="BO252" s="5"/>
      <c r="BP252" s="104"/>
      <c r="BQ252" s="124"/>
      <c r="BR252" s="124"/>
      <c r="BS252" s="124"/>
      <c r="BT252" s="225"/>
      <c r="BU252" s="225"/>
      <c r="BV252" s="225"/>
      <c r="BW252" s="225"/>
      <c r="BX252" s="225"/>
      <c r="BY252" s="220"/>
      <c r="BZ252" s="220"/>
      <c r="CA252" s="220"/>
      <c r="CB252" s="220"/>
      <c r="CC252" s="220"/>
      <c r="CD252" s="220"/>
      <c r="CE252" s="220"/>
      <c r="CF252" s="220"/>
    </row>
    <row r="253" spans="1:84" x14ac:dyDescent="0.2">
      <c r="A253" s="97">
        <v>9</v>
      </c>
      <c r="B253" s="64" t="s">
        <v>846</v>
      </c>
      <c r="C253" s="123">
        <v>9</v>
      </c>
      <c r="D253" s="108"/>
      <c r="E253" s="119"/>
      <c r="F253" s="109"/>
      <c r="G253" s="110"/>
      <c r="H253" s="5"/>
      <c r="I253" s="122"/>
      <c r="J253" s="125">
        <v>0</v>
      </c>
      <c r="K253" s="125">
        <v>0</v>
      </c>
      <c r="L253" s="119">
        <v>0</v>
      </c>
      <c r="M253" s="119"/>
      <c r="N253" s="122"/>
      <c r="O253" s="4"/>
      <c r="P253" s="4"/>
      <c r="Q253" s="4"/>
      <c r="R253" s="4"/>
      <c r="S253" s="122"/>
      <c r="T253" s="4"/>
      <c r="U253" s="65"/>
      <c r="V253" s="64">
        <v>0</v>
      </c>
      <c r="W253" s="65">
        <v>0</v>
      </c>
      <c r="X253" s="5">
        <v>0</v>
      </c>
      <c r="Y253" s="114">
        <v>0</v>
      </c>
      <c r="Z253" s="4">
        <v>0</v>
      </c>
      <c r="AA253" s="114">
        <v>0</v>
      </c>
      <c r="AB253" s="5">
        <v>0</v>
      </c>
      <c r="AC253" s="65">
        <v>0</v>
      </c>
      <c r="AD253" s="5">
        <v>0</v>
      </c>
      <c r="AE253" s="65">
        <v>0</v>
      </c>
      <c r="AF253" s="4">
        <v>0</v>
      </c>
      <c r="AG253" s="65">
        <v>0</v>
      </c>
      <c r="AH253" s="4">
        <v>0</v>
      </c>
      <c r="AI253" s="65">
        <v>0</v>
      </c>
      <c r="AJ253" s="4">
        <v>0</v>
      </c>
      <c r="AK253" s="65">
        <v>0</v>
      </c>
      <c r="AL253" s="4">
        <v>0</v>
      </c>
      <c r="AM253" s="65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0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119"/>
      <c r="BC253" s="4">
        <v>0</v>
      </c>
      <c r="BD253" s="64">
        <v>0</v>
      </c>
      <c r="BE253" s="4">
        <v>0</v>
      </c>
      <c r="BF253" s="4">
        <v>0</v>
      </c>
      <c r="BG253" s="65">
        <v>0</v>
      </c>
      <c r="BH253" s="23">
        <v>0</v>
      </c>
      <c r="BI253" s="104"/>
      <c r="BJ253" s="124"/>
      <c r="BK253" s="124"/>
      <c r="BL253" s="124"/>
      <c r="BM253" s="5"/>
      <c r="BN253" s="104"/>
      <c r="BO253" s="5"/>
      <c r="BP253" s="104"/>
      <c r="BQ253" s="124"/>
      <c r="BR253" s="124"/>
      <c r="BS253" s="124"/>
      <c r="BT253" s="225"/>
      <c r="BU253" s="225"/>
      <c r="BV253" s="225"/>
      <c r="BW253" s="225"/>
      <c r="BX253" s="225"/>
      <c r="BY253" s="220"/>
      <c r="BZ253" s="220"/>
      <c r="CA253" s="220"/>
      <c r="CB253" s="220"/>
      <c r="CC253" s="220"/>
      <c r="CD253" s="220"/>
      <c r="CE253" s="220"/>
      <c r="CF253" s="220"/>
    </row>
    <row r="254" spans="1:84" x14ac:dyDescent="0.2">
      <c r="A254" s="97">
        <v>10</v>
      </c>
      <c r="B254" s="64" t="s">
        <v>831</v>
      </c>
      <c r="C254" s="123">
        <v>10</v>
      </c>
      <c r="D254" s="108"/>
      <c r="E254" s="119"/>
      <c r="F254" s="109"/>
      <c r="G254" s="110"/>
      <c r="H254" s="5"/>
      <c r="I254" s="122"/>
      <c r="J254" s="125">
        <v>0</v>
      </c>
      <c r="K254" s="125">
        <v>0</v>
      </c>
      <c r="L254" s="119">
        <v>0</v>
      </c>
      <c r="M254" s="119"/>
      <c r="N254" s="122"/>
      <c r="O254" s="4"/>
      <c r="P254" s="4"/>
      <c r="Q254" s="4"/>
      <c r="R254" s="4"/>
      <c r="S254" s="122"/>
      <c r="T254" s="4"/>
      <c r="U254" s="65"/>
      <c r="V254" s="4">
        <v>0</v>
      </c>
      <c r="W254" s="65">
        <v>0</v>
      </c>
      <c r="X254" s="5">
        <v>0</v>
      </c>
      <c r="Y254" s="114">
        <v>0</v>
      </c>
      <c r="Z254" s="4">
        <v>0</v>
      </c>
      <c r="AA254" s="114">
        <v>0</v>
      </c>
      <c r="AB254" s="5">
        <v>0</v>
      </c>
      <c r="AC254" s="65">
        <v>0</v>
      </c>
      <c r="AD254" s="5">
        <v>0</v>
      </c>
      <c r="AE254" s="65">
        <v>0</v>
      </c>
      <c r="AF254" s="4">
        <v>0</v>
      </c>
      <c r="AG254" s="65">
        <v>0</v>
      </c>
      <c r="AH254" s="4">
        <v>0</v>
      </c>
      <c r="AI254" s="65">
        <v>0</v>
      </c>
      <c r="AJ254" s="4">
        <v>0</v>
      </c>
      <c r="AK254" s="65">
        <v>0</v>
      </c>
      <c r="AL254" s="4">
        <v>0</v>
      </c>
      <c r="AM254" s="65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0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119"/>
      <c r="BC254" s="4">
        <v>0</v>
      </c>
      <c r="BD254" s="64">
        <v>0</v>
      </c>
      <c r="BE254" s="4">
        <v>0</v>
      </c>
      <c r="BF254" s="4">
        <v>0</v>
      </c>
      <c r="BG254" s="65">
        <v>0</v>
      </c>
      <c r="BH254" s="23">
        <v>0</v>
      </c>
      <c r="BI254" s="126"/>
      <c r="BJ254" s="124"/>
      <c r="BK254" s="124"/>
      <c r="BL254" s="124"/>
      <c r="BM254" s="5"/>
      <c r="BN254" s="104"/>
      <c r="BO254" s="5"/>
      <c r="BP254" s="104"/>
      <c r="BQ254" s="124"/>
      <c r="BR254" s="124"/>
      <c r="BS254" s="124"/>
      <c r="BT254" s="225"/>
      <c r="BU254" s="225"/>
      <c r="BV254" s="225"/>
      <c r="BW254" s="225"/>
      <c r="BX254" s="225"/>
      <c r="BY254" s="220"/>
      <c r="BZ254" s="220"/>
      <c r="CA254" s="220"/>
      <c r="CB254" s="220"/>
      <c r="CC254" s="220"/>
      <c r="CD254" s="220"/>
      <c r="CE254" s="220"/>
      <c r="CF254" s="220"/>
    </row>
    <row r="255" spans="1:84" x14ac:dyDescent="0.2">
      <c r="A255" s="97">
        <v>11</v>
      </c>
      <c r="B255" s="64" t="s">
        <v>822</v>
      </c>
      <c r="C255" s="123">
        <v>11</v>
      </c>
      <c r="D255" s="108"/>
      <c r="E255" s="119"/>
      <c r="F255" s="109"/>
      <c r="G255" s="110"/>
      <c r="H255" s="5"/>
      <c r="I255" s="122"/>
      <c r="J255" s="125">
        <v>0</v>
      </c>
      <c r="K255" s="125">
        <v>0</v>
      </c>
      <c r="L255" s="119">
        <v>0</v>
      </c>
      <c r="M255" s="119"/>
      <c r="N255" s="122"/>
      <c r="O255" s="4"/>
      <c r="P255" s="4"/>
      <c r="Q255" s="4"/>
      <c r="R255" s="4"/>
      <c r="S255" s="122"/>
      <c r="T255" s="4"/>
      <c r="U255" s="65"/>
      <c r="V255" s="4">
        <v>0</v>
      </c>
      <c r="W255" s="65">
        <v>0</v>
      </c>
      <c r="X255" s="5">
        <v>0</v>
      </c>
      <c r="Y255" s="114">
        <v>0</v>
      </c>
      <c r="Z255" s="4">
        <v>0</v>
      </c>
      <c r="AA255" s="114">
        <v>0</v>
      </c>
      <c r="AB255" s="5">
        <v>0</v>
      </c>
      <c r="AC255" s="65">
        <v>0</v>
      </c>
      <c r="AD255" s="5">
        <v>0</v>
      </c>
      <c r="AE255" s="65">
        <v>0</v>
      </c>
      <c r="AF255" s="4">
        <v>0</v>
      </c>
      <c r="AG255" s="65">
        <v>0</v>
      </c>
      <c r="AH255" s="4">
        <v>0</v>
      </c>
      <c r="AI255" s="65">
        <v>0</v>
      </c>
      <c r="AJ255" s="4">
        <v>0</v>
      </c>
      <c r="AK255" s="65">
        <v>0</v>
      </c>
      <c r="AL255" s="4">
        <v>0</v>
      </c>
      <c r="AM255" s="65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0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119"/>
      <c r="BC255" s="4">
        <v>0</v>
      </c>
      <c r="BD255" s="64">
        <v>0</v>
      </c>
      <c r="BE255" s="4">
        <v>0</v>
      </c>
      <c r="BF255" s="4">
        <v>0</v>
      </c>
      <c r="BG255" s="65">
        <v>0</v>
      </c>
      <c r="BH255" s="23">
        <v>0</v>
      </c>
      <c r="BI255" s="126"/>
      <c r="BJ255" s="124"/>
      <c r="BK255" s="124"/>
      <c r="BL255" s="124"/>
      <c r="BM255" s="5"/>
      <c r="BN255" s="104"/>
      <c r="BO255" s="5"/>
      <c r="BP255" s="104"/>
      <c r="BQ255" s="124"/>
      <c r="BR255" s="124"/>
      <c r="BS255" s="124"/>
      <c r="BT255" s="225"/>
      <c r="BU255" s="225"/>
      <c r="BV255" s="225"/>
      <c r="BW255" s="225"/>
      <c r="BX255" s="225"/>
      <c r="BY255" s="220"/>
      <c r="BZ255" s="220"/>
      <c r="CA255" s="220"/>
      <c r="CB255" s="220"/>
      <c r="CC255" s="220"/>
      <c r="CD255" s="220"/>
      <c r="CE255" s="220"/>
      <c r="CF255" s="220"/>
    </row>
    <row r="256" spans="1:84" x14ac:dyDescent="0.2">
      <c r="A256" s="97">
        <v>12</v>
      </c>
      <c r="B256" s="64" t="s">
        <v>823</v>
      </c>
      <c r="C256" s="123">
        <v>12</v>
      </c>
      <c r="D256" s="108"/>
      <c r="E256" s="119"/>
      <c r="F256" s="109"/>
      <c r="G256" s="110"/>
      <c r="H256" s="5"/>
      <c r="I256" s="122"/>
      <c r="J256" s="125">
        <v>0</v>
      </c>
      <c r="K256" s="125">
        <v>0</v>
      </c>
      <c r="L256" s="119">
        <v>0</v>
      </c>
      <c r="M256" s="119"/>
      <c r="N256" s="122"/>
      <c r="O256" s="4"/>
      <c r="P256" s="4"/>
      <c r="Q256" s="4"/>
      <c r="R256" s="4"/>
      <c r="S256" s="122"/>
      <c r="T256" s="4"/>
      <c r="U256" s="65"/>
      <c r="V256" s="4">
        <v>0</v>
      </c>
      <c r="W256" s="65">
        <v>0</v>
      </c>
      <c r="X256" s="5">
        <v>0</v>
      </c>
      <c r="Y256" s="114">
        <v>0</v>
      </c>
      <c r="Z256" s="4">
        <v>0</v>
      </c>
      <c r="AA256" s="114">
        <v>0</v>
      </c>
      <c r="AB256" s="5">
        <v>0</v>
      </c>
      <c r="AC256" s="65">
        <v>0</v>
      </c>
      <c r="AD256" s="5">
        <v>0</v>
      </c>
      <c r="AE256" s="65">
        <v>0</v>
      </c>
      <c r="AF256" s="4">
        <v>0</v>
      </c>
      <c r="AG256" s="65">
        <v>0</v>
      </c>
      <c r="AH256" s="4">
        <v>0</v>
      </c>
      <c r="AI256" s="65">
        <v>0</v>
      </c>
      <c r="AJ256" s="4">
        <v>0</v>
      </c>
      <c r="AK256" s="65">
        <v>0</v>
      </c>
      <c r="AL256" s="4">
        <v>0</v>
      </c>
      <c r="AM256" s="65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0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119"/>
      <c r="BC256" s="4">
        <v>0</v>
      </c>
      <c r="BD256" s="64">
        <v>0</v>
      </c>
      <c r="BE256" s="4">
        <v>0</v>
      </c>
      <c r="BF256" s="4">
        <v>0</v>
      </c>
      <c r="BG256" s="65">
        <v>0</v>
      </c>
      <c r="BH256" s="23">
        <v>0</v>
      </c>
      <c r="BI256" s="126"/>
      <c r="BJ256" s="124"/>
      <c r="BK256" s="124"/>
      <c r="BL256" s="124"/>
      <c r="BM256" s="5"/>
      <c r="BN256" s="104"/>
      <c r="BO256" s="5"/>
      <c r="BP256" s="104"/>
      <c r="BQ256" s="124"/>
      <c r="BR256" s="124"/>
      <c r="BS256" s="124"/>
      <c r="BT256" s="225"/>
      <c r="BU256" s="225"/>
      <c r="BV256" s="225"/>
      <c r="BW256" s="225"/>
      <c r="BX256" s="225"/>
      <c r="BY256" s="220"/>
      <c r="BZ256" s="220"/>
      <c r="CA256" s="220"/>
      <c r="CB256" s="220"/>
      <c r="CC256" s="220"/>
      <c r="CD256" s="220"/>
      <c r="CE256" s="220"/>
      <c r="CF256" s="220"/>
    </row>
    <row r="257" spans="1:84" x14ac:dyDescent="0.2">
      <c r="A257" s="97">
        <v>13</v>
      </c>
      <c r="B257" s="64" t="s">
        <v>824</v>
      </c>
      <c r="C257" s="123">
        <v>13</v>
      </c>
      <c r="D257" s="108"/>
      <c r="E257" s="119"/>
      <c r="F257" s="109"/>
      <c r="G257" s="110"/>
      <c r="H257" s="5"/>
      <c r="I257" s="122"/>
      <c r="J257" s="125">
        <v>0</v>
      </c>
      <c r="K257" s="125">
        <v>0</v>
      </c>
      <c r="L257" s="119">
        <v>0</v>
      </c>
      <c r="M257" s="119"/>
      <c r="N257" s="122"/>
      <c r="O257" s="4"/>
      <c r="P257" s="4"/>
      <c r="Q257" s="4"/>
      <c r="R257" s="4"/>
      <c r="S257" s="122"/>
      <c r="T257" s="4"/>
      <c r="U257" s="65"/>
      <c r="V257" s="4">
        <v>0</v>
      </c>
      <c r="W257" s="65">
        <v>0</v>
      </c>
      <c r="X257" s="5">
        <v>0</v>
      </c>
      <c r="Y257" s="114">
        <v>0</v>
      </c>
      <c r="Z257" s="4">
        <v>0</v>
      </c>
      <c r="AA257" s="114">
        <v>0</v>
      </c>
      <c r="AB257" s="5">
        <v>0</v>
      </c>
      <c r="AC257" s="65">
        <v>0</v>
      </c>
      <c r="AD257" s="5">
        <v>0</v>
      </c>
      <c r="AE257" s="65">
        <v>0</v>
      </c>
      <c r="AF257" s="4">
        <v>0</v>
      </c>
      <c r="AG257" s="65">
        <v>0</v>
      </c>
      <c r="AH257" s="4">
        <v>0</v>
      </c>
      <c r="AI257" s="65">
        <v>0</v>
      </c>
      <c r="AJ257" s="4">
        <v>0</v>
      </c>
      <c r="AK257" s="65">
        <v>0</v>
      </c>
      <c r="AL257" s="4">
        <v>0</v>
      </c>
      <c r="AM257" s="65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0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119"/>
      <c r="BC257" s="4">
        <v>0</v>
      </c>
      <c r="BD257" s="64">
        <v>0</v>
      </c>
      <c r="BE257" s="4">
        <v>0</v>
      </c>
      <c r="BF257" s="4">
        <v>0</v>
      </c>
      <c r="BG257" s="65">
        <v>0</v>
      </c>
      <c r="BH257" s="23">
        <v>0</v>
      </c>
      <c r="BI257" s="126"/>
      <c r="BJ257" s="124"/>
      <c r="BK257" s="124"/>
      <c r="BL257" s="124"/>
      <c r="BM257" s="5"/>
      <c r="BN257" s="104"/>
      <c r="BO257" s="5"/>
      <c r="BP257" s="104"/>
      <c r="BQ257" s="124"/>
      <c r="BR257" s="124"/>
      <c r="BS257" s="124"/>
      <c r="BT257" s="225"/>
      <c r="BU257" s="225"/>
      <c r="BV257" s="225"/>
      <c r="BW257" s="225"/>
      <c r="BX257" s="225"/>
      <c r="BY257" s="220"/>
      <c r="BZ257" s="220"/>
      <c r="CA257" s="220"/>
      <c r="CB257" s="220"/>
      <c r="CC257" s="220"/>
      <c r="CD257" s="220"/>
      <c r="CE257" s="220"/>
      <c r="CF257" s="220"/>
    </row>
    <row r="258" spans="1:84" x14ac:dyDescent="0.2">
      <c r="A258" s="97">
        <v>14</v>
      </c>
      <c r="B258" s="52" t="s">
        <v>825</v>
      </c>
      <c r="C258" s="123">
        <v>14</v>
      </c>
      <c r="D258" s="108"/>
      <c r="E258" s="119"/>
      <c r="F258" s="109"/>
      <c r="G258" s="110"/>
      <c r="H258" s="5"/>
      <c r="I258" s="122"/>
      <c r="J258" s="125">
        <v>0</v>
      </c>
      <c r="K258" s="125">
        <v>0</v>
      </c>
      <c r="L258" s="119">
        <v>0</v>
      </c>
      <c r="M258" s="119"/>
      <c r="N258" s="122"/>
      <c r="O258" s="4"/>
      <c r="P258" s="4"/>
      <c r="Q258" s="4"/>
      <c r="R258" s="4"/>
      <c r="S258" s="122"/>
      <c r="T258" s="4"/>
      <c r="U258" s="65"/>
      <c r="V258" s="5">
        <v>0</v>
      </c>
      <c r="W258" s="65">
        <v>0</v>
      </c>
      <c r="X258" s="5">
        <v>0</v>
      </c>
      <c r="Y258" s="65">
        <v>0</v>
      </c>
      <c r="Z258" s="5">
        <v>0</v>
      </c>
      <c r="AA258" s="65">
        <v>0</v>
      </c>
      <c r="AB258" s="5">
        <v>0</v>
      </c>
      <c r="AC258" s="65">
        <v>0</v>
      </c>
      <c r="AD258" s="4">
        <v>0</v>
      </c>
      <c r="AE258" s="65">
        <v>0</v>
      </c>
      <c r="AF258" s="4">
        <v>0</v>
      </c>
      <c r="AG258" s="65">
        <v>0</v>
      </c>
      <c r="AH258" s="4">
        <v>0</v>
      </c>
      <c r="AI258" s="65">
        <v>0</v>
      </c>
      <c r="AJ258" s="4">
        <v>0</v>
      </c>
      <c r="AK258" s="65">
        <v>0</v>
      </c>
      <c r="AL258" s="4">
        <v>0</v>
      </c>
      <c r="AM258" s="65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119"/>
      <c r="BC258" s="4">
        <v>0</v>
      </c>
      <c r="BD258" s="64">
        <v>0</v>
      </c>
      <c r="BE258" s="4">
        <v>0</v>
      </c>
      <c r="BF258" s="4">
        <v>0</v>
      </c>
      <c r="BG258" s="65">
        <v>0</v>
      </c>
      <c r="BH258" s="23">
        <v>0</v>
      </c>
      <c r="BI258" s="126"/>
      <c r="BJ258" s="124"/>
      <c r="BK258" s="124"/>
      <c r="BL258" s="124"/>
      <c r="BM258" s="5"/>
      <c r="BN258" s="104"/>
      <c r="BO258" s="5"/>
      <c r="BP258" s="104"/>
      <c r="BQ258" s="124"/>
      <c r="BR258" s="124"/>
      <c r="BS258" s="124"/>
      <c r="BT258" s="225"/>
      <c r="BU258" s="225"/>
      <c r="BV258" s="225"/>
      <c r="BW258" s="225"/>
      <c r="BX258" s="225"/>
      <c r="BY258" s="220"/>
      <c r="BZ258" s="220"/>
      <c r="CA258" s="220"/>
      <c r="CB258" s="220"/>
      <c r="CC258" s="220"/>
      <c r="CD258" s="220"/>
      <c r="CE258" s="220"/>
      <c r="CF258" s="220"/>
    </row>
    <row r="259" spans="1:84" x14ac:dyDescent="0.2">
      <c r="A259" s="97">
        <v>15</v>
      </c>
      <c r="B259" s="52" t="s">
        <v>826</v>
      </c>
      <c r="C259" s="123">
        <v>15</v>
      </c>
      <c r="D259" s="108"/>
      <c r="E259" s="119"/>
      <c r="F259" s="109"/>
      <c r="G259" s="110"/>
      <c r="H259" s="5"/>
      <c r="I259" s="122"/>
      <c r="J259" s="125">
        <v>0</v>
      </c>
      <c r="K259" s="125">
        <v>0</v>
      </c>
      <c r="L259" s="119">
        <v>0</v>
      </c>
      <c r="M259" s="119"/>
      <c r="N259" s="122"/>
      <c r="O259" s="4"/>
      <c r="P259" s="4"/>
      <c r="Q259" s="4"/>
      <c r="R259" s="4"/>
      <c r="S259" s="122"/>
      <c r="T259" s="4"/>
      <c r="U259" s="65"/>
      <c r="V259" s="5">
        <v>0</v>
      </c>
      <c r="W259" s="65">
        <v>0</v>
      </c>
      <c r="X259" s="5">
        <v>0</v>
      </c>
      <c r="Y259" s="65">
        <v>0</v>
      </c>
      <c r="Z259" s="5">
        <v>0</v>
      </c>
      <c r="AA259" s="65">
        <v>0</v>
      </c>
      <c r="AB259" s="5">
        <v>0</v>
      </c>
      <c r="AC259" s="65">
        <v>0</v>
      </c>
      <c r="AD259" s="4">
        <v>0</v>
      </c>
      <c r="AE259" s="65">
        <v>0</v>
      </c>
      <c r="AF259" s="4">
        <v>0</v>
      </c>
      <c r="AG259" s="65">
        <v>0</v>
      </c>
      <c r="AH259" s="4">
        <v>0</v>
      </c>
      <c r="AI259" s="65">
        <v>0</v>
      </c>
      <c r="AJ259" s="4">
        <v>0</v>
      </c>
      <c r="AK259" s="65">
        <v>0</v>
      </c>
      <c r="AL259" s="4">
        <v>0</v>
      </c>
      <c r="AM259" s="65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119"/>
      <c r="BC259" s="4">
        <v>0</v>
      </c>
      <c r="BD259" s="64">
        <v>0</v>
      </c>
      <c r="BE259" s="4">
        <v>0</v>
      </c>
      <c r="BF259" s="4">
        <v>0</v>
      </c>
      <c r="BG259" s="65">
        <v>0</v>
      </c>
      <c r="BH259" s="23">
        <v>0</v>
      </c>
      <c r="BI259" s="126"/>
      <c r="BJ259" s="124"/>
      <c r="BK259" s="124"/>
      <c r="BL259" s="124"/>
      <c r="BM259" s="5"/>
      <c r="BN259" s="104"/>
      <c r="BO259" s="5"/>
      <c r="BP259" s="104"/>
      <c r="BQ259" s="124"/>
      <c r="BR259" s="124"/>
      <c r="BS259" s="124"/>
      <c r="BT259" s="225"/>
      <c r="BU259" s="225"/>
      <c r="BV259" s="225"/>
      <c r="BW259" s="225"/>
      <c r="BX259" s="225"/>
      <c r="BY259" s="220"/>
      <c r="BZ259" s="220"/>
      <c r="CA259" s="220"/>
      <c r="CB259" s="220"/>
      <c r="CC259" s="220"/>
      <c r="CD259" s="220"/>
      <c r="CE259" s="220"/>
      <c r="CF259" s="220"/>
    </row>
    <row r="260" spans="1:84" x14ac:dyDescent="0.2">
      <c r="A260" s="97">
        <v>16</v>
      </c>
      <c r="B260" s="52" t="s">
        <v>827</v>
      </c>
      <c r="C260" s="123">
        <v>16</v>
      </c>
      <c r="D260" s="108"/>
      <c r="E260" s="119"/>
      <c r="F260" s="109"/>
      <c r="G260" s="109"/>
      <c r="H260" s="5"/>
      <c r="I260" s="122"/>
      <c r="J260" s="113">
        <v>0</v>
      </c>
      <c r="K260" s="113">
        <v>0</v>
      </c>
      <c r="L260" s="119">
        <v>0</v>
      </c>
      <c r="M260" s="119"/>
      <c r="N260" s="122"/>
      <c r="O260" s="4"/>
      <c r="P260" s="4"/>
      <c r="Q260" s="4"/>
      <c r="R260" s="4"/>
      <c r="S260" s="122"/>
      <c r="T260" s="4"/>
      <c r="U260" s="65"/>
      <c r="V260" s="5">
        <v>0</v>
      </c>
      <c r="W260" s="65">
        <v>0</v>
      </c>
      <c r="X260" s="5">
        <v>0</v>
      </c>
      <c r="Y260" s="65">
        <v>0</v>
      </c>
      <c r="Z260" s="5">
        <v>0</v>
      </c>
      <c r="AA260" s="65">
        <v>0</v>
      </c>
      <c r="AB260" s="5">
        <v>0</v>
      </c>
      <c r="AC260" s="65">
        <v>0</v>
      </c>
      <c r="AD260" s="5">
        <v>0</v>
      </c>
      <c r="AE260" s="65">
        <v>0</v>
      </c>
      <c r="AF260" s="5">
        <v>0</v>
      </c>
      <c r="AG260" s="65">
        <v>0</v>
      </c>
      <c r="AH260" s="5">
        <v>0</v>
      </c>
      <c r="AI260" s="65">
        <v>0</v>
      </c>
      <c r="AJ260" s="5">
        <v>0</v>
      </c>
      <c r="AK260" s="65">
        <v>0</v>
      </c>
      <c r="AL260" s="5">
        <v>0</v>
      </c>
      <c r="AM260" s="65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119"/>
      <c r="BC260" s="4">
        <v>0</v>
      </c>
      <c r="BD260" s="64">
        <v>0</v>
      </c>
      <c r="BE260" s="4">
        <v>0</v>
      </c>
      <c r="BF260" s="4">
        <v>0</v>
      </c>
      <c r="BG260" s="65">
        <v>0</v>
      </c>
      <c r="BH260" s="23">
        <v>0</v>
      </c>
      <c r="BI260" s="126"/>
      <c r="BJ260" s="124"/>
      <c r="BK260" s="124"/>
      <c r="BL260" s="124"/>
      <c r="BM260" s="5"/>
      <c r="BN260" s="104"/>
      <c r="BO260" s="5"/>
      <c r="BP260" s="104"/>
      <c r="BQ260" s="124"/>
      <c r="BR260" s="124"/>
      <c r="BS260" s="124"/>
      <c r="BT260" s="1"/>
      <c r="BU260" s="1"/>
      <c r="BV260" s="1"/>
      <c r="BW260" s="1"/>
      <c r="BX260" s="1"/>
      <c r="BY260" s="2"/>
      <c r="BZ260" s="2"/>
      <c r="CA260" s="2"/>
      <c r="CB260" s="2"/>
      <c r="CC260" s="2"/>
      <c r="CD260" s="2"/>
      <c r="CE260" s="2"/>
      <c r="CF260" s="2"/>
    </row>
    <row r="261" spans="1:84" x14ac:dyDescent="0.2">
      <c r="A261" s="97">
        <v>17</v>
      </c>
      <c r="B261" s="51" t="s">
        <v>828</v>
      </c>
      <c r="C261" s="123">
        <v>17</v>
      </c>
      <c r="D261" s="108"/>
      <c r="E261" s="119"/>
      <c r="F261" s="109"/>
      <c r="G261" s="109"/>
      <c r="H261" s="5"/>
      <c r="I261" s="122"/>
      <c r="J261" s="113">
        <v>0</v>
      </c>
      <c r="K261" s="113">
        <v>0</v>
      </c>
      <c r="L261" s="119"/>
      <c r="M261" s="119"/>
      <c r="N261" s="122"/>
      <c r="O261" s="4"/>
      <c r="P261" s="4"/>
      <c r="Q261" s="4"/>
      <c r="R261" s="4"/>
      <c r="S261" s="122"/>
      <c r="T261" s="4"/>
      <c r="U261" s="65"/>
      <c r="V261" s="5">
        <v>0</v>
      </c>
      <c r="W261" s="65">
        <v>0</v>
      </c>
      <c r="X261" s="5">
        <v>0</v>
      </c>
      <c r="Y261" s="65">
        <v>0</v>
      </c>
      <c r="Z261" s="5">
        <v>0</v>
      </c>
      <c r="AA261" s="65">
        <v>0</v>
      </c>
      <c r="AB261" s="5">
        <v>0</v>
      </c>
      <c r="AC261" s="65">
        <v>0</v>
      </c>
      <c r="AD261" s="5">
        <v>0</v>
      </c>
      <c r="AE261" s="65">
        <v>0</v>
      </c>
      <c r="AF261" s="5">
        <v>0</v>
      </c>
      <c r="AG261" s="65">
        <v>0</v>
      </c>
      <c r="AH261" s="5">
        <v>0</v>
      </c>
      <c r="AI261" s="65">
        <v>0</v>
      </c>
      <c r="AJ261" s="5">
        <v>0</v>
      </c>
      <c r="AK261" s="65">
        <v>0</v>
      </c>
      <c r="AL261" s="5">
        <v>0</v>
      </c>
      <c r="AM261" s="65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119"/>
      <c r="BC261" s="4">
        <v>0</v>
      </c>
      <c r="BD261" s="64">
        <v>0</v>
      </c>
      <c r="BE261" s="5">
        <v>0</v>
      </c>
      <c r="BF261" s="4">
        <v>0</v>
      </c>
      <c r="BG261" s="65">
        <v>0</v>
      </c>
      <c r="BH261" s="23">
        <v>0</v>
      </c>
      <c r="BI261" s="35"/>
      <c r="BJ261" s="124"/>
      <c r="BK261" s="124"/>
      <c r="BL261" s="124"/>
      <c r="BM261" s="5"/>
      <c r="BN261" s="104"/>
      <c r="BO261" s="5"/>
      <c r="BP261" s="104"/>
      <c r="BQ261" s="124"/>
      <c r="BR261" s="124"/>
      <c r="BS261" s="124"/>
      <c r="BT261" s="1"/>
      <c r="BU261" s="1"/>
      <c r="BV261" s="1"/>
      <c r="BW261" s="1"/>
      <c r="BX261" s="1"/>
      <c r="BY261" s="2"/>
      <c r="BZ261" s="2"/>
      <c r="CA261" s="2"/>
      <c r="CB261" s="2"/>
      <c r="CC261" s="2"/>
      <c r="CD261" s="2"/>
      <c r="CE261" s="2"/>
      <c r="CF261" s="2"/>
    </row>
    <row r="262" spans="1:84" x14ac:dyDescent="0.2">
      <c r="A262" s="97">
        <v>18</v>
      </c>
      <c r="B262" s="51" t="s">
        <v>829</v>
      </c>
      <c r="C262" s="123">
        <v>18</v>
      </c>
      <c r="D262" s="108"/>
      <c r="E262" s="119"/>
      <c r="F262" s="109"/>
      <c r="G262" s="109"/>
      <c r="H262" s="5"/>
      <c r="I262" s="122"/>
      <c r="J262" s="113">
        <v>0</v>
      </c>
      <c r="K262" s="113">
        <v>0</v>
      </c>
      <c r="L262" s="119"/>
      <c r="M262" s="119"/>
      <c r="N262" s="122"/>
      <c r="O262" s="4"/>
      <c r="P262" s="4"/>
      <c r="Q262" s="4"/>
      <c r="R262" s="4"/>
      <c r="S262" s="122"/>
      <c r="T262" s="4"/>
      <c r="U262" s="65"/>
      <c r="V262" s="5">
        <v>0</v>
      </c>
      <c r="W262" s="65">
        <v>0</v>
      </c>
      <c r="X262" s="5">
        <v>0</v>
      </c>
      <c r="Y262" s="65">
        <v>0</v>
      </c>
      <c r="Z262" s="5">
        <v>0</v>
      </c>
      <c r="AA262" s="65">
        <v>0</v>
      </c>
      <c r="AB262" s="5">
        <v>0</v>
      </c>
      <c r="AC262" s="65">
        <v>0</v>
      </c>
      <c r="AD262" s="5">
        <v>0</v>
      </c>
      <c r="AE262" s="65">
        <v>0</v>
      </c>
      <c r="AF262" s="5">
        <v>0</v>
      </c>
      <c r="AG262" s="65">
        <v>0</v>
      </c>
      <c r="AH262" s="5">
        <v>0</v>
      </c>
      <c r="AI262" s="65">
        <v>0</v>
      </c>
      <c r="AJ262" s="5">
        <v>0</v>
      </c>
      <c r="AK262" s="65">
        <v>0</v>
      </c>
      <c r="AL262" s="5">
        <v>0</v>
      </c>
      <c r="AM262" s="65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119"/>
      <c r="BC262" s="4">
        <v>0</v>
      </c>
      <c r="BD262" s="64">
        <v>0</v>
      </c>
      <c r="BE262" s="5">
        <v>0</v>
      </c>
      <c r="BF262" s="4">
        <v>0</v>
      </c>
      <c r="BG262" s="65">
        <v>0</v>
      </c>
      <c r="BH262" s="23">
        <v>0</v>
      </c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1"/>
      <c r="BU262" s="1"/>
      <c r="BV262" s="1"/>
      <c r="BW262" s="1"/>
      <c r="BX262" s="1"/>
      <c r="BY262" s="2"/>
      <c r="BZ262" s="2"/>
      <c r="CA262" s="2"/>
      <c r="CB262" s="2"/>
      <c r="CC262" s="2"/>
      <c r="CD262" s="2"/>
      <c r="CE262" s="2"/>
      <c r="CF262" s="2"/>
    </row>
    <row r="263" spans="1:84" x14ac:dyDescent="0.2">
      <c r="A263" s="97">
        <v>19</v>
      </c>
      <c r="B263" s="51" t="s">
        <v>830</v>
      </c>
      <c r="C263" s="123">
        <v>19</v>
      </c>
      <c r="D263" s="108"/>
      <c r="E263" s="119"/>
      <c r="F263" s="109"/>
      <c r="G263" s="109"/>
      <c r="H263" s="5"/>
      <c r="I263" s="122"/>
      <c r="J263" s="113">
        <v>0</v>
      </c>
      <c r="K263" s="113">
        <v>0</v>
      </c>
      <c r="L263" s="119"/>
      <c r="M263" s="119"/>
      <c r="N263" s="122"/>
      <c r="O263" s="4"/>
      <c r="P263" s="4"/>
      <c r="Q263" s="4"/>
      <c r="R263" s="4"/>
      <c r="S263" s="122"/>
      <c r="T263" s="4"/>
      <c r="U263" s="65"/>
      <c r="V263" s="5">
        <v>0</v>
      </c>
      <c r="W263" s="65">
        <v>0</v>
      </c>
      <c r="X263" s="5">
        <v>0</v>
      </c>
      <c r="Y263" s="65">
        <v>0</v>
      </c>
      <c r="Z263" s="5">
        <v>0</v>
      </c>
      <c r="AA263" s="65">
        <v>0</v>
      </c>
      <c r="AB263" s="5">
        <v>0</v>
      </c>
      <c r="AC263" s="65">
        <v>0</v>
      </c>
      <c r="AD263" s="5">
        <v>0</v>
      </c>
      <c r="AE263" s="65">
        <v>0</v>
      </c>
      <c r="AF263" s="5">
        <v>0</v>
      </c>
      <c r="AG263" s="65">
        <v>0</v>
      </c>
      <c r="AH263" s="5">
        <v>0</v>
      </c>
      <c r="AI263" s="65">
        <v>0</v>
      </c>
      <c r="AJ263" s="5">
        <v>0</v>
      </c>
      <c r="AK263" s="65">
        <v>0</v>
      </c>
      <c r="AL263" s="5">
        <v>0</v>
      </c>
      <c r="AM263" s="65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119"/>
      <c r="BC263" s="4">
        <v>0</v>
      </c>
      <c r="BD263" s="64">
        <v>0</v>
      </c>
      <c r="BE263" s="5">
        <v>0</v>
      </c>
      <c r="BF263" s="4">
        <v>0</v>
      </c>
      <c r="BG263" s="65">
        <v>0</v>
      </c>
      <c r="BH263" s="23">
        <v>0</v>
      </c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1"/>
      <c r="BU263" s="1"/>
      <c r="BV263" s="1"/>
      <c r="BW263" s="1"/>
      <c r="BX263" s="1"/>
      <c r="BY263" s="2"/>
      <c r="BZ263" s="2"/>
      <c r="CA263" s="2"/>
      <c r="CB263" s="2"/>
      <c r="CC263" s="2"/>
      <c r="CD263" s="2"/>
      <c r="CE263" s="2"/>
      <c r="CF263" s="2"/>
    </row>
    <row r="264" spans="1:84" x14ac:dyDescent="0.2">
      <c r="A264" s="97">
        <v>20</v>
      </c>
      <c r="B264" s="51" t="s">
        <v>832</v>
      </c>
      <c r="C264" s="123">
        <v>20</v>
      </c>
      <c r="D264" s="108"/>
      <c r="E264" s="119"/>
      <c r="F264" s="109"/>
      <c r="G264" s="109"/>
      <c r="H264" s="5"/>
      <c r="I264" s="122"/>
      <c r="J264" s="113">
        <v>0</v>
      </c>
      <c r="K264" s="113">
        <v>0</v>
      </c>
      <c r="L264" s="119"/>
      <c r="M264" s="119"/>
      <c r="N264" s="122"/>
      <c r="O264" s="4"/>
      <c r="P264" s="4"/>
      <c r="Q264" s="4"/>
      <c r="R264" s="4"/>
      <c r="S264" s="122"/>
      <c r="T264" s="4"/>
      <c r="U264" s="65"/>
      <c r="V264" s="5">
        <v>0</v>
      </c>
      <c r="W264" s="65">
        <v>0</v>
      </c>
      <c r="X264" s="5">
        <v>0</v>
      </c>
      <c r="Y264" s="65">
        <v>0</v>
      </c>
      <c r="Z264" s="5">
        <v>0</v>
      </c>
      <c r="AA264" s="65">
        <v>0</v>
      </c>
      <c r="AB264" s="5">
        <v>0</v>
      </c>
      <c r="AC264" s="65">
        <v>0</v>
      </c>
      <c r="AD264" s="5">
        <v>0</v>
      </c>
      <c r="AE264" s="65">
        <v>0</v>
      </c>
      <c r="AF264" s="5">
        <v>0</v>
      </c>
      <c r="AG264" s="65">
        <v>0</v>
      </c>
      <c r="AH264" s="5">
        <v>0</v>
      </c>
      <c r="AI264" s="65">
        <v>0</v>
      </c>
      <c r="AJ264" s="5">
        <v>0</v>
      </c>
      <c r="AK264" s="65">
        <v>0</v>
      </c>
      <c r="AL264" s="5">
        <v>0</v>
      </c>
      <c r="AM264" s="65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119"/>
      <c r="BC264" s="4">
        <v>0</v>
      </c>
      <c r="BD264" s="64">
        <v>0</v>
      </c>
      <c r="BE264" s="5">
        <v>0</v>
      </c>
      <c r="BF264" s="4">
        <v>0</v>
      </c>
      <c r="BG264" s="65">
        <v>0</v>
      </c>
      <c r="BH264" s="23">
        <v>0</v>
      </c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1"/>
      <c r="BU264" s="1"/>
      <c r="BV264" s="1"/>
      <c r="BW264" s="1"/>
      <c r="BX264" s="1"/>
      <c r="BY264" s="2"/>
      <c r="BZ264" s="2"/>
      <c r="CA264" s="2"/>
      <c r="CB264" s="2"/>
      <c r="CC264" s="2"/>
      <c r="CD264" s="2"/>
      <c r="CE264" s="2"/>
      <c r="CF264" s="2"/>
    </row>
    <row r="265" spans="1:84" x14ac:dyDescent="0.2">
      <c r="A265" s="97">
        <v>21</v>
      </c>
      <c r="B265" s="51" t="s">
        <v>833</v>
      </c>
      <c r="C265" s="123">
        <v>21</v>
      </c>
      <c r="D265" s="108"/>
      <c r="E265" s="119"/>
      <c r="F265" s="109"/>
      <c r="G265" s="109"/>
      <c r="H265" s="5"/>
      <c r="I265" s="122"/>
      <c r="J265" s="113">
        <v>0</v>
      </c>
      <c r="K265" s="113">
        <v>0</v>
      </c>
      <c r="L265" s="119"/>
      <c r="M265" s="119"/>
      <c r="N265" s="122"/>
      <c r="O265" s="4"/>
      <c r="P265" s="4"/>
      <c r="Q265" s="4"/>
      <c r="R265" s="4"/>
      <c r="S265" s="122"/>
      <c r="T265" s="4"/>
      <c r="U265" s="65"/>
      <c r="V265" s="5">
        <v>0</v>
      </c>
      <c r="W265" s="65">
        <v>0</v>
      </c>
      <c r="X265" s="5">
        <v>0</v>
      </c>
      <c r="Y265" s="65">
        <v>0</v>
      </c>
      <c r="Z265" s="5">
        <v>0</v>
      </c>
      <c r="AA265" s="65">
        <v>0</v>
      </c>
      <c r="AB265" s="5">
        <v>0</v>
      </c>
      <c r="AC265" s="65">
        <v>0</v>
      </c>
      <c r="AD265" s="5">
        <v>0</v>
      </c>
      <c r="AE265" s="65">
        <v>0</v>
      </c>
      <c r="AF265" s="5">
        <v>0</v>
      </c>
      <c r="AG265" s="65">
        <v>0</v>
      </c>
      <c r="AH265" s="5">
        <v>0</v>
      </c>
      <c r="AI265" s="65">
        <v>0</v>
      </c>
      <c r="AJ265" s="5">
        <v>0</v>
      </c>
      <c r="AK265" s="65">
        <v>0</v>
      </c>
      <c r="AL265" s="5">
        <v>0</v>
      </c>
      <c r="AM265" s="65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119"/>
      <c r="BC265" s="4">
        <v>0</v>
      </c>
      <c r="BD265" s="64">
        <v>0</v>
      </c>
      <c r="BE265" s="5">
        <v>0</v>
      </c>
      <c r="BF265" s="4">
        <v>0</v>
      </c>
      <c r="BG265" s="65">
        <v>0</v>
      </c>
      <c r="BH265" s="23">
        <v>0</v>
      </c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1"/>
      <c r="BU265" s="1"/>
      <c r="BV265" s="1"/>
      <c r="BW265" s="1"/>
      <c r="BX265" s="1"/>
      <c r="BY265" s="2"/>
      <c r="BZ265" s="2"/>
      <c r="CA265" s="2"/>
      <c r="CB265" s="2"/>
      <c r="CC265" s="2"/>
      <c r="CD265" s="2"/>
      <c r="CE265" s="2"/>
      <c r="CF265" s="2"/>
    </row>
    <row r="266" spans="1:84" x14ac:dyDescent="0.2">
      <c r="A266" s="97">
        <v>22</v>
      </c>
      <c r="B266" s="51" t="s">
        <v>834</v>
      </c>
      <c r="C266" s="123">
        <v>22</v>
      </c>
      <c r="D266" s="108"/>
      <c r="E266" s="119"/>
      <c r="F266" s="109"/>
      <c r="G266" s="109"/>
      <c r="H266" s="5"/>
      <c r="I266" s="122"/>
      <c r="J266" s="113">
        <v>0</v>
      </c>
      <c r="K266" s="113">
        <v>0</v>
      </c>
      <c r="L266" s="119"/>
      <c r="M266" s="119"/>
      <c r="N266" s="122"/>
      <c r="O266" s="4"/>
      <c r="P266" s="4"/>
      <c r="Q266" s="4"/>
      <c r="R266" s="4"/>
      <c r="S266" s="122"/>
      <c r="T266" s="4"/>
      <c r="U266" s="65"/>
      <c r="V266" s="5">
        <v>0</v>
      </c>
      <c r="W266" s="65">
        <v>0</v>
      </c>
      <c r="X266" s="5">
        <v>0</v>
      </c>
      <c r="Y266" s="65">
        <v>0</v>
      </c>
      <c r="Z266" s="5">
        <v>0</v>
      </c>
      <c r="AA266" s="65">
        <v>0</v>
      </c>
      <c r="AB266" s="5">
        <v>0</v>
      </c>
      <c r="AC266" s="65">
        <v>0</v>
      </c>
      <c r="AD266" s="5">
        <v>0</v>
      </c>
      <c r="AE266" s="65">
        <v>0</v>
      </c>
      <c r="AF266" s="5">
        <v>0</v>
      </c>
      <c r="AG266" s="65">
        <v>0</v>
      </c>
      <c r="AH266" s="5">
        <v>0</v>
      </c>
      <c r="AI266" s="65">
        <v>0</v>
      </c>
      <c r="AJ266" s="5">
        <v>0</v>
      </c>
      <c r="AK266" s="65">
        <v>0</v>
      </c>
      <c r="AL266" s="5">
        <v>0</v>
      </c>
      <c r="AM266" s="65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119"/>
      <c r="BC266" s="4">
        <v>0</v>
      </c>
      <c r="BD266" s="64">
        <v>0</v>
      </c>
      <c r="BE266" s="5">
        <v>0</v>
      </c>
      <c r="BF266" s="4">
        <v>0</v>
      </c>
      <c r="BG266" s="65">
        <v>0</v>
      </c>
      <c r="BH266" s="23">
        <v>0</v>
      </c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1"/>
      <c r="BU266" s="1"/>
      <c r="BV266" s="1"/>
      <c r="BW266" s="1"/>
      <c r="BX266" s="1"/>
      <c r="BY266" s="2"/>
      <c r="BZ266" s="2"/>
      <c r="CA266" s="2"/>
      <c r="CB266" s="2"/>
      <c r="CC266" s="2"/>
      <c r="CD266" s="2"/>
      <c r="CE266" s="2"/>
      <c r="CF266" s="2"/>
    </row>
    <row r="267" spans="1:84" x14ac:dyDescent="0.2">
      <c r="A267" s="97">
        <v>23</v>
      </c>
      <c r="B267" s="51" t="s">
        <v>835</v>
      </c>
      <c r="C267" s="123">
        <v>23</v>
      </c>
      <c r="D267" s="108"/>
      <c r="E267" s="119"/>
      <c r="F267" s="109"/>
      <c r="G267" s="109"/>
      <c r="H267" s="5"/>
      <c r="I267" s="122"/>
      <c r="J267" s="113">
        <v>0</v>
      </c>
      <c r="K267" s="113">
        <v>0</v>
      </c>
      <c r="L267" s="119"/>
      <c r="M267" s="119"/>
      <c r="N267" s="122"/>
      <c r="O267" s="4"/>
      <c r="P267" s="4"/>
      <c r="Q267" s="4"/>
      <c r="R267" s="4"/>
      <c r="S267" s="122"/>
      <c r="T267" s="4"/>
      <c r="U267" s="65"/>
      <c r="V267" s="5">
        <v>0</v>
      </c>
      <c r="W267" s="65">
        <v>0</v>
      </c>
      <c r="X267" s="5">
        <v>0</v>
      </c>
      <c r="Y267" s="65">
        <v>0</v>
      </c>
      <c r="Z267" s="5">
        <v>0</v>
      </c>
      <c r="AA267" s="65">
        <v>0</v>
      </c>
      <c r="AB267" s="5">
        <v>0</v>
      </c>
      <c r="AC267" s="65">
        <v>0</v>
      </c>
      <c r="AD267" s="5">
        <v>0</v>
      </c>
      <c r="AE267" s="65">
        <v>0</v>
      </c>
      <c r="AF267" s="5">
        <v>0</v>
      </c>
      <c r="AG267" s="65">
        <v>0</v>
      </c>
      <c r="AH267" s="5">
        <v>0</v>
      </c>
      <c r="AI267" s="65">
        <v>0</v>
      </c>
      <c r="AJ267" s="5">
        <v>0</v>
      </c>
      <c r="AK267" s="65">
        <v>0</v>
      </c>
      <c r="AL267" s="5">
        <v>0</v>
      </c>
      <c r="AM267" s="65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119"/>
      <c r="BC267" s="4">
        <v>0</v>
      </c>
      <c r="BD267" s="64">
        <v>0</v>
      </c>
      <c r="BE267" s="5">
        <v>0</v>
      </c>
      <c r="BF267" s="4">
        <v>0</v>
      </c>
      <c r="BG267" s="65">
        <v>0</v>
      </c>
      <c r="BH267" s="23">
        <v>0</v>
      </c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1"/>
      <c r="BU267" s="1"/>
      <c r="BV267" s="1"/>
      <c r="BW267" s="1"/>
      <c r="BX267" s="1"/>
      <c r="BY267" s="2"/>
      <c r="BZ267" s="2"/>
      <c r="CA267" s="2"/>
      <c r="CB267" s="2"/>
      <c r="CC267" s="2"/>
      <c r="CD267" s="2"/>
      <c r="CE267" s="2"/>
      <c r="CF267" s="2"/>
    </row>
    <row r="268" spans="1:84" x14ac:dyDescent="0.2">
      <c r="A268" s="97">
        <v>24</v>
      </c>
      <c r="B268" s="51" t="s">
        <v>836</v>
      </c>
      <c r="C268" s="123">
        <v>24</v>
      </c>
      <c r="D268" s="108"/>
      <c r="E268" s="119"/>
      <c r="F268" s="109"/>
      <c r="G268" s="109"/>
      <c r="H268" s="5"/>
      <c r="I268" s="122"/>
      <c r="J268" s="113">
        <v>0</v>
      </c>
      <c r="K268" s="113">
        <v>0</v>
      </c>
      <c r="L268" s="119"/>
      <c r="M268" s="119"/>
      <c r="N268" s="122"/>
      <c r="O268" s="4"/>
      <c r="P268" s="4"/>
      <c r="Q268" s="4"/>
      <c r="R268" s="4"/>
      <c r="S268" s="122"/>
      <c r="T268" s="4"/>
      <c r="U268" s="65"/>
      <c r="V268" s="5">
        <v>0</v>
      </c>
      <c r="W268" s="65">
        <v>0</v>
      </c>
      <c r="X268" s="5">
        <v>0</v>
      </c>
      <c r="Y268" s="65">
        <v>0</v>
      </c>
      <c r="Z268" s="5">
        <v>0</v>
      </c>
      <c r="AA268" s="65">
        <v>0</v>
      </c>
      <c r="AB268" s="5">
        <v>0</v>
      </c>
      <c r="AC268" s="65">
        <v>0</v>
      </c>
      <c r="AD268" s="5">
        <v>0</v>
      </c>
      <c r="AE268" s="65">
        <v>0</v>
      </c>
      <c r="AF268" s="5">
        <v>0</v>
      </c>
      <c r="AG268" s="65">
        <v>0</v>
      </c>
      <c r="AH268" s="5">
        <v>0</v>
      </c>
      <c r="AI268" s="65">
        <v>0</v>
      </c>
      <c r="AJ268" s="5">
        <v>0</v>
      </c>
      <c r="AK268" s="65">
        <v>0</v>
      </c>
      <c r="AL268" s="5">
        <v>0</v>
      </c>
      <c r="AM268" s="65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119"/>
      <c r="BC268" s="4">
        <v>0</v>
      </c>
      <c r="BD268" s="64">
        <v>0</v>
      </c>
      <c r="BE268" s="5">
        <v>0</v>
      </c>
      <c r="BF268" s="4">
        <v>0</v>
      </c>
      <c r="BG268" s="65">
        <v>0</v>
      </c>
      <c r="BH268" s="23">
        <v>0</v>
      </c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1"/>
      <c r="BU268" s="1"/>
      <c r="BV268" s="1"/>
      <c r="BW268" s="1"/>
      <c r="BX268" s="1"/>
      <c r="BY268" s="2"/>
      <c r="BZ268" s="2"/>
      <c r="CA268" s="2"/>
      <c r="CB268" s="2"/>
      <c r="CC268" s="2"/>
      <c r="CD268" s="2"/>
      <c r="CE268" s="2"/>
      <c r="CF268" s="2"/>
    </row>
    <row r="269" spans="1:84" x14ac:dyDescent="0.2">
      <c r="A269" s="97">
        <v>25</v>
      </c>
      <c r="B269" s="51" t="s">
        <v>837</v>
      </c>
      <c r="C269" s="123">
        <v>25</v>
      </c>
      <c r="D269" s="108"/>
      <c r="E269" s="119"/>
      <c r="F269" s="109"/>
      <c r="G269" s="109"/>
      <c r="H269" s="5"/>
      <c r="I269" s="122"/>
      <c r="J269" s="113">
        <v>0</v>
      </c>
      <c r="K269" s="113">
        <v>0</v>
      </c>
      <c r="L269" s="119"/>
      <c r="M269" s="119"/>
      <c r="N269" s="122"/>
      <c r="O269" s="4"/>
      <c r="P269" s="4"/>
      <c r="Q269" s="4"/>
      <c r="R269" s="4"/>
      <c r="S269" s="122"/>
      <c r="T269" s="4"/>
      <c r="U269" s="65"/>
      <c r="V269" s="5">
        <v>0</v>
      </c>
      <c r="W269" s="65">
        <v>0</v>
      </c>
      <c r="X269" s="5">
        <v>0</v>
      </c>
      <c r="Y269" s="65">
        <v>0</v>
      </c>
      <c r="Z269" s="5">
        <v>0</v>
      </c>
      <c r="AA269" s="65">
        <v>0</v>
      </c>
      <c r="AB269" s="5">
        <v>0</v>
      </c>
      <c r="AC269" s="65">
        <v>0</v>
      </c>
      <c r="AD269" s="5">
        <v>0</v>
      </c>
      <c r="AE269" s="65">
        <v>0</v>
      </c>
      <c r="AF269" s="5">
        <v>0</v>
      </c>
      <c r="AG269" s="65">
        <v>0</v>
      </c>
      <c r="AH269" s="5">
        <v>0</v>
      </c>
      <c r="AI269" s="65">
        <v>0</v>
      </c>
      <c r="AJ269" s="5">
        <v>0</v>
      </c>
      <c r="AK269" s="65">
        <v>0</v>
      </c>
      <c r="AL269" s="5">
        <v>0</v>
      </c>
      <c r="AM269" s="65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119"/>
      <c r="BC269" s="4">
        <v>0</v>
      </c>
      <c r="BD269" s="64">
        <v>0</v>
      </c>
      <c r="BE269" s="5">
        <v>0</v>
      </c>
      <c r="BF269" s="4">
        <v>0</v>
      </c>
      <c r="BG269" s="65">
        <v>0</v>
      </c>
      <c r="BH269" s="23">
        <v>0</v>
      </c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1"/>
      <c r="BU269" s="1"/>
      <c r="BV269" s="1"/>
      <c r="BW269" s="1"/>
      <c r="BX269" s="1"/>
      <c r="BY269" s="2"/>
      <c r="BZ269" s="2"/>
      <c r="CA269" s="2"/>
      <c r="CB269" s="2"/>
      <c r="CC269" s="2"/>
      <c r="CD269" s="2"/>
      <c r="CE269" s="2"/>
      <c r="CF269" s="2"/>
    </row>
    <row r="270" spans="1:84" x14ac:dyDescent="0.2">
      <c r="A270" s="97">
        <v>26</v>
      </c>
      <c r="B270" s="51" t="s">
        <v>838</v>
      </c>
      <c r="C270" s="123">
        <v>26</v>
      </c>
      <c r="D270" s="108"/>
      <c r="E270" s="119"/>
      <c r="F270" s="109"/>
      <c r="G270" s="109"/>
      <c r="H270" s="5"/>
      <c r="I270" s="122"/>
      <c r="J270" s="113">
        <v>0</v>
      </c>
      <c r="K270" s="113">
        <v>0</v>
      </c>
      <c r="L270" s="119"/>
      <c r="M270" s="119"/>
      <c r="N270" s="122"/>
      <c r="O270" s="4"/>
      <c r="P270" s="4"/>
      <c r="Q270" s="4"/>
      <c r="R270" s="4"/>
      <c r="S270" s="122"/>
      <c r="T270" s="4"/>
      <c r="U270" s="65"/>
      <c r="V270" s="5">
        <v>0</v>
      </c>
      <c r="W270" s="65">
        <v>0</v>
      </c>
      <c r="X270" s="5">
        <v>0</v>
      </c>
      <c r="Y270" s="65">
        <v>0</v>
      </c>
      <c r="Z270" s="5">
        <v>0</v>
      </c>
      <c r="AA270" s="65">
        <v>0</v>
      </c>
      <c r="AB270" s="5">
        <v>0</v>
      </c>
      <c r="AC270" s="65">
        <v>0</v>
      </c>
      <c r="AD270" s="5">
        <v>0</v>
      </c>
      <c r="AE270" s="65">
        <v>0</v>
      </c>
      <c r="AF270" s="5">
        <v>0</v>
      </c>
      <c r="AG270" s="65">
        <v>0</v>
      </c>
      <c r="AH270" s="5">
        <v>0</v>
      </c>
      <c r="AI270" s="65">
        <v>0</v>
      </c>
      <c r="AJ270" s="5">
        <v>0</v>
      </c>
      <c r="AK270" s="65">
        <v>0</v>
      </c>
      <c r="AL270" s="5">
        <v>0</v>
      </c>
      <c r="AM270" s="65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119"/>
      <c r="BC270" s="4">
        <v>0</v>
      </c>
      <c r="BD270" s="64">
        <v>0</v>
      </c>
      <c r="BE270" s="5">
        <v>0</v>
      </c>
      <c r="BF270" s="4">
        <v>0</v>
      </c>
      <c r="BG270" s="65">
        <v>0</v>
      </c>
      <c r="BH270" s="23">
        <v>0</v>
      </c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1"/>
      <c r="BU270" s="1"/>
      <c r="BV270" s="1"/>
      <c r="BW270" s="1"/>
      <c r="BX270" s="1"/>
      <c r="BY270" s="2"/>
      <c r="BZ270" s="2"/>
      <c r="CA270" s="2"/>
      <c r="CB270" s="2"/>
      <c r="CC270" s="2"/>
      <c r="CD270" s="2"/>
      <c r="CE270" s="2"/>
      <c r="CF270" s="2"/>
    </row>
    <row r="271" spans="1:84" x14ac:dyDescent="0.2">
      <c r="A271" s="97">
        <v>27</v>
      </c>
      <c r="B271" s="51" t="s">
        <v>839</v>
      </c>
      <c r="C271" s="123">
        <v>27</v>
      </c>
      <c r="D271" s="108"/>
      <c r="E271" s="119"/>
      <c r="F271" s="109"/>
      <c r="G271" s="109"/>
      <c r="H271" s="5"/>
      <c r="I271" s="122"/>
      <c r="J271" s="113">
        <v>0</v>
      </c>
      <c r="K271" s="113">
        <v>0</v>
      </c>
      <c r="L271" s="119"/>
      <c r="M271" s="119"/>
      <c r="N271" s="122"/>
      <c r="O271" s="4"/>
      <c r="P271" s="4"/>
      <c r="Q271" s="4"/>
      <c r="R271" s="4"/>
      <c r="S271" s="122"/>
      <c r="T271" s="4"/>
      <c r="U271" s="65"/>
      <c r="V271" s="5">
        <v>0</v>
      </c>
      <c r="W271" s="65">
        <v>0</v>
      </c>
      <c r="X271" s="5">
        <v>0</v>
      </c>
      <c r="Y271" s="65">
        <v>0</v>
      </c>
      <c r="Z271" s="5">
        <v>0</v>
      </c>
      <c r="AA271" s="65">
        <v>0</v>
      </c>
      <c r="AB271" s="5">
        <v>0</v>
      </c>
      <c r="AC271" s="65">
        <v>0</v>
      </c>
      <c r="AD271" s="5">
        <v>0</v>
      </c>
      <c r="AE271" s="65">
        <v>0</v>
      </c>
      <c r="AF271" s="5">
        <v>0</v>
      </c>
      <c r="AG271" s="65">
        <v>0</v>
      </c>
      <c r="AH271" s="5">
        <v>0</v>
      </c>
      <c r="AI271" s="65">
        <v>0</v>
      </c>
      <c r="AJ271" s="5">
        <v>0</v>
      </c>
      <c r="AK271" s="65">
        <v>0</v>
      </c>
      <c r="AL271" s="5">
        <v>0</v>
      </c>
      <c r="AM271" s="65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119"/>
      <c r="BC271" s="4">
        <v>0</v>
      </c>
      <c r="BD271" s="64">
        <v>0</v>
      </c>
      <c r="BE271" s="5">
        <v>0</v>
      </c>
      <c r="BF271" s="4">
        <v>0</v>
      </c>
      <c r="BG271" s="65">
        <v>0</v>
      </c>
      <c r="BH271" s="23">
        <v>0</v>
      </c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1"/>
      <c r="BU271" s="1"/>
      <c r="BV271" s="1"/>
      <c r="BW271" s="1"/>
      <c r="BX271" s="1"/>
      <c r="BY271" s="2"/>
      <c r="BZ271" s="2"/>
      <c r="CA271" s="2"/>
      <c r="CB271" s="2"/>
      <c r="CC271" s="2"/>
      <c r="CD271" s="2"/>
      <c r="CE271" s="2"/>
      <c r="CF271" s="2"/>
    </row>
    <row r="272" spans="1:84" x14ac:dyDescent="0.2">
      <c r="A272" s="97">
        <v>28</v>
      </c>
      <c r="B272" s="51" t="s">
        <v>840</v>
      </c>
      <c r="C272" s="123">
        <v>28</v>
      </c>
      <c r="D272" s="108"/>
      <c r="E272" s="119"/>
      <c r="F272" s="109"/>
      <c r="G272" s="109"/>
      <c r="H272" s="5"/>
      <c r="I272" s="122"/>
      <c r="J272" s="113">
        <v>0</v>
      </c>
      <c r="K272" s="113">
        <v>0</v>
      </c>
      <c r="L272" s="119"/>
      <c r="M272" s="119"/>
      <c r="N272" s="122"/>
      <c r="O272" s="4"/>
      <c r="P272" s="4"/>
      <c r="Q272" s="4"/>
      <c r="R272" s="4"/>
      <c r="S272" s="122"/>
      <c r="T272" s="4"/>
      <c r="U272" s="65"/>
      <c r="V272" s="5">
        <v>0</v>
      </c>
      <c r="W272" s="65">
        <v>0</v>
      </c>
      <c r="X272" s="5">
        <v>0</v>
      </c>
      <c r="Y272" s="65">
        <v>0</v>
      </c>
      <c r="Z272" s="5">
        <v>0</v>
      </c>
      <c r="AA272" s="65">
        <v>0</v>
      </c>
      <c r="AB272" s="5">
        <v>0</v>
      </c>
      <c r="AC272" s="65">
        <v>0</v>
      </c>
      <c r="AD272" s="5">
        <v>0</v>
      </c>
      <c r="AE272" s="65">
        <v>0</v>
      </c>
      <c r="AF272" s="5">
        <v>0</v>
      </c>
      <c r="AG272" s="65">
        <v>0</v>
      </c>
      <c r="AH272" s="5">
        <v>0</v>
      </c>
      <c r="AI272" s="65">
        <v>0</v>
      </c>
      <c r="AJ272" s="5">
        <v>0</v>
      </c>
      <c r="AK272" s="65">
        <v>0</v>
      </c>
      <c r="AL272" s="5">
        <v>0</v>
      </c>
      <c r="AM272" s="65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119"/>
      <c r="BC272" s="4">
        <v>0</v>
      </c>
      <c r="BD272" s="64">
        <v>0</v>
      </c>
      <c r="BE272" s="5">
        <v>0</v>
      </c>
      <c r="BF272" s="4">
        <v>0</v>
      </c>
      <c r="BG272" s="65">
        <v>0</v>
      </c>
      <c r="BH272" s="23">
        <v>0</v>
      </c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1"/>
      <c r="BU272" s="1"/>
      <c r="BV272" s="1"/>
      <c r="BW272" s="1"/>
      <c r="BX272" s="1"/>
      <c r="BY272" s="2"/>
      <c r="BZ272" s="2"/>
      <c r="CA272" s="2"/>
      <c r="CB272" s="2"/>
      <c r="CC272" s="2"/>
      <c r="CD272" s="2"/>
      <c r="CE272" s="2"/>
      <c r="CF272" s="2"/>
    </row>
    <row r="273" spans="1:84" x14ac:dyDescent="0.2">
      <c r="A273" s="97">
        <v>29</v>
      </c>
      <c r="B273" s="51" t="s">
        <v>841</v>
      </c>
      <c r="C273" s="123">
        <v>29</v>
      </c>
      <c r="D273" s="108"/>
      <c r="E273" s="119"/>
      <c r="F273" s="109"/>
      <c r="G273" s="109"/>
      <c r="H273" s="5"/>
      <c r="I273" s="122"/>
      <c r="J273" s="113">
        <v>0</v>
      </c>
      <c r="K273" s="113">
        <v>0</v>
      </c>
      <c r="L273" s="119"/>
      <c r="M273" s="119"/>
      <c r="N273" s="122"/>
      <c r="O273" s="4"/>
      <c r="P273" s="4"/>
      <c r="Q273" s="4"/>
      <c r="R273" s="4"/>
      <c r="S273" s="122"/>
      <c r="T273" s="4"/>
      <c r="U273" s="65"/>
      <c r="V273" s="5">
        <v>0</v>
      </c>
      <c r="W273" s="65">
        <v>0</v>
      </c>
      <c r="X273" s="5">
        <v>0</v>
      </c>
      <c r="Y273" s="65">
        <v>0</v>
      </c>
      <c r="Z273" s="5">
        <v>0</v>
      </c>
      <c r="AA273" s="65">
        <v>0</v>
      </c>
      <c r="AB273" s="5">
        <v>0</v>
      </c>
      <c r="AC273" s="65">
        <v>0</v>
      </c>
      <c r="AD273" s="5">
        <v>0</v>
      </c>
      <c r="AE273" s="65">
        <v>0</v>
      </c>
      <c r="AF273" s="5">
        <v>0</v>
      </c>
      <c r="AG273" s="65">
        <v>0</v>
      </c>
      <c r="AH273" s="5">
        <v>0</v>
      </c>
      <c r="AI273" s="65">
        <v>0</v>
      </c>
      <c r="AJ273" s="5">
        <v>0</v>
      </c>
      <c r="AK273" s="65">
        <v>0</v>
      </c>
      <c r="AL273" s="5">
        <v>0</v>
      </c>
      <c r="AM273" s="65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119"/>
      <c r="BC273" s="4">
        <v>0</v>
      </c>
      <c r="BD273" s="64">
        <v>0</v>
      </c>
      <c r="BE273" s="5">
        <v>0</v>
      </c>
      <c r="BF273" s="4">
        <v>0</v>
      </c>
      <c r="BG273" s="65">
        <v>0</v>
      </c>
      <c r="BH273" s="23">
        <v>0</v>
      </c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1"/>
      <c r="BU273" s="1"/>
      <c r="BV273" s="1"/>
      <c r="BW273" s="1"/>
      <c r="BX273" s="1"/>
      <c r="BY273" s="2"/>
      <c r="BZ273" s="2"/>
      <c r="CA273" s="2"/>
      <c r="CB273" s="2"/>
      <c r="CC273" s="2"/>
      <c r="CD273" s="2"/>
      <c r="CE273" s="2"/>
      <c r="CF273" s="2"/>
    </row>
    <row r="274" spans="1:84" x14ac:dyDescent="0.2">
      <c r="A274" s="97">
        <v>30</v>
      </c>
      <c r="B274" s="51" t="s">
        <v>842</v>
      </c>
      <c r="C274" s="123">
        <v>30</v>
      </c>
      <c r="D274" s="108"/>
      <c r="E274" s="119"/>
      <c r="F274" s="109"/>
      <c r="G274" s="109"/>
      <c r="H274" s="5"/>
      <c r="I274" s="122"/>
      <c r="J274" s="113">
        <v>0</v>
      </c>
      <c r="K274" s="113">
        <v>0</v>
      </c>
      <c r="L274" s="119"/>
      <c r="M274" s="119"/>
      <c r="N274" s="122"/>
      <c r="O274" s="4"/>
      <c r="P274" s="4"/>
      <c r="Q274" s="4"/>
      <c r="R274" s="4"/>
      <c r="S274" s="122"/>
      <c r="T274" s="4"/>
      <c r="U274" s="65"/>
      <c r="V274" s="5">
        <v>0</v>
      </c>
      <c r="W274" s="65">
        <v>0</v>
      </c>
      <c r="X274" s="5">
        <v>0</v>
      </c>
      <c r="Y274" s="65">
        <v>0</v>
      </c>
      <c r="Z274" s="5">
        <v>0</v>
      </c>
      <c r="AA274" s="65">
        <v>0</v>
      </c>
      <c r="AB274" s="5">
        <v>0</v>
      </c>
      <c r="AC274" s="65">
        <v>0</v>
      </c>
      <c r="AD274" s="5">
        <v>0</v>
      </c>
      <c r="AE274" s="65">
        <v>0</v>
      </c>
      <c r="AF274" s="5">
        <v>0</v>
      </c>
      <c r="AG274" s="65">
        <v>0</v>
      </c>
      <c r="AH274" s="5">
        <v>0</v>
      </c>
      <c r="AI274" s="65">
        <v>0</v>
      </c>
      <c r="AJ274" s="5">
        <v>0</v>
      </c>
      <c r="AK274" s="65">
        <v>0</v>
      </c>
      <c r="AL274" s="5">
        <v>0</v>
      </c>
      <c r="AM274" s="65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119"/>
      <c r="BC274" s="4">
        <v>0</v>
      </c>
      <c r="BD274" s="64">
        <v>0</v>
      </c>
      <c r="BE274" s="5">
        <v>0</v>
      </c>
      <c r="BF274" s="4">
        <v>0</v>
      </c>
      <c r="BG274" s="65">
        <v>0</v>
      </c>
      <c r="BH274" s="23">
        <v>0</v>
      </c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1"/>
      <c r="BU274" s="1"/>
      <c r="BV274" s="1"/>
      <c r="BW274" s="1"/>
      <c r="BX274" s="1"/>
      <c r="BY274" s="2"/>
      <c r="BZ274" s="2"/>
      <c r="CA274" s="2"/>
      <c r="CB274" s="2"/>
      <c r="CC274" s="2"/>
      <c r="CD274" s="2"/>
      <c r="CE274" s="2"/>
      <c r="CF274" s="2"/>
    </row>
    <row r="275" spans="1:8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2"/>
      <c r="BZ275" s="2"/>
      <c r="CA275" s="2"/>
      <c r="CB275" s="2"/>
      <c r="CC275" s="2"/>
      <c r="CD275" s="2"/>
      <c r="CE275" s="2"/>
      <c r="CF275" s="2"/>
    </row>
    <row r="276" spans="1:8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2"/>
      <c r="BZ276" s="2"/>
      <c r="CA276" s="2"/>
      <c r="CB276" s="2"/>
      <c r="CC276" s="2"/>
      <c r="CD276" s="2"/>
      <c r="CE276" s="2"/>
      <c r="CF276" s="2"/>
    </row>
    <row r="277" spans="1:8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2"/>
      <c r="BZ277" s="2"/>
      <c r="CA277" s="2"/>
      <c r="CB277" s="2"/>
      <c r="CC277" s="2"/>
      <c r="CD277" s="2"/>
      <c r="CE277" s="2"/>
      <c r="CF277" s="2"/>
    </row>
    <row r="278" spans="1:84" x14ac:dyDescent="0.2">
      <c r="A278" s="4" t="s">
        <v>32</v>
      </c>
      <c r="B278" s="1"/>
      <c r="C278" s="1"/>
      <c r="D278" s="1">
        <v>3</v>
      </c>
      <c r="E278" s="1">
        <v>4</v>
      </c>
      <c r="F278" s="1">
        <v>5</v>
      </c>
      <c r="G278" s="1">
        <v>6</v>
      </c>
      <c r="H278" s="1">
        <v>7</v>
      </c>
      <c r="I278" s="1">
        <v>8</v>
      </c>
      <c r="J278" s="1">
        <v>9</v>
      </c>
      <c r="K278" s="1">
        <v>10</v>
      </c>
      <c r="L278" s="1">
        <v>11</v>
      </c>
      <c r="M278" s="1">
        <v>12</v>
      </c>
      <c r="N278" s="1">
        <v>13</v>
      </c>
      <c r="O278" s="1">
        <v>14</v>
      </c>
      <c r="P278" s="1">
        <v>15</v>
      </c>
      <c r="Q278" s="1">
        <v>16</v>
      </c>
      <c r="R278" s="1">
        <v>17</v>
      </c>
      <c r="S278" s="1">
        <v>18</v>
      </c>
      <c r="T278" s="1">
        <v>21</v>
      </c>
      <c r="U278" s="1">
        <v>22</v>
      </c>
      <c r="V278" s="1">
        <v>23</v>
      </c>
      <c r="W278" s="1">
        <v>24</v>
      </c>
      <c r="X278" s="1">
        <v>25</v>
      </c>
      <c r="Y278" s="1">
        <v>26</v>
      </c>
      <c r="Z278" s="1">
        <v>27</v>
      </c>
      <c r="AA278" s="1">
        <v>28</v>
      </c>
      <c r="AB278" s="1">
        <v>29</v>
      </c>
      <c r="AC278" s="1">
        <v>30</v>
      </c>
      <c r="AD278" s="1">
        <v>31</v>
      </c>
      <c r="AE278" s="1">
        <v>32</v>
      </c>
      <c r="AF278" s="1">
        <v>33</v>
      </c>
      <c r="AG278" s="1">
        <v>34</v>
      </c>
      <c r="AH278" s="1">
        <v>35</v>
      </c>
      <c r="AI278" s="1">
        <v>36</v>
      </c>
      <c r="AJ278" s="1">
        <v>37</v>
      </c>
      <c r="AK278" s="1">
        <v>38</v>
      </c>
      <c r="AL278" s="1">
        <v>39</v>
      </c>
      <c r="AM278" s="1">
        <v>40</v>
      </c>
      <c r="AN278" s="1">
        <v>41</v>
      </c>
      <c r="AO278" s="1">
        <v>42</v>
      </c>
      <c r="AP278" s="1">
        <v>43</v>
      </c>
      <c r="AQ278" s="1">
        <v>44</v>
      </c>
      <c r="AR278" s="1">
        <v>45</v>
      </c>
      <c r="AS278" s="1">
        <v>46</v>
      </c>
      <c r="AT278" s="1">
        <v>47</v>
      </c>
      <c r="AU278" s="1">
        <v>48</v>
      </c>
      <c r="AV278" s="1">
        <v>49</v>
      </c>
      <c r="AW278" s="1">
        <v>50</v>
      </c>
      <c r="AX278" s="1">
        <v>51</v>
      </c>
      <c r="AY278" s="1">
        <v>52</v>
      </c>
      <c r="AZ278" s="1">
        <v>53</v>
      </c>
      <c r="BA278" s="1">
        <v>54</v>
      </c>
      <c r="BB278" s="1">
        <v>55</v>
      </c>
      <c r="BC278" s="1">
        <v>56</v>
      </c>
      <c r="BD278" s="1">
        <v>57</v>
      </c>
      <c r="BE278" s="1">
        <v>58</v>
      </c>
      <c r="BF278" s="1">
        <v>59</v>
      </c>
      <c r="BG278" s="1">
        <v>60</v>
      </c>
      <c r="BH278" s="1">
        <v>61</v>
      </c>
      <c r="BI278" s="1">
        <v>62</v>
      </c>
      <c r="BJ278" s="1">
        <v>63</v>
      </c>
      <c r="BK278" s="1">
        <v>64</v>
      </c>
      <c r="BL278" s="1">
        <v>65</v>
      </c>
      <c r="BM278" s="1">
        <v>66</v>
      </c>
      <c r="BN278" s="1">
        <v>67</v>
      </c>
      <c r="BO278" s="1">
        <v>68</v>
      </c>
      <c r="BP278" s="1">
        <v>69</v>
      </c>
      <c r="BQ278" s="1">
        <v>70</v>
      </c>
      <c r="BR278" s="1">
        <v>71</v>
      </c>
      <c r="BS278" s="1">
        <v>72</v>
      </c>
      <c r="BT278" s="1">
        <v>73</v>
      </c>
      <c r="BU278" s="1"/>
      <c r="BV278" s="1"/>
      <c r="BW278" s="1"/>
      <c r="BX278" s="1"/>
      <c r="BY278" s="2"/>
      <c r="BZ278" s="2"/>
      <c r="CA278" s="2"/>
      <c r="CB278" s="2"/>
      <c r="CC278" s="2"/>
      <c r="CD278" s="2"/>
      <c r="CE278" s="2"/>
      <c r="CF278" s="2"/>
    </row>
    <row r="279" spans="1:84" x14ac:dyDescent="0.2">
      <c r="A279" s="104" t="s">
        <v>280</v>
      </c>
      <c r="B279" s="73" t="s">
        <v>340</v>
      </c>
      <c r="C279" s="116">
        <v>0</v>
      </c>
      <c r="D279" s="74" t="s">
        <v>282</v>
      </c>
      <c r="E279" s="75" t="s">
        <v>283</v>
      </c>
      <c r="F279" s="82" t="s">
        <v>284</v>
      </c>
      <c r="G279" s="82" t="s">
        <v>284</v>
      </c>
      <c r="H279" s="117"/>
      <c r="I279" s="78" t="s">
        <v>285</v>
      </c>
      <c r="J279" s="79"/>
      <c r="K279" s="79"/>
      <c r="L279" s="79"/>
      <c r="M279" s="80"/>
      <c r="N279" s="220"/>
      <c r="O279" s="78" t="s">
        <v>286</v>
      </c>
      <c r="P279" s="79"/>
      <c r="Q279" s="79"/>
      <c r="R279" s="80"/>
      <c r="S279" s="220"/>
      <c r="T279" s="79"/>
      <c r="U279" s="80"/>
      <c r="V279" s="2"/>
      <c r="W279" s="81"/>
      <c r="X279" s="81"/>
      <c r="Y279" s="81"/>
      <c r="Z279" s="81"/>
      <c r="AA279" s="81"/>
      <c r="AB279" s="82" t="s">
        <v>335</v>
      </c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3"/>
      <c r="AN279" s="78"/>
      <c r="AO279" s="221"/>
      <c r="AP279" s="221"/>
      <c r="AQ279" s="221"/>
      <c r="AR279" s="221"/>
      <c r="AS279" s="221"/>
      <c r="AT279" s="221" t="s">
        <v>288</v>
      </c>
      <c r="AU279" s="221"/>
      <c r="AV279" s="221"/>
      <c r="AW279" s="221"/>
      <c r="AX279" s="221"/>
      <c r="AY279" s="221"/>
      <c r="AZ279" s="221"/>
      <c r="BA279" s="221"/>
      <c r="BB279" s="221"/>
      <c r="BC279" s="222"/>
      <c r="BD279" s="78"/>
      <c r="BE279" s="79" t="s">
        <v>289</v>
      </c>
      <c r="BF279" s="79"/>
      <c r="BG279" s="80"/>
      <c r="BH279" s="18" t="s">
        <v>290</v>
      </c>
      <c r="BI279" s="82"/>
      <c r="BJ279" s="84"/>
      <c r="BK279" s="56"/>
      <c r="BL279" s="223"/>
      <c r="BM279" s="56"/>
      <c r="BN279" s="84" t="s">
        <v>291</v>
      </c>
      <c r="BO279" s="84"/>
      <c r="BP279" s="223"/>
      <c r="BQ279" s="84"/>
      <c r="BR279" s="84"/>
      <c r="BS279" s="84"/>
      <c r="BT279" s="224"/>
      <c r="BU279" s="1"/>
      <c r="BV279" s="1"/>
      <c r="BW279" s="1"/>
      <c r="BX279" s="1"/>
      <c r="BY279" s="2"/>
      <c r="BZ279" s="2"/>
      <c r="CA279" s="2"/>
      <c r="CB279" s="2"/>
      <c r="CC279" s="2"/>
      <c r="CD279" s="2"/>
      <c r="CE279" s="2"/>
      <c r="CF279" s="2"/>
    </row>
    <row r="280" spans="1:84" x14ac:dyDescent="0.2">
      <c r="A280" s="79" t="s">
        <v>292</v>
      </c>
      <c r="B280" s="118" t="s">
        <v>341</v>
      </c>
      <c r="C280" s="85" t="s">
        <v>294</v>
      </c>
      <c r="D280" s="86" t="s">
        <v>295</v>
      </c>
      <c r="E280" s="87" t="s">
        <v>296</v>
      </c>
      <c r="F280" s="88" t="s">
        <v>297</v>
      </c>
      <c r="G280" s="89" t="s">
        <v>298</v>
      </c>
      <c r="H280" s="90" t="s">
        <v>299</v>
      </c>
      <c r="I280" s="78" t="s">
        <v>300</v>
      </c>
      <c r="J280" s="91" t="s">
        <v>301</v>
      </c>
      <c r="K280" s="92" t="s">
        <v>302</v>
      </c>
      <c r="L280" s="93" t="s">
        <v>303</v>
      </c>
      <c r="M280" s="67" t="s">
        <v>304</v>
      </c>
      <c r="N280" s="78" t="s">
        <v>300</v>
      </c>
      <c r="O280" s="93" t="s">
        <v>301</v>
      </c>
      <c r="P280" s="92" t="s">
        <v>305</v>
      </c>
      <c r="Q280" s="93" t="s">
        <v>303</v>
      </c>
      <c r="R280" s="67" t="s">
        <v>304</v>
      </c>
      <c r="S280" s="82" t="s">
        <v>300</v>
      </c>
      <c r="T280" s="94" t="s">
        <v>303</v>
      </c>
      <c r="U280" s="68" t="s">
        <v>304</v>
      </c>
      <c r="V280" s="95" t="s">
        <v>306</v>
      </c>
      <c r="W280" s="94" t="s">
        <v>307</v>
      </c>
      <c r="X280" s="94" t="s">
        <v>308</v>
      </c>
      <c r="Y280" s="77" t="s">
        <v>309</v>
      </c>
      <c r="Z280" s="76" t="s">
        <v>310</v>
      </c>
      <c r="AA280" s="94" t="s">
        <v>311</v>
      </c>
      <c r="AB280" s="76" t="s">
        <v>312</v>
      </c>
      <c r="AC280" s="94" t="s">
        <v>313</v>
      </c>
      <c r="AD280" s="94" t="s">
        <v>314</v>
      </c>
      <c r="AE280" s="94" t="s">
        <v>315</v>
      </c>
      <c r="AF280" s="94" t="s">
        <v>316</v>
      </c>
      <c r="AG280" s="94" t="s">
        <v>317</v>
      </c>
      <c r="AH280" s="94" t="s">
        <v>318</v>
      </c>
      <c r="AI280" s="94" t="s">
        <v>319</v>
      </c>
      <c r="AJ280" s="94" t="s">
        <v>320</v>
      </c>
      <c r="AK280" s="94" t="s">
        <v>321</v>
      </c>
      <c r="AL280" s="94" t="s">
        <v>322</v>
      </c>
      <c r="AM280" s="94" t="s">
        <v>323</v>
      </c>
      <c r="AN280" s="57" t="s">
        <v>130</v>
      </c>
      <c r="AO280" s="56" t="s">
        <v>131</v>
      </c>
      <c r="AP280" s="56" t="s">
        <v>132</v>
      </c>
      <c r="AQ280" s="56" t="s">
        <v>133</v>
      </c>
      <c r="AR280" s="56" t="s">
        <v>134</v>
      </c>
      <c r="AS280" s="56" t="s">
        <v>135</v>
      </c>
      <c r="AT280" s="56" t="s">
        <v>136</v>
      </c>
      <c r="AU280" s="56" t="s">
        <v>137</v>
      </c>
      <c r="AV280" s="56" t="s">
        <v>138</v>
      </c>
      <c r="AW280" s="56" t="s">
        <v>140</v>
      </c>
      <c r="AX280" s="56" t="s">
        <v>339</v>
      </c>
      <c r="AY280" s="56" t="s">
        <v>141</v>
      </c>
      <c r="AZ280" s="56" t="s">
        <v>324</v>
      </c>
      <c r="BA280" s="56" t="s">
        <v>325</v>
      </c>
      <c r="BB280" s="56" t="s">
        <v>326</v>
      </c>
      <c r="BC280" s="77" t="s">
        <v>145</v>
      </c>
      <c r="BD280" s="96" t="s">
        <v>327</v>
      </c>
      <c r="BE280" s="94" t="s">
        <v>328</v>
      </c>
      <c r="BF280" s="94" t="s">
        <v>320</v>
      </c>
      <c r="BG280" s="94" t="s">
        <v>322</v>
      </c>
      <c r="BH280" s="86" t="s">
        <v>329</v>
      </c>
      <c r="BI280" s="76" t="s">
        <v>330</v>
      </c>
      <c r="BJ280" s="84" t="s">
        <v>305</v>
      </c>
      <c r="BK280" s="94" t="s">
        <v>331</v>
      </c>
      <c r="BL280" s="117" t="s">
        <v>161</v>
      </c>
      <c r="BM280" s="76" t="s">
        <v>332</v>
      </c>
      <c r="BN280" s="84" t="s">
        <v>305</v>
      </c>
      <c r="BO280" s="94" t="s">
        <v>331</v>
      </c>
      <c r="BP280" s="117" t="s">
        <v>161</v>
      </c>
      <c r="BQ280" s="76" t="s">
        <v>145</v>
      </c>
      <c r="BR280" s="84" t="s">
        <v>305</v>
      </c>
      <c r="BS280" s="84" t="s">
        <v>331</v>
      </c>
      <c r="BT280" s="117" t="s">
        <v>161</v>
      </c>
      <c r="BU280" s="1"/>
      <c r="BV280" s="1"/>
      <c r="BW280" s="1"/>
      <c r="BX280" s="1"/>
      <c r="BY280" s="2"/>
      <c r="BZ280" s="2"/>
      <c r="CA280" s="2"/>
      <c r="CB280" s="2"/>
      <c r="CC280" s="2"/>
      <c r="CD280" s="2"/>
      <c r="CE280" s="2"/>
      <c r="CF280" s="2"/>
    </row>
    <row r="281" spans="1:84" x14ac:dyDescent="0.2">
      <c r="A281" s="97">
        <v>0</v>
      </c>
      <c r="B281" s="97" t="s">
        <v>333</v>
      </c>
      <c r="C281" s="123">
        <v>0</v>
      </c>
      <c r="D281" s="98"/>
      <c r="E281" s="51">
        <v>0</v>
      </c>
      <c r="F281" s="99">
        <v>0</v>
      </c>
      <c r="G281" s="100">
        <v>0</v>
      </c>
      <c r="H281" s="119"/>
      <c r="I281" s="102">
        <v>0</v>
      </c>
      <c r="J281" s="103">
        <v>0</v>
      </c>
      <c r="K281" s="103">
        <v>0</v>
      </c>
      <c r="L281" s="103">
        <v>0</v>
      </c>
      <c r="M281" s="127">
        <v>0</v>
      </c>
      <c r="N281" s="128">
        <v>0</v>
      </c>
      <c r="O281" s="103">
        <v>0</v>
      </c>
      <c r="P281" s="103">
        <v>0</v>
      </c>
      <c r="Q281" s="103">
        <v>0</v>
      </c>
      <c r="R281" s="103">
        <v>0</v>
      </c>
      <c r="S281" s="103">
        <v>0</v>
      </c>
      <c r="T281" s="103">
        <v>0</v>
      </c>
      <c r="U281" s="105">
        <v>0</v>
      </c>
      <c r="V281" s="5">
        <v>0</v>
      </c>
      <c r="W281" s="120">
        <v>0</v>
      </c>
      <c r="X281" s="5">
        <v>0</v>
      </c>
      <c r="Y281" s="120">
        <v>0</v>
      </c>
      <c r="Z281" s="5">
        <v>0</v>
      </c>
      <c r="AA281" s="120">
        <v>0</v>
      </c>
      <c r="AB281" s="5">
        <v>0</v>
      </c>
      <c r="AC281" s="120">
        <v>0</v>
      </c>
      <c r="AD281" s="107">
        <v>0</v>
      </c>
      <c r="AE281" s="120">
        <v>0</v>
      </c>
      <c r="AF281" s="107">
        <v>0</v>
      </c>
      <c r="AG281" s="106">
        <v>0</v>
      </c>
      <c r="AH281" s="107">
        <v>0</v>
      </c>
      <c r="AI281" s="106">
        <v>0</v>
      </c>
      <c r="AJ281" s="107">
        <v>0</v>
      </c>
      <c r="AK281" s="106">
        <v>0</v>
      </c>
      <c r="AL281" s="18">
        <v>0</v>
      </c>
      <c r="AM281" s="106">
        <v>0</v>
      </c>
      <c r="AN281" s="107">
        <v>0</v>
      </c>
      <c r="AO281" s="107">
        <v>0</v>
      </c>
      <c r="AP281" s="107">
        <v>0</v>
      </c>
      <c r="AQ281" s="107">
        <v>0</v>
      </c>
      <c r="AR281" s="107">
        <v>0</v>
      </c>
      <c r="AS281" s="107">
        <v>0</v>
      </c>
      <c r="AT281" s="107">
        <v>0</v>
      </c>
      <c r="AU281" s="107">
        <v>0</v>
      </c>
      <c r="AV281" s="107">
        <v>0</v>
      </c>
      <c r="AW281" s="107">
        <v>0</v>
      </c>
      <c r="AX281" s="107">
        <v>0</v>
      </c>
      <c r="AY281" s="107">
        <v>0</v>
      </c>
      <c r="AZ281" s="107">
        <v>0</v>
      </c>
      <c r="BA281" s="107">
        <v>0</v>
      </c>
      <c r="BB281" s="107">
        <v>0</v>
      </c>
      <c r="BC281" s="107">
        <v>0</v>
      </c>
      <c r="BD281" s="97">
        <v>0</v>
      </c>
      <c r="BE281" s="4">
        <v>0</v>
      </c>
      <c r="BF281" s="107">
        <v>0</v>
      </c>
      <c r="BG281" s="120">
        <v>0</v>
      </c>
      <c r="BH281" s="18">
        <v>0</v>
      </c>
      <c r="BI281" s="107">
        <v>0</v>
      </c>
      <c r="BJ281" s="104">
        <v>0</v>
      </c>
      <c r="BK281" s="104">
        <v>0</v>
      </c>
      <c r="BL281" s="226">
        <v>0</v>
      </c>
      <c r="BM281" s="107">
        <v>0</v>
      </c>
      <c r="BN281" s="5">
        <v>0</v>
      </c>
      <c r="BO281" s="5">
        <v>0</v>
      </c>
      <c r="BP281" s="226">
        <v>0</v>
      </c>
      <c r="BQ281" s="5">
        <v>0</v>
      </c>
      <c r="BR281" s="5">
        <v>0</v>
      </c>
      <c r="BS281" s="5">
        <v>0</v>
      </c>
      <c r="BT281" s="226">
        <v>0</v>
      </c>
      <c r="BU281" s="225"/>
      <c r="BV281" s="225"/>
      <c r="BW281" s="225"/>
      <c r="BX281" s="225"/>
      <c r="BY281" s="220"/>
      <c r="BZ281" s="220"/>
      <c r="CA281" s="220"/>
      <c r="CB281" s="220"/>
      <c r="CC281" s="220"/>
      <c r="CD281" s="220"/>
      <c r="CE281" s="220"/>
      <c r="CF281" s="220"/>
    </row>
    <row r="282" spans="1:84" x14ac:dyDescent="0.2">
      <c r="A282" s="97">
        <v>1</v>
      </c>
      <c r="B282" s="97" t="s">
        <v>343</v>
      </c>
      <c r="C282" s="97">
        <v>1</v>
      </c>
      <c r="D282" s="98" t="s">
        <v>234</v>
      </c>
      <c r="E282" s="51">
        <v>0</v>
      </c>
      <c r="F282" s="109">
        <v>6</v>
      </c>
      <c r="G282" s="110">
        <v>12</v>
      </c>
      <c r="H282" s="119"/>
      <c r="I282" s="5">
        <v>0</v>
      </c>
      <c r="J282" s="5">
        <v>0</v>
      </c>
      <c r="K282" s="125">
        <v>1</v>
      </c>
      <c r="L282" s="5">
        <v>0</v>
      </c>
      <c r="M282" s="51">
        <v>0</v>
      </c>
      <c r="N282" s="112">
        <v>0</v>
      </c>
      <c r="O282" s="112">
        <v>0</v>
      </c>
      <c r="P282" s="112">
        <v>0</v>
      </c>
      <c r="Q282" s="112">
        <v>0</v>
      </c>
      <c r="R282" s="112">
        <v>0</v>
      </c>
      <c r="S282" s="112">
        <v>0</v>
      </c>
      <c r="T282" s="112">
        <v>0</v>
      </c>
      <c r="U282" s="123">
        <v>0</v>
      </c>
      <c r="V282" s="5">
        <v>0</v>
      </c>
      <c r="W282" s="65">
        <v>0</v>
      </c>
      <c r="X282" s="5">
        <v>0</v>
      </c>
      <c r="Y282" s="65">
        <v>0</v>
      </c>
      <c r="Z282" s="5">
        <v>0</v>
      </c>
      <c r="AA282" s="65">
        <v>0</v>
      </c>
      <c r="AB282" s="5">
        <v>0</v>
      </c>
      <c r="AC282" s="65">
        <v>0</v>
      </c>
      <c r="AD282" s="107">
        <v>0</v>
      </c>
      <c r="AE282" s="65">
        <v>0</v>
      </c>
      <c r="AF282" s="107">
        <v>0</v>
      </c>
      <c r="AG282" s="226">
        <v>0</v>
      </c>
      <c r="AH282" s="107">
        <v>0</v>
      </c>
      <c r="AI282" s="226">
        <v>0</v>
      </c>
      <c r="AJ282" s="107">
        <v>0</v>
      </c>
      <c r="AK282" s="226">
        <v>0</v>
      </c>
      <c r="AL282" s="23">
        <v>0</v>
      </c>
      <c r="AM282" s="226">
        <v>0</v>
      </c>
      <c r="AN282" s="107">
        <v>0</v>
      </c>
      <c r="AO282" s="4">
        <v>0</v>
      </c>
      <c r="AP282" s="4">
        <v>0</v>
      </c>
      <c r="AQ282" s="107">
        <v>0</v>
      </c>
      <c r="AR282" s="107">
        <v>0</v>
      </c>
      <c r="AS282" s="4">
        <v>0</v>
      </c>
      <c r="AT282" s="107">
        <v>0</v>
      </c>
      <c r="AU282" s="107">
        <v>0</v>
      </c>
      <c r="AV282" s="107">
        <v>0</v>
      </c>
      <c r="AW282" s="107">
        <v>0</v>
      </c>
      <c r="AX282" s="107">
        <v>0</v>
      </c>
      <c r="AY282" s="4">
        <v>0</v>
      </c>
      <c r="AZ282" s="4">
        <v>0</v>
      </c>
      <c r="BA282" s="107">
        <v>0</v>
      </c>
      <c r="BB282" s="107">
        <v>0</v>
      </c>
      <c r="BC282" s="107">
        <v>0</v>
      </c>
      <c r="BD282" s="97">
        <v>0</v>
      </c>
      <c r="BE282" s="4">
        <v>0</v>
      </c>
      <c r="BF282" s="107">
        <v>0</v>
      </c>
      <c r="BG282" s="65">
        <v>0</v>
      </c>
      <c r="BH282" s="23">
        <v>0</v>
      </c>
      <c r="BI282" s="104">
        <v>0</v>
      </c>
      <c r="BJ282" s="104">
        <v>0</v>
      </c>
      <c r="BK282" s="104">
        <v>0</v>
      </c>
      <c r="BL282" s="65">
        <v>0</v>
      </c>
      <c r="BM282" s="104">
        <v>0</v>
      </c>
      <c r="BN282" s="104">
        <v>0</v>
      </c>
      <c r="BO282" s="104">
        <v>0</v>
      </c>
      <c r="BP282" s="65">
        <v>0</v>
      </c>
      <c r="BQ282" s="107">
        <v>0</v>
      </c>
      <c r="BR282" s="5">
        <v>0</v>
      </c>
      <c r="BS282" s="5">
        <v>0</v>
      </c>
      <c r="BT282" s="65">
        <v>0</v>
      </c>
      <c r="BU282" s="225"/>
      <c r="BV282" s="225"/>
      <c r="BW282" s="225"/>
      <c r="BX282" s="225"/>
      <c r="BY282" s="220"/>
      <c r="BZ282" s="220"/>
      <c r="CA282" s="220"/>
      <c r="CB282" s="220"/>
      <c r="CC282" s="220"/>
      <c r="CD282" s="220"/>
      <c r="CE282" s="220"/>
      <c r="CF282" s="220"/>
    </row>
    <row r="283" spans="1:84" x14ac:dyDescent="0.2">
      <c r="A283" s="97">
        <v>2</v>
      </c>
      <c r="B283" s="97" t="s">
        <v>342</v>
      </c>
      <c r="C283" s="97">
        <v>2</v>
      </c>
      <c r="D283" s="98" t="s">
        <v>234</v>
      </c>
      <c r="E283" s="51">
        <v>0</v>
      </c>
      <c r="F283" s="109">
        <v>6</v>
      </c>
      <c r="G283" s="110">
        <v>12</v>
      </c>
      <c r="H283" s="119"/>
      <c r="I283" s="5">
        <v>0</v>
      </c>
      <c r="J283" s="5">
        <v>0</v>
      </c>
      <c r="K283" s="125">
        <v>1</v>
      </c>
      <c r="L283" s="5">
        <v>0</v>
      </c>
      <c r="M283" s="51">
        <v>0</v>
      </c>
      <c r="N283" s="112">
        <v>0</v>
      </c>
      <c r="O283" s="112">
        <v>0</v>
      </c>
      <c r="P283" s="112">
        <v>0</v>
      </c>
      <c r="Q283" s="112">
        <v>0</v>
      </c>
      <c r="R283" s="112">
        <v>0</v>
      </c>
      <c r="S283" s="112">
        <v>0</v>
      </c>
      <c r="T283" s="112">
        <v>0</v>
      </c>
      <c r="U283" s="123">
        <v>0</v>
      </c>
      <c r="V283" s="5">
        <v>0</v>
      </c>
      <c r="W283" s="65">
        <v>0</v>
      </c>
      <c r="X283" s="5">
        <v>0</v>
      </c>
      <c r="Y283" s="65">
        <v>0</v>
      </c>
      <c r="Z283" s="5">
        <v>0</v>
      </c>
      <c r="AA283" s="65">
        <v>0</v>
      </c>
      <c r="AB283" s="5">
        <v>0</v>
      </c>
      <c r="AC283" s="65">
        <v>0</v>
      </c>
      <c r="AD283" s="107">
        <v>0</v>
      </c>
      <c r="AE283" s="65">
        <v>0</v>
      </c>
      <c r="AF283" s="107">
        <v>0</v>
      </c>
      <c r="AG283" s="226">
        <v>0</v>
      </c>
      <c r="AH283" s="107">
        <v>0</v>
      </c>
      <c r="AI283" s="226">
        <v>0</v>
      </c>
      <c r="AJ283" s="107">
        <v>0</v>
      </c>
      <c r="AK283" s="226">
        <v>0</v>
      </c>
      <c r="AL283" s="23">
        <v>0</v>
      </c>
      <c r="AM283" s="226">
        <v>0</v>
      </c>
      <c r="AN283" s="107">
        <v>0</v>
      </c>
      <c r="AO283" s="4">
        <v>0</v>
      </c>
      <c r="AP283" s="4">
        <v>0</v>
      </c>
      <c r="AQ283" s="107">
        <v>0</v>
      </c>
      <c r="AR283" s="107">
        <v>0</v>
      </c>
      <c r="AS283" s="4">
        <v>0</v>
      </c>
      <c r="AT283" s="107">
        <v>0</v>
      </c>
      <c r="AU283" s="107">
        <v>0</v>
      </c>
      <c r="AV283" s="107">
        <v>0</v>
      </c>
      <c r="AW283" s="107">
        <v>0</v>
      </c>
      <c r="AX283" s="107">
        <v>0</v>
      </c>
      <c r="AY283" s="4">
        <v>0</v>
      </c>
      <c r="AZ283" s="4">
        <v>0</v>
      </c>
      <c r="BA283" s="107">
        <v>0</v>
      </c>
      <c r="BB283" s="107">
        <v>0</v>
      </c>
      <c r="BC283" s="107">
        <v>0</v>
      </c>
      <c r="BD283" s="97">
        <v>0</v>
      </c>
      <c r="BE283" s="4">
        <v>0</v>
      </c>
      <c r="BF283" s="107">
        <v>0</v>
      </c>
      <c r="BG283" s="65">
        <v>0</v>
      </c>
      <c r="BH283" s="23">
        <v>0</v>
      </c>
      <c r="BI283" s="104">
        <v>0</v>
      </c>
      <c r="BJ283" s="104">
        <v>0</v>
      </c>
      <c r="BK283" s="104">
        <v>0</v>
      </c>
      <c r="BL283" s="65">
        <v>0</v>
      </c>
      <c r="BM283" s="104">
        <v>0</v>
      </c>
      <c r="BN283" s="104">
        <v>0</v>
      </c>
      <c r="BO283" s="104">
        <v>0</v>
      </c>
      <c r="BP283" s="65">
        <v>0</v>
      </c>
      <c r="BQ283" s="107">
        <v>0</v>
      </c>
      <c r="BR283" s="5">
        <v>0</v>
      </c>
      <c r="BS283" s="5">
        <v>0</v>
      </c>
      <c r="BT283" s="65">
        <v>0</v>
      </c>
      <c r="BU283" s="225"/>
      <c r="BV283" s="225"/>
      <c r="BW283" s="225"/>
      <c r="BX283" s="225"/>
      <c r="BY283" s="220"/>
      <c r="BZ283" s="220"/>
      <c r="CA283" s="220"/>
      <c r="CB283" s="220"/>
      <c r="CC283" s="220"/>
      <c r="CD283" s="220"/>
      <c r="CE283" s="220"/>
      <c r="CF283" s="220"/>
    </row>
    <row r="284" spans="1:84" x14ac:dyDescent="0.2">
      <c r="A284" s="97">
        <v>3</v>
      </c>
      <c r="B284" s="97" t="s">
        <v>847</v>
      </c>
      <c r="C284" s="97">
        <v>3</v>
      </c>
      <c r="D284" s="98" t="s">
        <v>234</v>
      </c>
      <c r="E284" s="51">
        <v>0</v>
      </c>
      <c r="F284" s="109">
        <v>6</v>
      </c>
      <c r="G284" s="110">
        <v>12</v>
      </c>
      <c r="H284" s="119"/>
      <c r="I284" s="5">
        <v>0</v>
      </c>
      <c r="J284" s="5">
        <v>0</v>
      </c>
      <c r="K284" s="125">
        <v>1</v>
      </c>
      <c r="L284" s="5">
        <v>0</v>
      </c>
      <c r="M284" s="51">
        <v>0</v>
      </c>
      <c r="N284" s="112">
        <v>0</v>
      </c>
      <c r="O284" s="112">
        <v>0</v>
      </c>
      <c r="P284" s="112">
        <v>0</v>
      </c>
      <c r="Q284" s="112">
        <v>0</v>
      </c>
      <c r="R284" s="112">
        <v>0</v>
      </c>
      <c r="S284" s="112">
        <v>0</v>
      </c>
      <c r="T284" s="112">
        <v>0</v>
      </c>
      <c r="U284" s="123">
        <v>0</v>
      </c>
      <c r="V284" s="5">
        <v>0</v>
      </c>
      <c r="W284" s="65">
        <v>0</v>
      </c>
      <c r="X284" s="5">
        <v>0</v>
      </c>
      <c r="Y284" s="65">
        <v>0</v>
      </c>
      <c r="Z284" s="5">
        <v>0</v>
      </c>
      <c r="AA284" s="65">
        <v>0</v>
      </c>
      <c r="AB284" s="5">
        <v>0</v>
      </c>
      <c r="AC284" s="65">
        <v>0</v>
      </c>
      <c r="AD284" s="107">
        <v>0</v>
      </c>
      <c r="AE284" s="65">
        <v>0</v>
      </c>
      <c r="AF284" s="107">
        <v>0</v>
      </c>
      <c r="AG284" s="226">
        <v>0</v>
      </c>
      <c r="AH284" s="107">
        <v>0</v>
      </c>
      <c r="AI284" s="226">
        <v>0</v>
      </c>
      <c r="AJ284" s="107">
        <v>0</v>
      </c>
      <c r="AK284" s="226">
        <v>0</v>
      </c>
      <c r="AL284" s="23">
        <v>0</v>
      </c>
      <c r="AM284" s="226">
        <v>0</v>
      </c>
      <c r="AN284" s="107">
        <v>0</v>
      </c>
      <c r="AO284" s="4">
        <v>0</v>
      </c>
      <c r="AP284" s="4">
        <v>0</v>
      </c>
      <c r="AQ284" s="107">
        <v>0</v>
      </c>
      <c r="AR284" s="107">
        <v>0</v>
      </c>
      <c r="AS284" s="4">
        <v>0</v>
      </c>
      <c r="AT284" s="107">
        <v>0</v>
      </c>
      <c r="AU284" s="107">
        <v>0</v>
      </c>
      <c r="AV284" s="107">
        <v>0</v>
      </c>
      <c r="AW284" s="107">
        <v>0</v>
      </c>
      <c r="AX284" s="107">
        <v>0</v>
      </c>
      <c r="AY284" s="4">
        <v>0</v>
      </c>
      <c r="AZ284" s="4">
        <v>0</v>
      </c>
      <c r="BA284" s="107">
        <v>0</v>
      </c>
      <c r="BB284" s="107">
        <v>0</v>
      </c>
      <c r="BC284" s="107">
        <v>0</v>
      </c>
      <c r="BD284" s="97">
        <v>0</v>
      </c>
      <c r="BE284" s="4">
        <v>0</v>
      </c>
      <c r="BF284" s="107">
        <v>0</v>
      </c>
      <c r="BG284" s="65">
        <v>0</v>
      </c>
      <c r="BH284" s="23">
        <v>0</v>
      </c>
      <c r="BI284" s="104">
        <v>0</v>
      </c>
      <c r="BJ284" s="104">
        <v>0</v>
      </c>
      <c r="BK284" s="104">
        <v>0</v>
      </c>
      <c r="BL284" s="65">
        <v>0</v>
      </c>
      <c r="BM284" s="104">
        <v>0</v>
      </c>
      <c r="BN284" s="104">
        <v>0</v>
      </c>
      <c r="BO284" s="104">
        <v>0</v>
      </c>
      <c r="BP284" s="65">
        <v>0</v>
      </c>
      <c r="BQ284" s="107">
        <v>0</v>
      </c>
      <c r="BR284" s="5">
        <v>0</v>
      </c>
      <c r="BS284" s="5">
        <v>0</v>
      </c>
      <c r="BT284" s="65">
        <v>0</v>
      </c>
      <c r="BU284" s="225"/>
      <c r="BV284" s="225"/>
      <c r="BW284" s="225"/>
      <c r="BX284" s="225"/>
      <c r="BY284" s="220"/>
      <c r="BZ284" s="220"/>
      <c r="CA284" s="220"/>
      <c r="CB284" s="220"/>
      <c r="CC284" s="220"/>
      <c r="CD284" s="220"/>
      <c r="CE284" s="220"/>
      <c r="CF284" s="220"/>
    </row>
    <row r="285" spans="1:84" x14ac:dyDescent="0.2">
      <c r="A285" s="97">
        <v>4</v>
      </c>
      <c r="B285" s="97" t="s">
        <v>848</v>
      </c>
      <c r="C285" s="97">
        <v>4</v>
      </c>
      <c r="D285" s="98" t="s">
        <v>234</v>
      </c>
      <c r="E285" s="51">
        <v>0</v>
      </c>
      <c r="F285" s="109">
        <v>6</v>
      </c>
      <c r="G285" s="110">
        <v>12</v>
      </c>
      <c r="H285" s="119"/>
      <c r="I285" s="5">
        <v>0</v>
      </c>
      <c r="J285" s="5">
        <v>0</v>
      </c>
      <c r="K285" s="125">
        <v>1</v>
      </c>
      <c r="L285" s="5">
        <v>0</v>
      </c>
      <c r="M285" s="51">
        <v>0</v>
      </c>
      <c r="N285" s="112">
        <v>0</v>
      </c>
      <c r="O285" s="112">
        <v>0</v>
      </c>
      <c r="P285" s="112">
        <v>0</v>
      </c>
      <c r="Q285" s="112">
        <v>0</v>
      </c>
      <c r="R285" s="112">
        <v>0</v>
      </c>
      <c r="S285" s="112">
        <v>0</v>
      </c>
      <c r="T285" s="112">
        <v>0</v>
      </c>
      <c r="U285" s="123">
        <v>0</v>
      </c>
      <c r="V285" s="5">
        <v>0</v>
      </c>
      <c r="W285" s="65">
        <v>0</v>
      </c>
      <c r="X285" s="5">
        <v>0</v>
      </c>
      <c r="Y285" s="65">
        <v>0</v>
      </c>
      <c r="Z285" s="5">
        <v>0</v>
      </c>
      <c r="AA285" s="65">
        <v>0</v>
      </c>
      <c r="AB285" s="5">
        <v>0</v>
      </c>
      <c r="AC285" s="65">
        <v>0</v>
      </c>
      <c r="AD285" s="107">
        <v>0</v>
      </c>
      <c r="AE285" s="65">
        <v>0</v>
      </c>
      <c r="AF285" s="107">
        <v>0</v>
      </c>
      <c r="AG285" s="226">
        <v>0</v>
      </c>
      <c r="AH285" s="107">
        <v>0</v>
      </c>
      <c r="AI285" s="226">
        <v>0</v>
      </c>
      <c r="AJ285" s="107">
        <v>0</v>
      </c>
      <c r="AK285" s="226">
        <v>0</v>
      </c>
      <c r="AL285" s="23">
        <v>0</v>
      </c>
      <c r="AM285" s="226">
        <v>0</v>
      </c>
      <c r="AN285" s="107">
        <v>0</v>
      </c>
      <c r="AO285" s="4">
        <v>0</v>
      </c>
      <c r="AP285" s="4">
        <v>0</v>
      </c>
      <c r="AQ285" s="107">
        <v>0</v>
      </c>
      <c r="AR285" s="107">
        <v>0</v>
      </c>
      <c r="AS285" s="4">
        <v>0</v>
      </c>
      <c r="AT285" s="107">
        <v>0</v>
      </c>
      <c r="AU285" s="107">
        <v>0</v>
      </c>
      <c r="AV285" s="107">
        <v>0</v>
      </c>
      <c r="AW285" s="107">
        <v>0</v>
      </c>
      <c r="AX285" s="107">
        <v>0</v>
      </c>
      <c r="AY285" s="4">
        <v>0</v>
      </c>
      <c r="AZ285" s="4">
        <v>0</v>
      </c>
      <c r="BA285" s="107">
        <v>0</v>
      </c>
      <c r="BB285" s="107">
        <v>0</v>
      </c>
      <c r="BC285" s="107">
        <v>0</v>
      </c>
      <c r="BD285" s="97">
        <v>0</v>
      </c>
      <c r="BE285" s="4">
        <v>0</v>
      </c>
      <c r="BF285" s="107">
        <v>0</v>
      </c>
      <c r="BG285" s="65">
        <v>0</v>
      </c>
      <c r="BH285" s="23">
        <v>0</v>
      </c>
      <c r="BI285" s="104">
        <v>0</v>
      </c>
      <c r="BJ285" s="104">
        <v>0</v>
      </c>
      <c r="BK285" s="104">
        <v>0</v>
      </c>
      <c r="BL285" s="65">
        <v>0</v>
      </c>
      <c r="BM285" s="104">
        <v>0</v>
      </c>
      <c r="BN285" s="104">
        <v>0</v>
      </c>
      <c r="BO285" s="104">
        <v>0</v>
      </c>
      <c r="BP285" s="65">
        <v>0</v>
      </c>
      <c r="BQ285" s="107">
        <v>0</v>
      </c>
      <c r="BR285" s="5">
        <v>0</v>
      </c>
      <c r="BS285" s="5">
        <v>0</v>
      </c>
      <c r="BT285" s="65">
        <v>0</v>
      </c>
      <c r="BU285" s="225"/>
      <c r="BV285" s="225"/>
      <c r="BW285" s="225"/>
      <c r="BX285" s="225"/>
      <c r="BY285" s="220"/>
      <c r="BZ285" s="220"/>
      <c r="CA285" s="220"/>
      <c r="CB285" s="220"/>
      <c r="CC285" s="220"/>
      <c r="CD285" s="220"/>
      <c r="CE285" s="220"/>
      <c r="CF285" s="220"/>
    </row>
    <row r="286" spans="1:84" x14ac:dyDescent="0.2">
      <c r="A286" s="97">
        <v>5</v>
      </c>
      <c r="B286" s="97" t="s">
        <v>344</v>
      </c>
      <c r="C286" s="97">
        <v>5</v>
      </c>
      <c r="D286" s="98" t="s">
        <v>234</v>
      </c>
      <c r="E286" s="51">
        <v>0</v>
      </c>
      <c r="F286" s="109">
        <v>6</v>
      </c>
      <c r="G286" s="110">
        <v>12</v>
      </c>
      <c r="H286" s="119"/>
      <c r="I286" s="5">
        <v>0</v>
      </c>
      <c r="J286" s="5">
        <v>0</v>
      </c>
      <c r="K286" s="125">
        <v>1</v>
      </c>
      <c r="L286" s="5">
        <v>0</v>
      </c>
      <c r="M286" s="51">
        <v>0</v>
      </c>
      <c r="N286" s="112">
        <v>0</v>
      </c>
      <c r="O286" s="112">
        <v>0</v>
      </c>
      <c r="P286" s="112">
        <v>0</v>
      </c>
      <c r="Q286" s="112">
        <v>0</v>
      </c>
      <c r="R286" s="112">
        <v>0</v>
      </c>
      <c r="S286" s="112">
        <v>0</v>
      </c>
      <c r="T286" s="112">
        <v>0</v>
      </c>
      <c r="U286" s="123">
        <v>0</v>
      </c>
      <c r="V286" s="5">
        <v>0</v>
      </c>
      <c r="W286" s="65">
        <v>0</v>
      </c>
      <c r="X286" s="5">
        <v>0</v>
      </c>
      <c r="Y286" s="65">
        <v>0</v>
      </c>
      <c r="Z286" s="5">
        <v>0</v>
      </c>
      <c r="AA286" s="65">
        <v>0</v>
      </c>
      <c r="AB286" s="5">
        <v>0</v>
      </c>
      <c r="AC286" s="65">
        <v>0</v>
      </c>
      <c r="AD286" s="107">
        <v>0</v>
      </c>
      <c r="AE286" s="65">
        <v>0</v>
      </c>
      <c r="AF286" s="107">
        <v>0</v>
      </c>
      <c r="AG286" s="226">
        <v>0</v>
      </c>
      <c r="AH286" s="107">
        <v>0</v>
      </c>
      <c r="AI286" s="226">
        <v>0</v>
      </c>
      <c r="AJ286" s="107">
        <v>0</v>
      </c>
      <c r="AK286" s="226">
        <v>0</v>
      </c>
      <c r="AL286" s="23">
        <v>0</v>
      </c>
      <c r="AM286" s="226">
        <v>0</v>
      </c>
      <c r="AN286" s="107">
        <v>0</v>
      </c>
      <c r="AO286" s="4">
        <v>0</v>
      </c>
      <c r="AP286" s="4">
        <v>0</v>
      </c>
      <c r="AQ286" s="107">
        <v>0</v>
      </c>
      <c r="AR286" s="107">
        <v>0</v>
      </c>
      <c r="AS286" s="4">
        <v>0</v>
      </c>
      <c r="AT286" s="107">
        <v>0</v>
      </c>
      <c r="AU286" s="107">
        <v>0</v>
      </c>
      <c r="AV286" s="107">
        <v>0</v>
      </c>
      <c r="AW286" s="107">
        <v>0</v>
      </c>
      <c r="AX286" s="107">
        <v>0</v>
      </c>
      <c r="AY286" s="4">
        <v>0</v>
      </c>
      <c r="AZ286" s="4">
        <v>0</v>
      </c>
      <c r="BA286" s="107">
        <v>0</v>
      </c>
      <c r="BB286" s="107">
        <v>0</v>
      </c>
      <c r="BC286" s="107">
        <v>0</v>
      </c>
      <c r="BD286" s="97">
        <v>0</v>
      </c>
      <c r="BE286" s="4">
        <v>0</v>
      </c>
      <c r="BF286" s="107">
        <v>0</v>
      </c>
      <c r="BG286" s="65">
        <v>0</v>
      </c>
      <c r="BH286" s="23">
        <v>0</v>
      </c>
      <c r="BI286" s="104">
        <v>0</v>
      </c>
      <c r="BJ286" s="104">
        <v>0</v>
      </c>
      <c r="BK286" s="104">
        <v>0</v>
      </c>
      <c r="BL286" s="65">
        <v>0</v>
      </c>
      <c r="BM286" s="107">
        <v>0</v>
      </c>
      <c r="BN286" s="5">
        <v>0</v>
      </c>
      <c r="BO286" s="5">
        <v>0</v>
      </c>
      <c r="BP286" s="65">
        <v>0</v>
      </c>
      <c r="BQ286" s="5">
        <v>0</v>
      </c>
      <c r="BR286" s="5">
        <v>0</v>
      </c>
      <c r="BS286" s="5">
        <v>0</v>
      </c>
      <c r="BT286" s="65">
        <v>0</v>
      </c>
      <c r="BU286" s="225"/>
      <c r="BV286" s="225"/>
      <c r="BW286" s="225"/>
      <c r="BX286" s="225"/>
      <c r="BY286" s="220"/>
      <c r="BZ286" s="220"/>
      <c r="CA286" s="220"/>
      <c r="CB286" s="220"/>
      <c r="CC286" s="220"/>
      <c r="CD286" s="220"/>
      <c r="CE286" s="220"/>
      <c r="CF286" s="220"/>
    </row>
    <row r="287" spans="1:84" x14ac:dyDescent="0.2">
      <c r="A287" s="97">
        <v>6</v>
      </c>
      <c r="B287" s="64" t="s">
        <v>843</v>
      </c>
      <c r="C287" s="97">
        <v>6</v>
      </c>
      <c r="D287" s="108" t="s">
        <v>234</v>
      </c>
      <c r="E287" s="51">
        <v>0</v>
      </c>
      <c r="F287" s="109">
        <v>6</v>
      </c>
      <c r="G287" s="110">
        <v>12</v>
      </c>
      <c r="H287" s="119"/>
      <c r="I287" s="5">
        <v>0</v>
      </c>
      <c r="J287" s="5">
        <v>0</v>
      </c>
      <c r="K287" s="125">
        <v>1</v>
      </c>
      <c r="L287" s="5">
        <v>0</v>
      </c>
      <c r="M287" s="51">
        <v>0</v>
      </c>
      <c r="N287" s="112">
        <v>0</v>
      </c>
      <c r="O287" s="112">
        <v>0</v>
      </c>
      <c r="P287" s="112">
        <v>0</v>
      </c>
      <c r="Q287" s="112">
        <v>0</v>
      </c>
      <c r="R287" s="112">
        <v>0</v>
      </c>
      <c r="S287" s="112">
        <v>0</v>
      </c>
      <c r="T287" s="112">
        <v>0</v>
      </c>
      <c r="U287" s="123">
        <v>0</v>
      </c>
      <c r="V287" s="5">
        <v>0</v>
      </c>
      <c r="W287" s="65">
        <v>0</v>
      </c>
      <c r="X287" s="5">
        <v>0</v>
      </c>
      <c r="Y287" s="65">
        <v>0</v>
      </c>
      <c r="Z287" s="5">
        <v>0</v>
      </c>
      <c r="AA287" s="65">
        <v>0</v>
      </c>
      <c r="AB287" s="5">
        <v>0</v>
      </c>
      <c r="AC287" s="65">
        <v>0</v>
      </c>
      <c r="AD287" s="107">
        <v>0</v>
      </c>
      <c r="AE287" s="65">
        <v>0</v>
      </c>
      <c r="AF287" s="107">
        <v>0</v>
      </c>
      <c r="AG287" s="226">
        <v>0</v>
      </c>
      <c r="AH287" s="107">
        <v>0</v>
      </c>
      <c r="AI287" s="226">
        <v>0</v>
      </c>
      <c r="AJ287" s="107">
        <v>0</v>
      </c>
      <c r="AK287" s="226">
        <v>0</v>
      </c>
      <c r="AL287" s="23">
        <v>0</v>
      </c>
      <c r="AM287" s="226">
        <v>0</v>
      </c>
      <c r="AN287" s="107">
        <v>0</v>
      </c>
      <c r="AO287" s="4">
        <v>0</v>
      </c>
      <c r="AP287" s="4">
        <v>0</v>
      </c>
      <c r="AQ287" s="107">
        <v>0</v>
      </c>
      <c r="AR287" s="107">
        <v>0</v>
      </c>
      <c r="AS287" s="4">
        <v>0</v>
      </c>
      <c r="AT287" s="107">
        <v>0</v>
      </c>
      <c r="AU287" s="107">
        <v>0</v>
      </c>
      <c r="AV287" s="107">
        <v>0</v>
      </c>
      <c r="AW287" s="107">
        <v>0</v>
      </c>
      <c r="AX287" s="107">
        <v>0</v>
      </c>
      <c r="AY287" s="4">
        <v>0</v>
      </c>
      <c r="AZ287" s="4">
        <v>0</v>
      </c>
      <c r="BA287" s="107">
        <v>0</v>
      </c>
      <c r="BB287" s="107">
        <v>0</v>
      </c>
      <c r="BC287" s="107">
        <v>0</v>
      </c>
      <c r="BD287" s="97">
        <v>0</v>
      </c>
      <c r="BE287" s="4">
        <v>0</v>
      </c>
      <c r="BF287" s="107">
        <v>0</v>
      </c>
      <c r="BG287" s="65">
        <v>0</v>
      </c>
      <c r="BH287" s="23">
        <v>0</v>
      </c>
      <c r="BI287" s="104">
        <v>0</v>
      </c>
      <c r="BJ287" s="104">
        <v>0</v>
      </c>
      <c r="BK287" s="104">
        <v>0</v>
      </c>
      <c r="BL287" s="65">
        <v>0</v>
      </c>
      <c r="BM287" s="107">
        <v>0</v>
      </c>
      <c r="BN287" s="5">
        <v>0</v>
      </c>
      <c r="BO287" s="5">
        <v>0</v>
      </c>
      <c r="BP287" s="65">
        <v>0</v>
      </c>
      <c r="BQ287" s="5">
        <v>0</v>
      </c>
      <c r="BR287" s="5">
        <v>0</v>
      </c>
      <c r="BS287" s="5">
        <v>0</v>
      </c>
      <c r="BT287" s="65">
        <v>0</v>
      </c>
      <c r="BU287" s="1"/>
      <c r="BV287" s="1"/>
      <c r="BW287" s="1"/>
      <c r="BX287" s="1"/>
      <c r="BY287" s="2"/>
      <c r="BZ287" s="2"/>
      <c r="CA287" s="2"/>
      <c r="CB287" s="2"/>
      <c r="CC287" s="2"/>
      <c r="CD287" s="2"/>
      <c r="CE287" s="2"/>
      <c r="CF287" s="2"/>
    </row>
    <row r="288" spans="1:84" x14ac:dyDescent="0.2">
      <c r="A288" s="97">
        <v>7</v>
      </c>
      <c r="B288" s="64" t="s">
        <v>844</v>
      </c>
      <c r="C288" s="97">
        <v>7</v>
      </c>
      <c r="D288" s="129" t="s">
        <v>234</v>
      </c>
      <c r="E288" s="51">
        <v>0</v>
      </c>
      <c r="F288" s="109">
        <v>6</v>
      </c>
      <c r="G288" s="110">
        <v>12</v>
      </c>
      <c r="H288" s="119"/>
      <c r="I288" s="5">
        <v>0</v>
      </c>
      <c r="J288" s="5">
        <v>0</v>
      </c>
      <c r="K288" s="125">
        <v>1</v>
      </c>
      <c r="L288" s="5">
        <v>0</v>
      </c>
      <c r="M288" s="51">
        <v>0</v>
      </c>
      <c r="N288" s="112">
        <v>0</v>
      </c>
      <c r="O288" s="112">
        <v>0</v>
      </c>
      <c r="P288" s="112">
        <v>0</v>
      </c>
      <c r="Q288" s="112">
        <v>0</v>
      </c>
      <c r="R288" s="112">
        <v>0</v>
      </c>
      <c r="S288" s="112">
        <v>0</v>
      </c>
      <c r="T288" s="112">
        <v>0</v>
      </c>
      <c r="U288" s="123">
        <v>0</v>
      </c>
      <c r="V288" s="5">
        <v>0</v>
      </c>
      <c r="W288" s="65">
        <v>0</v>
      </c>
      <c r="X288" s="5">
        <v>0</v>
      </c>
      <c r="Y288" s="65">
        <v>0</v>
      </c>
      <c r="Z288" s="5">
        <v>0</v>
      </c>
      <c r="AA288" s="65">
        <v>0</v>
      </c>
      <c r="AB288" s="5">
        <v>0</v>
      </c>
      <c r="AC288" s="65">
        <v>0</v>
      </c>
      <c r="AD288" s="107">
        <v>0</v>
      </c>
      <c r="AE288" s="65">
        <v>0</v>
      </c>
      <c r="AF288" s="107">
        <v>0</v>
      </c>
      <c r="AG288" s="226">
        <v>0</v>
      </c>
      <c r="AH288" s="107">
        <v>0</v>
      </c>
      <c r="AI288" s="226">
        <v>0</v>
      </c>
      <c r="AJ288" s="107">
        <v>0</v>
      </c>
      <c r="AK288" s="226">
        <v>0</v>
      </c>
      <c r="AL288" s="23">
        <v>0</v>
      </c>
      <c r="AM288" s="226">
        <v>0</v>
      </c>
      <c r="AN288" s="107">
        <v>0</v>
      </c>
      <c r="AO288" s="4">
        <v>0</v>
      </c>
      <c r="AP288" s="4">
        <v>0</v>
      </c>
      <c r="AQ288" s="107">
        <v>0</v>
      </c>
      <c r="AR288" s="107">
        <v>0</v>
      </c>
      <c r="AS288" s="4">
        <v>0</v>
      </c>
      <c r="AT288" s="107">
        <v>0</v>
      </c>
      <c r="AU288" s="107">
        <v>0</v>
      </c>
      <c r="AV288" s="107">
        <v>0</v>
      </c>
      <c r="AW288" s="107">
        <v>0</v>
      </c>
      <c r="AX288" s="107">
        <v>0</v>
      </c>
      <c r="AY288" s="4">
        <v>0</v>
      </c>
      <c r="AZ288" s="4">
        <v>0</v>
      </c>
      <c r="BA288" s="107">
        <v>0</v>
      </c>
      <c r="BB288" s="107">
        <v>0</v>
      </c>
      <c r="BC288" s="107">
        <v>0</v>
      </c>
      <c r="BD288" s="97">
        <v>0</v>
      </c>
      <c r="BE288" s="4">
        <v>0</v>
      </c>
      <c r="BF288" s="107">
        <v>0</v>
      </c>
      <c r="BG288" s="65">
        <v>0</v>
      </c>
      <c r="BH288" s="23">
        <v>0</v>
      </c>
      <c r="BI288" s="104">
        <v>0</v>
      </c>
      <c r="BJ288" s="104">
        <v>0</v>
      </c>
      <c r="BK288" s="104">
        <v>0</v>
      </c>
      <c r="BL288" s="65">
        <v>0</v>
      </c>
      <c r="BM288" s="107">
        <v>0</v>
      </c>
      <c r="BN288" s="5">
        <v>0</v>
      </c>
      <c r="BO288" s="5">
        <v>0</v>
      </c>
      <c r="BP288" s="65">
        <v>0</v>
      </c>
      <c r="BQ288" s="5">
        <v>0</v>
      </c>
      <c r="BR288" s="5">
        <v>0</v>
      </c>
      <c r="BS288" s="5">
        <v>0</v>
      </c>
      <c r="BT288" s="65">
        <v>0</v>
      </c>
      <c r="BU288" s="1"/>
      <c r="BV288" s="1"/>
      <c r="BW288" s="1"/>
      <c r="BX288" s="1"/>
      <c r="BY288" s="2"/>
      <c r="BZ288" s="2"/>
      <c r="CA288" s="2"/>
      <c r="CB288" s="2"/>
      <c r="CC288" s="2"/>
      <c r="CD288" s="2"/>
      <c r="CE288" s="2"/>
      <c r="CF288" s="2"/>
    </row>
    <row r="289" spans="1:84" x14ac:dyDescent="0.2">
      <c r="A289" s="97">
        <v>8</v>
      </c>
      <c r="B289" s="51" t="s">
        <v>845</v>
      </c>
      <c r="C289" s="97">
        <v>8</v>
      </c>
      <c r="D289" s="29"/>
      <c r="E289" s="51">
        <v>0</v>
      </c>
      <c r="F289" s="109"/>
      <c r="G289" s="110"/>
      <c r="H289" s="119"/>
      <c r="I289" s="5">
        <v>0</v>
      </c>
      <c r="J289" s="5">
        <v>0</v>
      </c>
      <c r="K289" s="125">
        <v>1</v>
      </c>
      <c r="L289" s="5">
        <v>0</v>
      </c>
      <c r="M289" s="51">
        <v>0</v>
      </c>
      <c r="N289" s="112">
        <v>0</v>
      </c>
      <c r="O289" s="103">
        <v>0</v>
      </c>
      <c r="P289" s="125">
        <v>0</v>
      </c>
      <c r="Q289" s="103">
        <v>0</v>
      </c>
      <c r="R289" s="103">
        <v>0</v>
      </c>
      <c r="S289" s="112">
        <v>0</v>
      </c>
      <c r="T289" s="103">
        <v>0</v>
      </c>
      <c r="U289" s="105">
        <v>0</v>
      </c>
      <c r="V289" s="5">
        <v>0</v>
      </c>
      <c r="W289" s="65">
        <v>0</v>
      </c>
      <c r="X289" s="5">
        <v>0</v>
      </c>
      <c r="Y289" s="65">
        <v>0</v>
      </c>
      <c r="Z289" s="5">
        <v>0</v>
      </c>
      <c r="AA289" s="65">
        <v>0</v>
      </c>
      <c r="AB289" s="5">
        <v>0</v>
      </c>
      <c r="AC289" s="65">
        <v>0</v>
      </c>
      <c r="AD289" s="107">
        <v>0</v>
      </c>
      <c r="AE289" s="65">
        <v>0</v>
      </c>
      <c r="AF289" s="107">
        <v>0</v>
      </c>
      <c r="AG289" s="226">
        <v>0</v>
      </c>
      <c r="AH289" s="107">
        <v>0</v>
      </c>
      <c r="AI289" s="226">
        <v>0</v>
      </c>
      <c r="AJ289" s="107">
        <v>0</v>
      </c>
      <c r="AK289" s="226">
        <v>0</v>
      </c>
      <c r="AL289" s="23">
        <v>0</v>
      </c>
      <c r="AM289" s="226">
        <v>0</v>
      </c>
      <c r="AN289" s="107">
        <v>0</v>
      </c>
      <c r="AO289" s="4">
        <v>0</v>
      </c>
      <c r="AP289" s="4">
        <v>0</v>
      </c>
      <c r="AQ289" s="107">
        <v>0</v>
      </c>
      <c r="AR289" s="107">
        <v>0</v>
      </c>
      <c r="AS289" s="4">
        <v>0</v>
      </c>
      <c r="AT289" s="107">
        <v>0</v>
      </c>
      <c r="AU289" s="107">
        <v>0</v>
      </c>
      <c r="AV289" s="107">
        <v>0</v>
      </c>
      <c r="AW289" s="107">
        <v>0</v>
      </c>
      <c r="AX289" s="107">
        <v>0</v>
      </c>
      <c r="AY289" s="4">
        <v>0</v>
      </c>
      <c r="AZ289" s="4">
        <v>0</v>
      </c>
      <c r="BA289" s="107">
        <v>0</v>
      </c>
      <c r="BB289" s="107">
        <v>0</v>
      </c>
      <c r="BC289" s="107">
        <v>0</v>
      </c>
      <c r="BD289" s="97">
        <v>0</v>
      </c>
      <c r="BE289" s="4">
        <v>0</v>
      </c>
      <c r="BF289" s="107">
        <v>0</v>
      </c>
      <c r="BG289" s="65">
        <v>0</v>
      </c>
      <c r="BH289" s="23">
        <v>0</v>
      </c>
      <c r="BI289" s="104">
        <v>0</v>
      </c>
      <c r="BJ289" s="104">
        <v>0</v>
      </c>
      <c r="BK289" s="104">
        <v>0</v>
      </c>
      <c r="BL289" s="65">
        <v>0</v>
      </c>
      <c r="BM289" s="107">
        <v>0</v>
      </c>
      <c r="BN289" s="5">
        <v>0</v>
      </c>
      <c r="BO289" s="5">
        <v>0</v>
      </c>
      <c r="BP289" s="65">
        <v>0</v>
      </c>
      <c r="BQ289" s="5">
        <v>0</v>
      </c>
      <c r="BR289" s="5">
        <v>0</v>
      </c>
      <c r="BS289" s="5">
        <v>0</v>
      </c>
      <c r="BT289" s="65">
        <v>0</v>
      </c>
      <c r="BU289" s="1"/>
      <c r="BV289" s="1"/>
      <c r="BW289" s="1"/>
      <c r="BX289" s="1"/>
      <c r="BY289" s="2"/>
      <c r="BZ289" s="2"/>
      <c r="CA289" s="2"/>
      <c r="CB289" s="2"/>
      <c r="CC289" s="2"/>
      <c r="CD289" s="2"/>
      <c r="CE289" s="2"/>
      <c r="CF289" s="2"/>
    </row>
    <row r="290" spans="1:84" x14ac:dyDescent="0.2">
      <c r="A290" s="97">
        <v>9</v>
      </c>
      <c r="B290" s="51" t="s">
        <v>846</v>
      </c>
      <c r="C290" s="97">
        <v>9</v>
      </c>
      <c r="D290" s="29"/>
      <c r="E290" s="51">
        <v>0</v>
      </c>
      <c r="F290" s="109"/>
      <c r="G290" s="110"/>
      <c r="H290" s="119"/>
      <c r="I290" s="5">
        <v>0</v>
      </c>
      <c r="J290" s="5">
        <v>0</v>
      </c>
      <c r="K290" s="125">
        <v>1</v>
      </c>
      <c r="L290" s="5">
        <v>0</v>
      </c>
      <c r="M290" s="51">
        <v>0</v>
      </c>
      <c r="N290" s="112">
        <v>0</v>
      </c>
      <c r="O290" s="103">
        <v>0</v>
      </c>
      <c r="P290" s="125">
        <v>0</v>
      </c>
      <c r="Q290" s="103">
        <v>0</v>
      </c>
      <c r="R290" s="103">
        <v>0</v>
      </c>
      <c r="S290" s="112">
        <v>0</v>
      </c>
      <c r="T290" s="103">
        <v>0</v>
      </c>
      <c r="U290" s="105">
        <v>0</v>
      </c>
      <c r="V290" s="5">
        <v>0</v>
      </c>
      <c r="W290" s="65">
        <v>0</v>
      </c>
      <c r="X290" s="5">
        <v>0</v>
      </c>
      <c r="Y290" s="65">
        <v>0</v>
      </c>
      <c r="Z290" s="5">
        <v>0</v>
      </c>
      <c r="AA290" s="65">
        <v>0</v>
      </c>
      <c r="AB290" s="5">
        <v>0</v>
      </c>
      <c r="AC290" s="65">
        <v>0</v>
      </c>
      <c r="AD290" s="107">
        <v>0</v>
      </c>
      <c r="AE290" s="65">
        <v>0</v>
      </c>
      <c r="AF290" s="107">
        <v>0</v>
      </c>
      <c r="AG290" s="226">
        <v>0</v>
      </c>
      <c r="AH290" s="107">
        <v>0</v>
      </c>
      <c r="AI290" s="226">
        <v>0</v>
      </c>
      <c r="AJ290" s="107">
        <v>0</v>
      </c>
      <c r="AK290" s="226">
        <v>0</v>
      </c>
      <c r="AL290" s="23">
        <v>0</v>
      </c>
      <c r="AM290" s="226">
        <v>0</v>
      </c>
      <c r="AN290" s="107">
        <v>0</v>
      </c>
      <c r="AO290" s="4">
        <v>0</v>
      </c>
      <c r="AP290" s="4">
        <v>0</v>
      </c>
      <c r="AQ290" s="107">
        <v>0</v>
      </c>
      <c r="AR290" s="107">
        <v>0</v>
      </c>
      <c r="AS290" s="4">
        <v>0</v>
      </c>
      <c r="AT290" s="107">
        <v>0</v>
      </c>
      <c r="AU290" s="107">
        <v>0</v>
      </c>
      <c r="AV290" s="107">
        <v>0</v>
      </c>
      <c r="AW290" s="107">
        <v>0</v>
      </c>
      <c r="AX290" s="107">
        <v>0</v>
      </c>
      <c r="AY290" s="4">
        <v>0</v>
      </c>
      <c r="AZ290" s="4">
        <v>0</v>
      </c>
      <c r="BA290" s="107">
        <v>0</v>
      </c>
      <c r="BB290" s="107">
        <v>0</v>
      </c>
      <c r="BC290" s="107">
        <v>0</v>
      </c>
      <c r="BD290" s="97">
        <v>0</v>
      </c>
      <c r="BE290" s="4">
        <v>0</v>
      </c>
      <c r="BF290" s="107">
        <v>0</v>
      </c>
      <c r="BG290" s="65">
        <v>0</v>
      </c>
      <c r="BH290" s="23">
        <v>0</v>
      </c>
      <c r="BI290" s="104">
        <v>0</v>
      </c>
      <c r="BJ290" s="104">
        <v>0</v>
      </c>
      <c r="BK290" s="104">
        <v>0</v>
      </c>
      <c r="BL290" s="65">
        <v>0</v>
      </c>
      <c r="BM290" s="107">
        <v>0</v>
      </c>
      <c r="BN290" s="5">
        <v>0</v>
      </c>
      <c r="BO290" s="5">
        <v>0</v>
      </c>
      <c r="BP290" s="65">
        <v>0</v>
      </c>
      <c r="BQ290" s="5">
        <v>0</v>
      </c>
      <c r="BR290" s="5">
        <v>0</v>
      </c>
      <c r="BS290" s="5">
        <v>0</v>
      </c>
      <c r="BT290" s="65">
        <v>0</v>
      </c>
      <c r="BU290" s="1"/>
      <c r="BV290" s="1"/>
      <c r="BW290" s="1"/>
      <c r="BX290" s="1"/>
      <c r="BY290" s="2"/>
      <c r="BZ290" s="2"/>
      <c r="CA290" s="2"/>
      <c r="CB290" s="2"/>
      <c r="CC290" s="2"/>
      <c r="CD290" s="2"/>
      <c r="CE290" s="2"/>
      <c r="CF290" s="2"/>
    </row>
    <row r="291" spans="1:84" x14ac:dyDescent="0.2">
      <c r="A291" s="97">
        <v>10</v>
      </c>
      <c r="B291" s="51" t="s">
        <v>831</v>
      </c>
      <c r="C291" s="97">
        <v>10</v>
      </c>
      <c r="D291" s="29"/>
      <c r="E291" s="51">
        <v>0</v>
      </c>
      <c r="F291" s="109"/>
      <c r="G291" s="110"/>
      <c r="H291" s="119"/>
      <c r="I291" s="5">
        <v>0</v>
      </c>
      <c r="J291" s="5">
        <v>0</v>
      </c>
      <c r="K291" s="125">
        <v>1</v>
      </c>
      <c r="L291" s="5">
        <v>0</v>
      </c>
      <c r="M291" s="51">
        <v>0</v>
      </c>
      <c r="N291" s="112">
        <v>0</v>
      </c>
      <c r="O291" s="103">
        <v>0</v>
      </c>
      <c r="P291" s="125">
        <v>0</v>
      </c>
      <c r="Q291" s="103">
        <v>0</v>
      </c>
      <c r="R291" s="103">
        <v>0</v>
      </c>
      <c r="S291" s="112">
        <v>0</v>
      </c>
      <c r="T291" s="103">
        <v>0</v>
      </c>
      <c r="U291" s="105">
        <v>0</v>
      </c>
      <c r="V291" s="5">
        <v>0</v>
      </c>
      <c r="W291" s="65">
        <v>0</v>
      </c>
      <c r="X291" s="5">
        <v>0</v>
      </c>
      <c r="Y291" s="65">
        <v>0</v>
      </c>
      <c r="Z291" s="5">
        <v>0</v>
      </c>
      <c r="AA291" s="65">
        <v>0</v>
      </c>
      <c r="AB291" s="5">
        <v>0</v>
      </c>
      <c r="AC291" s="65">
        <v>0</v>
      </c>
      <c r="AD291" s="107">
        <v>0</v>
      </c>
      <c r="AE291" s="65">
        <v>0</v>
      </c>
      <c r="AF291" s="107">
        <v>0</v>
      </c>
      <c r="AG291" s="226">
        <v>0</v>
      </c>
      <c r="AH291" s="107">
        <v>0</v>
      </c>
      <c r="AI291" s="226">
        <v>0</v>
      </c>
      <c r="AJ291" s="107">
        <v>0</v>
      </c>
      <c r="AK291" s="226">
        <v>0</v>
      </c>
      <c r="AL291" s="23">
        <v>0</v>
      </c>
      <c r="AM291" s="226">
        <v>0</v>
      </c>
      <c r="AN291" s="107">
        <v>0</v>
      </c>
      <c r="AO291" s="4">
        <v>0</v>
      </c>
      <c r="AP291" s="4">
        <v>0</v>
      </c>
      <c r="AQ291" s="107">
        <v>0</v>
      </c>
      <c r="AR291" s="107">
        <v>0</v>
      </c>
      <c r="AS291" s="4">
        <v>0</v>
      </c>
      <c r="AT291" s="107">
        <v>0</v>
      </c>
      <c r="AU291" s="107">
        <v>0</v>
      </c>
      <c r="AV291" s="107">
        <v>0</v>
      </c>
      <c r="AW291" s="107">
        <v>0</v>
      </c>
      <c r="AX291" s="107">
        <v>0</v>
      </c>
      <c r="AY291" s="4">
        <v>0</v>
      </c>
      <c r="AZ291" s="4">
        <v>0</v>
      </c>
      <c r="BA291" s="107">
        <v>0</v>
      </c>
      <c r="BB291" s="107">
        <v>0</v>
      </c>
      <c r="BC291" s="107">
        <v>0</v>
      </c>
      <c r="BD291" s="97">
        <v>0</v>
      </c>
      <c r="BE291" s="4">
        <v>0</v>
      </c>
      <c r="BF291" s="107">
        <v>0</v>
      </c>
      <c r="BG291" s="65">
        <v>0</v>
      </c>
      <c r="BH291" s="23">
        <v>0</v>
      </c>
      <c r="BI291" s="104">
        <v>0</v>
      </c>
      <c r="BJ291" s="104">
        <v>0</v>
      </c>
      <c r="BK291" s="104">
        <v>0</v>
      </c>
      <c r="BL291" s="65">
        <v>0</v>
      </c>
      <c r="BM291" s="107">
        <v>0</v>
      </c>
      <c r="BN291" s="5">
        <v>0</v>
      </c>
      <c r="BO291" s="5">
        <v>0</v>
      </c>
      <c r="BP291" s="65">
        <v>0</v>
      </c>
      <c r="BQ291" s="5">
        <v>0</v>
      </c>
      <c r="BR291" s="5">
        <v>0</v>
      </c>
      <c r="BS291" s="5">
        <v>0</v>
      </c>
      <c r="BT291" s="65">
        <v>0</v>
      </c>
      <c r="BU291" s="1"/>
      <c r="BV291" s="1"/>
      <c r="BW291" s="1"/>
      <c r="BX291" s="1"/>
      <c r="BY291" s="2"/>
      <c r="BZ291" s="2"/>
      <c r="CA291" s="2"/>
      <c r="CB291" s="2"/>
      <c r="CC291" s="2"/>
      <c r="CD291" s="2"/>
      <c r="CE291" s="2"/>
      <c r="CF291" s="2"/>
    </row>
    <row r="292" spans="1:8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2"/>
      <c r="BZ292" s="2"/>
      <c r="CA292" s="2"/>
      <c r="CB292" s="2"/>
      <c r="CC292" s="2"/>
      <c r="CD292" s="2"/>
      <c r="CE292" s="2"/>
      <c r="CF292" s="2"/>
    </row>
    <row r="293" spans="1:8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2"/>
      <c r="BZ293" s="2"/>
      <c r="CA293" s="2"/>
      <c r="CB293" s="2"/>
      <c r="CC293" s="2"/>
      <c r="CD293" s="2"/>
      <c r="CE293" s="2"/>
      <c r="CF293" s="2"/>
    </row>
    <row r="294" spans="1:84" x14ac:dyDescent="0.2">
      <c r="A294" s="4" t="s">
        <v>32</v>
      </c>
      <c r="B294" s="1"/>
      <c r="C294" s="51"/>
      <c r="D294" s="130"/>
      <c r="E294" s="130"/>
      <c r="F294" s="130"/>
      <c r="G294" s="130"/>
      <c r="H294" s="130"/>
      <c r="I294" s="130"/>
      <c r="J294" s="130"/>
      <c r="K294" s="130"/>
      <c r="L294" s="47"/>
      <c r="M294" s="4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2"/>
      <c r="BZ294" s="2"/>
      <c r="CA294" s="2"/>
      <c r="CB294" s="2"/>
      <c r="CC294" s="2"/>
      <c r="CD294" s="2"/>
      <c r="CE294" s="2"/>
      <c r="CF294" s="2"/>
    </row>
    <row r="295" spans="1:84" x14ac:dyDescent="0.2">
      <c r="A295" s="3" t="s">
        <v>292</v>
      </c>
      <c r="B295" s="45" t="s">
        <v>345</v>
      </c>
      <c r="C295" s="52"/>
      <c r="D295" s="131" t="s">
        <v>346</v>
      </c>
      <c r="E295" s="131" t="s">
        <v>347</v>
      </c>
      <c r="F295" s="132" t="s">
        <v>161</v>
      </c>
      <c r="G295" s="132" t="s">
        <v>348</v>
      </c>
      <c r="H295" s="3" t="s">
        <v>349</v>
      </c>
      <c r="I295" s="1"/>
      <c r="J295" s="1"/>
      <c r="K295" s="131"/>
      <c r="L295" s="132"/>
      <c r="M295" s="13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2"/>
      <c r="BZ295" s="2"/>
      <c r="CA295" s="2"/>
      <c r="CB295" s="2"/>
      <c r="CC295" s="2"/>
      <c r="CD295" s="2"/>
      <c r="CE295" s="2"/>
      <c r="CF295" s="2"/>
    </row>
    <row r="296" spans="1:84" x14ac:dyDescent="0.2">
      <c r="A296" s="51">
        <v>1</v>
      </c>
      <c r="B296" s="247" t="s">
        <v>798</v>
      </c>
      <c r="C296" s="247">
        <v>1</v>
      </c>
      <c r="D296" s="247">
        <v>25</v>
      </c>
      <c r="E296" s="247">
        <v>1</v>
      </c>
      <c r="F296" s="266">
        <v>2</v>
      </c>
      <c r="G296" s="247" t="b">
        <v>0</v>
      </c>
      <c r="H296" s="247">
        <v>1</v>
      </c>
      <c r="I296" s="1"/>
      <c r="J296" s="1"/>
      <c r="K296" s="51"/>
      <c r="L296" s="133"/>
      <c r="M296" s="13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2"/>
      <c r="BZ296" s="2"/>
      <c r="CA296" s="2"/>
      <c r="CB296" s="2"/>
      <c r="CC296" s="2"/>
      <c r="CD296" s="2"/>
      <c r="CE296" s="2"/>
      <c r="CF296" s="2"/>
    </row>
    <row r="297" spans="1:84" x14ac:dyDescent="0.2">
      <c r="A297" s="51">
        <v>2</v>
      </c>
      <c r="B297" s="247" t="s">
        <v>799</v>
      </c>
      <c r="C297" s="247">
        <v>2</v>
      </c>
      <c r="D297" s="247">
        <v>25</v>
      </c>
      <c r="E297" s="247">
        <v>3</v>
      </c>
      <c r="F297" s="266">
        <v>3</v>
      </c>
      <c r="G297" s="247" t="b">
        <v>0</v>
      </c>
      <c r="H297" s="247">
        <v>4</v>
      </c>
      <c r="I297" s="1"/>
      <c r="J297" s="1"/>
      <c r="K297" s="51"/>
      <c r="L297" s="133"/>
      <c r="M297" s="13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2"/>
      <c r="BZ297" s="2"/>
      <c r="CA297" s="2"/>
      <c r="CB297" s="2"/>
      <c r="CC297" s="2"/>
      <c r="CD297" s="2"/>
      <c r="CE297" s="2"/>
      <c r="CF297" s="2"/>
    </row>
    <row r="298" spans="1:84" x14ac:dyDescent="0.2">
      <c r="A298" s="51">
        <v>3</v>
      </c>
      <c r="B298" s="247" t="s">
        <v>849</v>
      </c>
      <c r="C298" s="247">
        <v>3</v>
      </c>
      <c r="D298" s="247">
        <v>25</v>
      </c>
      <c r="E298" s="247">
        <v>9</v>
      </c>
      <c r="F298" s="266">
        <v>4</v>
      </c>
      <c r="G298" s="247" t="b">
        <v>0</v>
      </c>
      <c r="H298" s="247">
        <v>2</v>
      </c>
      <c r="I298" s="1"/>
      <c r="J298" s="1"/>
      <c r="K298" s="51"/>
      <c r="L298" s="133"/>
      <c r="M298" s="133"/>
      <c r="N298" s="1"/>
      <c r="O298" s="1"/>
      <c r="P298" s="1"/>
      <c r="Q298" s="1"/>
      <c r="R298" s="1"/>
      <c r="S298" s="1" t="s">
        <v>350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2"/>
      <c r="BZ298" s="2"/>
      <c r="CA298" s="2"/>
      <c r="CB298" s="2"/>
      <c r="CC298" s="2"/>
      <c r="CD298" s="2"/>
      <c r="CE298" s="2"/>
      <c r="CF298" s="2"/>
    </row>
    <row r="299" spans="1:84" x14ac:dyDescent="0.2">
      <c r="A299" s="51">
        <v>4</v>
      </c>
      <c r="B299" s="51" t="s">
        <v>850</v>
      </c>
      <c r="C299" s="51">
        <v>4</v>
      </c>
      <c r="D299" s="51">
        <v>0</v>
      </c>
      <c r="E299" s="51">
        <v>0</v>
      </c>
      <c r="F299" s="133">
        <v>0</v>
      </c>
      <c r="G299" s="51" t="b">
        <v>0</v>
      </c>
      <c r="H299" s="51">
        <v>0</v>
      </c>
      <c r="I299" s="1"/>
      <c r="J299" s="1"/>
      <c r="K299" s="51"/>
      <c r="L299" s="133"/>
      <c r="M299" s="13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2"/>
      <c r="BZ299" s="2"/>
      <c r="CA299" s="2"/>
      <c r="CB299" s="2"/>
      <c r="CC299" s="2"/>
      <c r="CD299" s="2"/>
      <c r="CE299" s="2"/>
      <c r="CF299" s="2"/>
    </row>
    <row r="300" spans="1:84" x14ac:dyDescent="0.2">
      <c r="A300" s="51">
        <v>5</v>
      </c>
      <c r="B300" s="51" t="s">
        <v>851</v>
      </c>
      <c r="C300" s="51">
        <v>5</v>
      </c>
      <c r="D300" s="51">
        <v>0</v>
      </c>
      <c r="E300" s="51">
        <v>0</v>
      </c>
      <c r="F300" s="133">
        <v>0</v>
      </c>
      <c r="G300" s="51" t="b">
        <v>0</v>
      </c>
      <c r="H300" s="51">
        <v>0</v>
      </c>
      <c r="I300" s="1"/>
      <c r="J300" s="1"/>
      <c r="K300" s="51"/>
      <c r="L300" s="133"/>
      <c r="M300" s="13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2"/>
      <c r="BZ300" s="2"/>
      <c r="CA300" s="2"/>
      <c r="CB300" s="2"/>
      <c r="CC300" s="2"/>
      <c r="CD300" s="2"/>
      <c r="CE300" s="2"/>
      <c r="CF300" s="2"/>
    </row>
    <row r="301" spans="1:84" x14ac:dyDescent="0.2">
      <c r="A301" s="51">
        <v>6</v>
      </c>
      <c r="B301" s="51" t="s">
        <v>779</v>
      </c>
      <c r="C301" s="51">
        <v>6</v>
      </c>
      <c r="D301" s="51">
        <v>0</v>
      </c>
      <c r="E301" s="51">
        <v>0</v>
      </c>
      <c r="F301" s="133">
        <v>0</v>
      </c>
      <c r="G301" s="51" t="b">
        <v>0</v>
      </c>
      <c r="H301" s="51">
        <v>0</v>
      </c>
      <c r="I301" s="1"/>
      <c r="J301" s="1"/>
      <c r="K301" s="51"/>
      <c r="L301" s="133"/>
      <c r="M301" s="13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2"/>
      <c r="BZ301" s="2"/>
      <c r="CA301" s="2"/>
      <c r="CB301" s="2"/>
      <c r="CC301" s="2"/>
      <c r="CD301" s="2"/>
      <c r="CE301" s="2"/>
      <c r="CF301" s="2"/>
    </row>
    <row r="302" spans="1:84" x14ac:dyDescent="0.2">
      <c r="A302" s="51">
        <v>7</v>
      </c>
      <c r="B302" s="51" t="s">
        <v>878</v>
      </c>
      <c r="C302" s="51">
        <v>7</v>
      </c>
      <c r="D302" s="51">
        <v>0</v>
      </c>
      <c r="E302" s="51">
        <v>0</v>
      </c>
      <c r="F302" s="133">
        <v>0</v>
      </c>
      <c r="G302" s="51" t="b">
        <v>0</v>
      </c>
      <c r="H302" s="51">
        <v>0</v>
      </c>
      <c r="I302" s="1"/>
      <c r="J302" s="1"/>
      <c r="K302" s="51"/>
      <c r="L302" s="133"/>
      <c r="M302" s="13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2"/>
      <c r="BZ302" s="2"/>
      <c r="CA302" s="2"/>
      <c r="CB302" s="2"/>
      <c r="CC302" s="2"/>
      <c r="CD302" s="2"/>
      <c r="CE302" s="2"/>
      <c r="CF302" s="2"/>
    </row>
    <row r="303" spans="1:84" x14ac:dyDescent="0.2">
      <c r="A303" s="51">
        <v>8</v>
      </c>
      <c r="B303" s="51" t="s">
        <v>351</v>
      </c>
      <c r="C303" s="51">
        <v>8</v>
      </c>
      <c r="D303" s="51">
        <v>0</v>
      </c>
      <c r="E303" s="51">
        <v>0</v>
      </c>
      <c r="F303" s="133">
        <v>0</v>
      </c>
      <c r="G303" s="51" t="b">
        <v>0</v>
      </c>
      <c r="H303" s="51">
        <v>0</v>
      </c>
      <c r="I303" s="1"/>
      <c r="J303" s="1"/>
      <c r="K303" s="51"/>
      <c r="L303" s="133"/>
      <c r="M303" s="13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2"/>
      <c r="BZ303" s="2"/>
      <c r="CA303" s="2"/>
      <c r="CB303" s="2"/>
      <c r="CC303" s="2"/>
      <c r="CD303" s="2"/>
      <c r="CE303" s="2"/>
      <c r="CF303" s="2"/>
    </row>
    <row r="304" spans="1:84" x14ac:dyDescent="0.2">
      <c r="A304" s="51">
        <v>9</v>
      </c>
      <c r="B304" s="51" t="s">
        <v>352</v>
      </c>
      <c r="C304" s="51">
        <v>9</v>
      </c>
      <c r="D304" s="51">
        <v>0</v>
      </c>
      <c r="E304" s="51">
        <v>0</v>
      </c>
      <c r="F304" s="133">
        <v>0</v>
      </c>
      <c r="G304" s="51" t="b">
        <v>0</v>
      </c>
      <c r="H304" s="51">
        <v>0</v>
      </c>
      <c r="I304" s="1"/>
      <c r="J304" s="1"/>
      <c r="K304" s="51"/>
      <c r="L304" s="133"/>
      <c r="M304" s="13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2"/>
      <c r="BZ304" s="2"/>
      <c r="CA304" s="2"/>
      <c r="CB304" s="2"/>
      <c r="CC304" s="2"/>
      <c r="CD304" s="2"/>
      <c r="CE304" s="2"/>
      <c r="CF304" s="2"/>
    </row>
    <row r="305" spans="1:84" x14ac:dyDescent="0.2">
      <c r="A305" s="51">
        <v>10</v>
      </c>
      <c r="B305" s="51" t="s">
        <v>353</v>
      </c>
      <c r="C305" s="51">
        <v>10</v>
      </c>
      <c r="D305" s="51">
        <v>0</v>
      </c>
      <c r="E305" s="51">
        <v>0</v>
      </c>
      <c r="F305" s="133">
        <v>0</v>
      </c>
      <c r="G305" s="51" t="b">
        <v>0</v>
      </c>
      <c r="H305" s="51">
        <v>0</v>
      </c>
      <c r="I305" s="1"/>
      <c r="J305" s="1"/>
      <c r="K305" s="51"/>
      <c r="L305" s="133"/>
      <c r="M305" s="13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2"/>
      <c r="BZ305" s="2"/>
      <c r="CA305" s="2"/>
      <c r="CB305" s="2"/>
      <c r="CC305" s="2"/>
      <c r="CD305" s="2"/>
      <c r="CE305" s="2"/>
      <c r="CF305" s="2"/>
    </row>
    <row r="306" spans="1:84" x14ac:dyDescent="0.2">
      <c r="A306" s="1"/>
      <c r="B306" s="1"/>
      <c r="C306" s="51"/>
      <c r="D306" s="130"/>
      <c r="E306" s="130"/>
      <c r="F306" s="130"/>
      <c r="G306" s="130"/>
      <c r="H306" s="130"/>
      <c r="I306" s="130"/>
      <c r="J306" s="130"/>
      <c r="K306" s="130"/>
      <c r="L306" s="47"/>
      <c r="M306" s="4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2"/>
      <c r="BZ306" s="2"/>
      <c r="CA306" s="2"/>
      <c r="CB306" s="2"/>
      <c r="CC306" s="2"/>
      <c r="CD306" s="2"/>
      <c r="CE306" s="2"/>
      <c r="CF306" s="2"/>
    </row>
    <row r="307" spans="1:84" x14ac:dyDescent="0.2">
      <c r="A307" s="1"/>
      <c r="B307" s="1"/>
      <c r="C307" s="51"/>
      <c r="D307" s="130"/>
      <c r="E307" s="130"/>
      <c r="F307" s="130"/>
      <c r="G307" s="130"/>
      <c r="H307" s="130"/>
      <c r="I307" s="130"/>
      <c r="J307" s="130"/>
      <c r="K307" s="130"/>
      <c r="L307" s="47"/>
      <c r="M307" s="4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2"/>
      <c r="BZ307" s="2"/>
      <c r="CA307" s="2"/>
      <c r="CB307" s="2"/>
      <c r="CC307" s="2"/>
      <c r="CD307" s="2"/>
      <c r="CE307" s="2"/>
      <c r="CF307" s="2"/>
    </row>
    <row r="308" spans="1:84" x14ac:dyDescent="0.2">
      <c r="A308" s="4" t="s">
        <v>32</v>
      </c>
      <c r="B308" s="1"/>
      <c r="C308" s="51"/>
      <c r="D308" s="130"/>
      <c r="E308" s="130"/>
      <c r="F308" s="130"/>
      <c r="G308" s="130"/>
      <c r="H308" s="130"/>
      <c r="I308" s="130"/>
      <c r="J308" s="130"/>
      <c r="K308" s="130"/>
      <c r="L308" s="47"/>
      <c r="M308" s="4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2"/>
      <c r="BZ308" s="2"/>
      <c r="CA308" s="2"/>
      <c r="CB308" s="2"/>
      <c r="CC308" s="2"/>
      <c r="CD308" s="2"/>
      <c r="CE308" s="2"/>
      <c r="CF308" s="2"/>
    </row>
    <row r="309" spans="1:84" x14ac:dyDescent="0.2">
      <c r="A309" s="3" t="s">
        <v>292</v>
      </c>
      <c r="B309" s="45" t="s">
        <v>354</v>
      </c>
      <c r="C309" s="52">
        <v>4</v>
      </c>
      <c r="D309" s="131" t="s">
        <v>355</v>
      </c>
      <c r="E309" s="131" t="s">
        <v>356</v>
      </c>
      <c r="F309" s="134" t="s">
        <v>357</v>
      </c>
      <c r="G309" s="131" t="s">
        <v>358</v>
      </c>
      <c r="H309" s="131" t="s">
        <v>359</v>
      </c>
      <c r="I309" s="132" t="s">
        <v>360</v>
      </c>
      <c r="J309" s="132" t="s">
        <v>361</v>
      </c>
      <c r="K309" s="1"/>
      <c r="L309" s="1"/>
      <c r="M309" s="1"/>
      <c r="N309" s="13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2"/>
      <c r="BZ309" s="2"/>
      <c r="CA309" s="2"/>
      <c r="CB309" s="2"/>
      <c r="CC309" s="2"/>
      <c r="CD309" s="2"/>
      <c r="CE309" s="2"/>
      <c r="CF309" s="2"/>
    </row>
    <row r="310" spans="1:84" x14ac:dyDescent="0.2">
      <c r="A310" s="51">
        <v>0</v>
      </c>
      <c r="B310" s="51" t="s">
        <v>362</v>
      </c>
      <c r="C310" s="51">
        <v>0</v>
      </c>
      <c r="D310" s="51">
        <v>0</v>
      </c>
      <c r="E310" s="51">
        <v>0</v>
      </c>
      <c r="F310" s="51">
        <v>0</v>
      </c>
      <c r="G310" s="51">
        <v>0</v>
      </c>
      <c r="H310" s="51">
        <v>0</v>
      </c>
      <c r="I310" s="135">
        <v>0</v>
      </c>
      <c r="J310" s="133">
        <v>0</v>
      </c>
      <c r="K310" s="1"/>
      <c r="L310" s="1"/>
      <c r="M310" s="1"/>
      <c r="N310" s="5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2"/>
      <c r="BZ310" s="2"/>
      <c r="CA310" s="2"/>
      <c r="CB310" s="2"/>
      <c r="CC310" s="2"/>
      <c r="CD310" s="2"/>
      <c r="CE310" s="2"/>
      <c r="CF310" s="2"/>
    </row>
    <row r="311" spans="1:84" x14ac:dyDescent="0.2">
      <c r="A311" s="51">
        <v>1</v>
      </c>
      <c r="B311" s="247" t="s">
        <v>798</v>
      </c>
      <c r="C311" s="247">
        <v>1</v>
      </c>
      <c r="D311" s="247">
        <v>89.5</v>
      </c>
      <c r="E311" s="247">
        <v>49</v>
      </c>
      <c r="F311" s="265">
        <v>1.32</v>
      </c>
      <c r="G311" s="247">
        <v>100</v>
      </c>
      <c r="H311" s="247">
        <v>500</v>
      </c>
      <c r="I311" s="267">
        <v>0</v>
      </c>
      <c r="J311" s="266">
        <v>0</v>
      </c>
      <c r="K311" s="1"/>
      <c r="L311" s="1"/>
      <c r="M311" s="1"/>
      <c r="N311" s="5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2"/>
      <c r="BZ311" s="2"/>
      <c r="CA311" s="2"/>
      <c r="CB311" s="2"/>
      <c r="CC311" s="2"/>
      <c r="CD311" s="2"/>
      <c r="CE311" s="2"/>
      <c r="CF311" s="2"/>
    </row>
    <row r="312" spans="1:84" x14ac:dyDescent="0.2">
      <c r="A312" s="51">
        <v>2</v>
      </c>
      <c r="B312" s="247" t="s">
        <v>852</v>
      </c>
      <c r="C312" s="247">
        <v>2</v>
      </c>
      <c r="D312" s="247">
        <v>18</v>
      </c>
      <c r="E312" s="247">
        <v>55.42</v>
      </c>
      <c r="F312" s="265">
        <v>2</v>
      </c>
      <c r="G312" s="247">
        <v>100</v>
      </c>
      <c r="H312" s="247">
        <v>100</v>
      </c>
      <c r="I312" s="267">
        <v>0</v>
      </c>
      <c r="J312" s="266">
        <v>0</v>
      </c>
      <c r="K312" s="1"/>
      <c r="L312" s="1"/>
      <c r="M312" s="1"/>
      <c r="N312" s="5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2"/>
      <c r="BZ312" s="2"/>
      <c r="CA312" s="2"/>
      <c r="CB312" s="2"/>
      <c r="CC312" s="2"/>
      <c r="CD312" s="2"/>
      <c r="CE312" s="2"/>
      <c r="CF312" s="2"/>
    </row>
    <row r="313" spans="1:84" x14ac:dyDescent="0.2">
      <c r="A313" s="51">
        <v>3</v>
      </c>
      <c r="B313" s="247" t="s">
        <v>849</v>
      </c>
      <c r="C313" s="247">
        <v>3</v>
      </c>
      <c r="D313" s="247">
        <v>85</v>
      </c>
      <c r="E313" s="247">
        <v>68.599999999999994</v>
      </c>
      <c r="F313" s="265">
        <v>3.41</v>
      </c>
      <c r="G313" s="247">
        <v>100</v>
      </c>
      <c r="H313" s="247">
        <v>1000</v>
      </c>
      <c r="I313" s="267">
        <v>0</v>
      </c>
      <c r="J313" s="266">
        <v>0</v>
      </c>
      <c r="K313" s="1"/>
      <c r="L313" s="1"/>
      <c r="M313" s="1"/>
      <c r="N313" s="5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2"/>
      <c r="BZ313" s="2"/>
      <c r="CA313" s="2"/>
      <c r="CB313" s="2"/>
      <c r="CC313" s="2"/>
      <c r="CD313" s="2"/>
      <c r="CE313" s="2"/>
      <c r="CF313" s="2"/>
    </row>
    <row r="314" spans="1:84" x14ac:dyDescent="0.2">
      <c r="A314" s="51">
        <v>4</v>
      </c>
      <c r="B314" s="51" t="s">
        <v>850</v>
      </c>
      <c r="C314" s="51">
        <v>4</v>
      </c>
      <c r="D314" s="51">
        <v>21.3</v>
      </c>
      <c r="E314" s="51">
        <v>52.74</v>
      </c>
      <c r="F314" s="136">
        <v>1.71</v>
      </c>
      <c r="G314" s="51">
        <v>100</v>
      </c>
      <c r="H314" s="51">
        <v>100</v>
      </c>
      <c r="I314" s="135">
        <v>0</v>
      </c>
      <c r="J314" s="133">
        <v>0</v>
      </c>
      <c r="K314" s="1"/>
      <c r="L314" s="1"/>
      <c r="M314" s="1"/>
      <c r="N314" s="5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2"/>
      <c r="BZ314" s="2"/>
      <c r="CA314" s="2"/>
      <c r="CB314" s="2"/>
      <c r="CC314" s="2"/>
      <c r="CD314" s="2"/>
      <c r="CE314" s="2"/>
      <c r="CF314" s="2"/>
    </row>
    <row r="315" spans="1:84" x14ac:dyDescent="0.2">
      <c r="A315" s="51">
        <v>5</v>
      </c>
      <c r="B315" s="51" t="s">
        <v>851</v>
      </c>
      <c r="C315" s="51">
        <v>5</v>
      </c>
      <c r="D315" s="51">
        <v>15</v>
      </c>
      <c r="E315" s="51">
        <v>59</v>
      </c>
      <c r="F315" s="136">
        <v>2.46</v>
      </c>
      <c r="G315" s="51">
        <v>0</v>
      </c>
      <c r="H315" s="51">
        <v>0</v>
      </c>
      <c r="I315" s="135">
        <v>0</v>
      </c>
      <c r="J315" s="133">
        <v>0</v>
      </c>
      <c r="K315" s="1"/>
      <c r="L315" s="1"/>
      <c r="M315" s="1"/>
      <c r="N315" s="5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2"/>
      <c r="BZ315" s="2"/>
      <c r="CA315" s="2"/>
      <c r="CB315" s="2"/>
      <c r="CC315" s="2"/>
      <c r="CD315" s="2"/>
      <c r="CE315" s="2"/>
      <c r="CF315" s="2"/>
    </row>
    <row r="316" spans="1:84" x14ac:dyDescent="0.2">
      <c r="A316" s="51">
        <v>6</v>
      </c>
      <c r="B316" s="51" t="s">
        <v>779</v>
      </c>
      <c r="C316" s="51">
        <v>6</v>
      </c>
      <c r="D316" s="51">
        <v>0</v>
      </c>
      <c r="E316" s="51">
        <v>0</v>
      </c>
      <c r="F316" s="136">
        <v>0</v>
      </c>
      <c r="G316" s="51">
        <v>0</v>
      </c>
      <c r="H316" s="51">
        <v>0</v>
      </c>
      <c r="I316" s="135">
        <v>0</v>
      </c>
      <c r="J316" s="133">
        <v>0</v>
      </c>
      <c r="K316" s="1"/>
      <c r="L316" s="1"/>
      <c r="M316" s="1"/>
      <c r="N316" s="5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2"/>
      <c r="BZ316" s="2"/>
      <c r="CA316" s="2"/>
      <c r="CB316" s="2"/>
      <c r="CC316" s="2"/>
      <c r="CD316" s="2"/>
      <c r="CE316" s="2"/>
      <c r="CF316" s="2"/>
    </row>
    <row r="317" spans="1:84" x14ac:dyDescent="0.2">
      <c r="A317" s="51">
        <v>7</v>
      </c>
      <c r="B317" s="51" t="s">
        <v>878</v>
      </c>
      <c r="C317" s="51">
        <v>7</v>
      </c>
      <c r="D317" s="51">
        <v>0</v>
      </c>
      <c r="E317" s="51">
        <v>0</v>
      </c>
      <c r="F317" s="136">
        <v>0</v>
      </c>
      <c r="G317" s="51">
        <v>0</v>
      </c>
      <c r="H317" s="51">
        <v>0</v>
      </c>
      <c r="I317" s="135">
        <v>0</v>
      </c>
      <c r="J317" s="133">
        <v>0</v>
      </c>
      <c r="K317" s="1"/>
      <c r="L317" s="1"/>
      <c r="M317" s="1"/>
      <c r="N317" s="5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2"/>
      <c r="BZ317" s="2"/>
      <c r="CA317" s="2"/>
      <c r="CB317" s="2"/>
      <c r="CC317" s="2"/>
      <c r="CD317" s="2"/>
      <c r="CE317" s="2"/>
      <c r="CF317" s="2"/>
    </row>
    <row r="318" spans="1:84" x14ac:dyDescent="0.2">
      <c r="A318" s="51">
        <v>8</v>
      </c>
      <c r="B318" s="51" t="s">
        <v>351</v>
      </c>
      <c r="C318" s="51">
        <v>8</v>
      </c>
      <c r="D318" s="51">
        <v>0</v>
      </c>
      <c r="E318" s="51">
        <v>0</v>
      </c>
      <c r="F318" s="136">
        <v>0</v>
      </c>
      <c r="G318" s="51">
        <v>0</v>
      </c>
      <c r="H318" s="51">
        <v>0</v>
      </c>
      <c r="I318" s="135">
        <v>0</v>
      </c>
      <c r="J318" s="133">
        <v>0</v>
      </c>
      <c r="K318" s="1"/>
      <c r="L318" s="1"/>
      <c r="M318" s="1"/>
      <c r="N318" s="5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2"/>
      <c r="BZ318" s="2"/>
      <c r="CA318" s="2"/>
      <c r="CB318" s="2"/>
      <c r="CC318" s="2"/>
      <c r="CD318" s="2"/>
      <c r="CE318" s="2"/>
      <c r="CF318" s="2"/>
    </row>
    <row r="319" spans="1:84" x14ac:dyDescent="0.2">
      <c r="A319" s="51">
        <v>9</v>
      </c>
      <c r="B319" s="51" t="s">
        <v>352</v>
      </c>
      <c r="C319" s="51">
        <v>9</v>
      </c>
      <c r="D319" s="51">
        <v>0</v>
      </c>
      <c r="E319" s="51">
        <v>0</v>
      </c>
      <c r="F319" s="136">
        <v>0</v>
      </c>
      <c r="G319" s="51">
        <v>0</v>
      </c>
      <c r="H319" s="51">
        <v>0</v>
      </c>
      <c r="I319" s="135">
        <v>0</v>
      </c>
      <c r="J319" s="133">
        <v>0</v>
      </c>
      <c r="K319" s="1"/>
      <c r="L319" s="1"/>
      <c r="M319" s="1"/>
      <c r="N319" s="5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2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2"/>
      <c r="BZ319" s="2"/>
      <c r="CA319" s="2"/>
      <c r="CB319" s="2"/>
      <c r="CC319" s="2"/>
      <c r="CD319" s="2"/>
      <c r="CE319" s="2"/>
      <c r="CF319" s="2"/>
    </row>
    <row r="320" spans="1:84" x14ac:dyDescent="0.2">
      <c r="A320" s="51">
        <v>10</v>
      </c>
      <c r="B320" s="51" t="s">
        <v>353</v>
      </c>
      <c r="C320" s="51">
        <v>10</v>
      </c>
      <c r="D320" s="51">
        <v>0</v>
      </c>
      <c r="E320" s="51">
        <v>0</v>
      </c>
      <c r="F320" s="136">
        <v>0</v>
      </c>
      <c r="G320" s="51">
        <v>0</v>
      </c>
      <c r="H320" s="51">
        <v>0</v>
      </c>
      <c r="I320" s="135">
        <v>0</v>
      </c>
      <c r="J320" s="133">
        <v>0</v>
      </c>
      <c r="K320" s="1"/>
      <c r="L320" s="1"/>
      <c r="M320" s="1"/>
      <c r="N320" s="5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2"/>
      <c r="BZ320" s="2"/>
      <c r="CA320" s="2"/>
      <c r="CB320" s="2"/>
      <c r="CC320" s="2"/>
      <c r="CD320" s="2"/>
      <c r="CE320" s="2"/>
      <c r="CF320" s="2"/>
    </row>
    <row r="321" spans="1:84" x14ac:dyDescent="0.2">
      <c r="A321" s="1"/>
      <c r="B321" s="1"/>
      <c r="C321" s="51"/>
      <c r="D321" s="130"/>
      <c r="E321" s="130"/>
      <c r="F321" s="130"/>
      <c r="G321" s="130"/>
      <c r="H321" s="130"/>
      <c r="I321" s="1"/>
      <c r="J321" s="130"/>
      <c r="K321" s="130"/>
      <c r="L321" s="130"/>
      <c r="M321" s="4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2"/>
      <c r="BZ321" s="2"/>
      <c r="CA321" s="2"/>
      <c r="CB321" s="2"/>
      <c r="CC321" s="2"/>
      <c r="CD321" s="2"/>
      <c r="CE321" s="2"/>
      <c r="CF321" s="2"/>
    </row>
    <row r="322" spans="1:84" x14ac:dyDescent="0.2">
      <c r="A322" s="1"/>
      <c r="B322" s="1"/>
      <c r="C322" s="51"/>
      <c r="D322" s="130"/>
      <c r="E322" s="130"/>
      <c r="F322" s="130"/>
      <c r="G322" s="130"/>
      <c r="H322" s="130"/>
      <c r="I322" s="1"/>
      <c r="J322" s="130"/>
      <c r="K322" s="130"/>
      <c r="L322" s="130"/>
      <c r="M322" s="47"/>
      <c r="N322" s="1"/>
      <c r="O322" s="1"/>
      <c r="P322" s="1"/>
      <c r="Q322" s="1"/>
      <c r="R322" s="1"/>
      <c r="S322" s="1"/>
      <c r="T322" s="1"/>
      <c r="U322" s="1"/>
      <c r="V322" s="1"/>
      <c r="W322" s="5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2"/>
      <c r="BZ322" s="2"/>
      <c r="CA322" s="2"/>
      <c r="CB322" s="2"/>
      <c r="CC322" s="2"/>
      <c r="CD322" s="2"/>
      <c r="CE322" s="2"/>
      <c r="CF322" s="2"/>
    </row>
    <row r="323" spans="1:84" x14ac:dyDescent="0.2">
      <c r="A323" s="1"/>
      <c r="B323" s="1"/>
      <c r="C323" s="47">
        <v>2</v>
      </c>
      <c r="D323" s="1">
        <v>3</v>
      </c>
      <c r="E323" s="47">
        <v>4</v>
      </c>
      <c r="F323" s="1">
        <v>5</v>
      </c>
      <c r="G323" s="47">
        <v>6</v>
      </c>
      <c r="H323" s="1">
        <v>7</v>
      </c>
      <c r="I323" s="47">
        <v>8</v>
      </c>
      <c r="J323" s="1">
        <v>9</v>
      </c>
      <c r="K323" s="47">
        <v>10</v>
      </c>
      <c r="L323" s="1">
        <v>11</v>
      </c>
      <c r="M323" s="47">
        <v>12</v>
      </c>
      <c r="N323" s="1">
        <v>13</v>
      </c>
      <c r="O323" s="47">
        <v>14</v>
      </c>
      <c r="P323" s="1">
        <v>15</v>
      </c>
      <c r="Q323" s="47">
        <v>16</v>
      </c>
      <c r="R323" s="1">
        <v>17</v>
      </c>
      <c r="S323" s="47">
        <v>18</v>
      </c>
      <c r="T323" s="1">
        <v>21</v>
      </c>
      <c r="U323" s="47">
        <v>22</v>
      </c>
      <c r="V323" s="1">
        <v>23</v>
      </c>
      <c r="W323" s="47">
        <v>24</v>
      </c>
      <c r="X323" s="1">
        <v>25</v>
      </c>
      <c r="Y323" s="47">
        <v>26</v>
      </c>
      <c r="Z323" s="1">
        <v>27</v>
      </c>
      <c r="AA323" s="47">
        <v>28</v>
      </c>
      <c r="AB323" s="1">
        <v>29</v>
      </c>
      <c r="AC323" s="47">
        <v>30</v>
      </c>
      <c r="AD323" s="1">
        <v>31</v>
      </c>
      <c r="AE323" s="47">
        <v>32</v>
      </c>
      <c r="AF323" s="1">
        <v>33</v>
      </c>
      <c r="AG323" s="47">
        <v>34</v>
      </c>
      <c r="AH323" s="1">
        <v>35</v>
      </c>
      <c r="AI323" s="47">
        <v>36</v>
      </c>
      <c r="AJ323" s="1">
        <v>37</v>
      </c>
      <c r="AK323" s="47">
        <v>38</v>
      </c>
      <c r="AL323" s="1">
        <v>39</v>
      </c>
      <c r="AM323" s="47">
        <v>40</v>
      </c>
      <c r="AN323" s="1">
        <v>41</v>
      </c>
      <c r="AO323" s="47">
        <v>42</v>
      </c>
      <c r="AP323" s="1">
        <v>43</v>
      </c>
      <c r="AQ323" s="47">
        <v>44</v>
      </c>
      <c r="AR323" s="1">
        <v>45</v>
      </c>
      <c r="AS323" s="47">
        <v>46</v>
      </c>
      <c r="AT323" s="1">
        <v>47</v>
      </c>
      <c r="AU323" s="47">
        <v>48</v>
      </c>
      <c r="AV323" s="1">
        <v>49</v>
      </c>
      <c r="AW323" s="47">
        <v>50</v>
      </c>
      <c r="AX323" s="1">
        <v>51</v>
      </c>
      <c r="AY323" s="1">
        <v>52</v>
      </c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2"/>
      <c r="BZ323" s="2"/>
      <c r="CA323" s="2"/>
      <c r="CB323" s="2"/>
      <c r="CC323" s="2"/>
      <c r="CD323" s="2"/>
      <c r="CE323" s="2"/>
      <c r="CF323" s="2"/>
    </row>
    <row r="324" spans="1:84" x14ac:dyDescent="0.2">
      <c r="A324" s="1"/>
      <c r="B324" s="1"/>
      <c r="C324" s="51"/>
      <c r="D324" s="130" t="s">
        <v>160</v>
      </c>
      <c r="E324" s="130" t="s">
        <v>160</v>
      </c>
      <c r="F324" s="130" t="s">
        <v>160</v>
      </c>
      <c r="G324" s="130" t="s">
        <v>160</v>
      </c>
      <c r="H324" s="1" t="s">
        <v>363</v>
      </c>
      <c r="I324" s="1" t="s">
        <v>364</v>
      </c>
      <c r="J324" s="1" t="s">
        <v>364</v>
      </c>
      <c r="K324" s="130" t="s">
        <v>365</v>
      </c>
      <c r="L324" s="47" t="s">
        <v>366</v>
      </c>
      <c r="M324" s="47" t="s">
        <v>366</v>
      </c>
      <c r="N324" s="1" t="s">
        <v>367</v>
      </c>
      <c r="O324" s="1" t="s">
        <v>368</v>
      </c>
      <c r="P324" s="1" t="s">
        <v>368</v>
      </c>
      <c r="Q324" s="1" t="s">
        <v>368</v>
      </c>
      <c r="R324" s="1" t="s">
        <v>368</v>
      </c>
      <c r="S324" s="1" t="s">
        <v>368</v>
      </c>
      <c r="T324" s="1" t="s">
        <v>369</v>
      </c>
      <c r="U324" s="1" t="s">
        <v>369</v>
      </c>
      <c r="V324" s="1" t="s">
        <v>369</v>
      </c>
      <c r="W324" s="1" t="s">
        <v>160</v>
      </c>
      <c r="X324" s="1" t="s">
        <v>370</v>
      </c>
      <c r="Y324" s="1" t="s">
        <v>371</v>
      </c>
      <c r="Z324" s="1" t="s">
        <v>367</v>
      </c>
      <c r="AA324" s="1" t="s">
        <v>368</v>
      </c>
      <c r="AB324" s="1" t="s">
        <v>368</v>
      </c>
      <c r="AC324" s="1" t="s">
        <v>368</v>
      </c>
      <c r="AD324" s="1" t="s">
        <v>368</v>
      </c>
      <c r="AE324" s="1" t="s">
        <v>368</v>
      </c>
      <c r="AF324" s="1" t="s">
        <v>369</v>
      </c>
      <c r="AG324" s="1" t="s">
        <v>369</v>
      </c>
      <c r="AH324" s="1" t="s">
        <v>369</v>
      </c>
      <c r="AI324" s="1" t="s">
        <v>369</v>
      </c>
      <c r="AJ324" s="1" t="s">
        <v>369</v>
      </c>
      <c r="AK324" s="46" t="s">
        <v>372</v>
      </c>
      <c r="AL324" s="1" t="s">
        <v>373</v>
      </c>
      <c r="AM324" s="1" t="s">
        <v>374</v>
      </c>
      <c r="AN324" s="44" t="s">
        <v>375</v>
      </c>
      <c r="AO324" s="44" t="s">
        <v>375</v>
      </c>
      <c r="AP324" s="44" t="s">
        <v>375</v>
      </c>
      <c r="AQ324" s="44" t="s">
        <v>375</v>
      </c>
      <c r="AR324" s="44" t="s">
        <v>375</v>
      </c>
      <c r="AS324" s="44" t="s">
        <v>375</v>
      </c>
      <c r="AT324" s="44" t="s">
        <v>375</v>
      </c>
      <c r="AU324" s="44" t="s">
        <v>375</v>
      </c>
      <c r="AV324" s="44" t="s">
        <v>375</v>
      </c>
      <c r="AW324" s="44" t="s">
        <v>375</v>
      </c>
      <c r="AX324" s="46" t="s">
        <v>697</v>
      </c>
      <c r="AY324" s="46" t="s">
        <v>284</v>
      </c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2"/>
      <c r="BZ324" s="2"/>
      <c r="CA324" s="2"/>
      <c r="CB324" s="2"/>
      <c r="CC324" s="2"/>
      <c r="CD324" s="2"/>
      <c r="CE324" s="2"/>
      <c r="CF324" s="2"/>
    </row>
    <row r="325" spans="1:84" x14ac:dyDescent="0.2">
      <c r="A325" s="4" t="s">
        <v>32</v>
      </c>
      <c r="B325" s="45" t="s">
        <v>376</v>
      </c>
      <c r="C325" s="52">
        <v>3</v>
      </c>
      <c r="D325" s="1" t="s">
        <v>377</v>
      </c>
      <c r="E325" s="1" t="s">
        <v>378</v>
      </c>
      <c r="F325" s="1" t="s">
        <v>379</v>
      </c>
      <c r="G325" s="1" t="s">
        <v>380</v>
      </c>
      <c r="H325" s="1" t="s">
        <v>181</v>
      </c>
      <c r="I325" s="1" t="s">
        <v>381</v>
      </c>
      <c r="J325" s="1" t="s">
        <v>382</v>
      </c>
      <c r="K325" s="1" t="s">
        <v>383</v>
      </c>
      <c r="L325" s="1" t="s">
        <v>384</v>
      </c>
      <c r="M325" s="1" t="s">
        <v>385</v>
      </c>
      <c r="N325" s="1" t="s">
        <v>386</v>
      </c>
      <c r="O325" s="1" t="s">
        <v>387</v>
      </c>
      <c r="P325" s="1" t="s">
        <v>388</v>
      </c>
      <c r="Q325" s="1" t="s">
        <v>389</v>
      </c>
      <c r="R325" s="1" t="s">
        <v>390</v>
      </c>
      <c r="S325" s="1" t="s">
        <v>145</v>
      </c>
      <c r="T325" s="1" t="s">
        <v>148</v>
      </c>
      <c r="U325" s="1" t="s">
        <v>391</v>
      </c>
      <c r="V325" s="1" t="s">
        <v>145</v>
      </c>
      <c r="W325" s="1" t="s">
        <v>392</v>
      </c>
      <c r="X325" s="1" t="s">
        <v>385</v>
      </c>
      <c r="Y325" s="1" t="s">
        <v>385</v>
      </c>
      <c r="Z325" s="1" t="s">
        <v>386</v>
      </c>
      <c r="AA325" s="1" t="s">
        <v>387</v>
      </c>
      <c r="AB325" s="1" t="s">
        <v>388</v>
      </c>
      <c r="AC325" s="1" t="s">
        <v>389</v>
      </c>
      <c r="AD325" s="1" t="s">
        <v>390</v>
      </c>
      <c r="AE325" s="1" t="s">
        <v>145</v>
      </c>
      <c r="AF325" s="1" t="s">
        <v>146</v>
      </c>
      <c r="AG325" s="1" t="s">
        <v>147</v>
      </c>
      <c r="AH325" s="1" t="s">
        <v>148</v>
      </c>
      <c r="AI325" s="1" t="s">
        <v>391</v>
      </c>
      <c r="AJ325" s="1" t="s">
        <v>145</v>
      </c>
      <c r="AK325" s="46" t="s">
        <v>393</v>
      </c>
      <c r="AL325" s="46" t="s">
        <v>393</v>
      </c>
      <c r="AM325" s="46" t="s">
        <v>393</v>
      </c>
      <c r="AN325" s="137" t="s">
        <v>394</v>
      </c>
      <c r="AO325" s="137" t="s">
        <v>395</v>
      </c>
      <c r="AP325" s="137" t="s">
        <v>396</v>
      </c>
      <c r="AQ325" s="137" t="s">
        <v>397</v>
      </c>
      <c r="AR325" s="137" t="s">
        <v>398</v>
      </c>
      <c r="AS325" s="137" t="s">
        <v>399</v>
      </c>
      <c r="AT325" s="137" t="s">
        <v>400</v>
      </c>
      <c r="AU325" s="137" t="s">
        <v>401</v>
      </c>
      <c r="AV325" s="137" t="s">
        <v>402</v>
      </c>
      <c r="AW325" s="137" t="s">
        <v>403</v>
      </c>
      <c r="AX325" s="46" t="s">
        <v>698</v>
      </c>
      <c r="AY325" s="46" t="s">
        <v>743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2"/>
      <c r="BZ325" s="2"/>
      <c r="CA325" s="2"/>
      <c r="CB325" s="2"/>
      <c r="CC325" s="2"/>
      <c r="CD325" s="2"/>
      <c r="CE325" s="2"/>
      <c r="CF325" s="2"/>
    </row>
    <row r="326" spans="1:84" x14ac:dyDescent="0.2">
      <c r="A326" s="1">
        <v>1</v>
      </c>
      <c r="B326" s="51" t="s">
        <v>404</v>
      </c>
      <c r="C326" s="51">
        <v>1</v>
      </c>
      <c r="D326" s="138">
        <v>0</v>
      </c>
      <c r="E326" s="138">
        <v>0</v>
      </c>
      <c r="F326" s="139">
        <v>0</v>
      </c>
      <c r="G326" s="139">
        <v>0</v>
      </c>
      <c r="H326" s="139">
        <v>0</v>
      </c>
      <c r="I326" s="139">
        <v>0</v>
      </c>
      <c r="J326" s="139">
        <v>0</v>
      </c>
      <c r="K326" s="139">
        <v>0</v>
      </c>
      <c r="L326" s="139">
        <v>0</v>
      </c>
      <c r="M326" s="139">
        <v>0</v>
      </c>
      <c r="N326" s="1">
        <v>0</v>
      </c>
      <c r="O326" s="139">
        <v>0</v>
      </c>
      <c r="P326" s="139">
        <v>0</v>
      </c>
      <c r="Q326" s="139">
        <v>0</v>
      </c>
      <c r="R326" s="139">
        <v>0</v>
      </c>
      <c r="S326" s="139">
        <v>0</v>
      </c>
      <c r="T326" s="140">
        <v>0</v>
      </c>
      <c r="U326" s="140">
        <v>0</v>
      </c>
      <c r="V326" s="140">
        <v>0</v>
      </c>
      <c r="W326" s="139">
        <v>0</v>
      </c>
      <c r="X326" s="139">
        <v>0</v>
      </c>
      <c r="Y326" s="139">
        <v>0</v>
      </c>
      <c r="Z326" s="1">
        <v>0</v>
      </c>
      <c r="AA326" s="139">
        <v>0</v>
      </c>
      <c r="AB326" s="139">
        <v>0</v>
      </c>
      <c r="AC326" s="138">
        <v>0</v>
      </c>
      <c r="AD326" s="139">
        <v>0</v>
      </c>
      <c r="AE326" s="139">
        <v>0</v>
      </c>
      <c r="AF326" s="140">
        <v>0</v>
      </c>
      <c r="AG326" s="141">
        <v>0</v>
      </c>
      <c r="AH326" s="140">
        <v>0</v>
      </c>
      <c r="AI326" s="140">
        <v>0</v>
      </c>
      <c r="AJ326" s="140">
        <v>0</v>
      </c>
      <c r="AK326" s="1">
        <v>0</v>
      </c>
      <c r="AL326" s="1">
        <v>0</v>
      </c>
      <c r="AM326" s="1">
        <v>0</v>
      </c>
      <c r="AN326" s="35">
        <v>100</v>
      </c>
      <c r="AO326" s="35">
        <v>100</v>
      </c>
      <c r="AP326" s="35">
        <v>100</v>
      </c>
      <c r="AQ326" s="35">
        <v>100</v>
      </c>
      <c r="AR326" s="35">
        <v>100</v>
      </c>
      <c r="AS326" s="35">
        <v>100</v>
      </c>
      <c r="AT326" s="35">
        <v>100</v>
      </c>
      <c r="AU326" s="35">
        <v>100</v>
      </c>
      <c r="AV326" s="35">
        <v>100</v>
      </c>
      <c r="AW326" s="35">
        <v>100</v>
      </c>
      <c r="AX326" s="1" t="b">
        <v>0</v>
      </c>
      <c r="AY326" s="1">
        <v>6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2"/>
      <c r="BZ326" s="2"/>
      <c r="CA326" s="2"/>
      <c r="CB326" s="2"/>
      <c r="CC326" s="2"/>
      <c r="CD326" s="2"/>
      <c r="CE326" s="2"/>
      <c r="CF326" s="2"/>
    </row>
    <row r="327" spans="1:84" x14ac:dyDescent="0.2">
      <c r="A327" s="1">
        <v>2</v>
      </c>
      <c r="B327" s="51" t="s">
        <v>746</v>
      </c>
      <c r="C327" s="51">
        <v>2</v>
      </c>
      <c r="D327" s="138">
        <v>0</v>
      </c>
      <c r="E327" s="138">
        <v>0</v>
      </c>
      <c r="F327" s="139">
        <v>0</v>
      </c>
      <c r="G327" s="139">
        <v>0</v>
      </c>
      <c r="H327" s="139">
        <v>0</v>
      </c>
      <c r="I327" s="139">
        <v>0</v>
      </c>
      <c r="J327" s="139">
        <v>0</v>
      </c>
      <c r="K327" s="139">
        <v>0</v>
      </c>
      <c r="L327" s="139">
        <v>0</v>
      </c>
      <c r="M327" s="139">
        <v>0</v>
      </c>
      <c r="N327" s="1">
        <v>0</v>
      </c>
      <c r="O327" s="140">
        <v>0</v>
      </c>
      <c r="P327" s="140">
        <v>0</v>
      </c>
      <c r="Q327" s="140">
        <v>0</v>
      </c>
      <c r="R327" s="140">
        <v>0</v>
      </c>
      <c r="S327" s="140">
        <v>0</v>
      </c>
      <c r="T327" s="140">
        <v>0</v>
      </c>
      <c r="U327" s="140">
        <v>0</v>
      </c>
      <c r="V327" s="140">
        <v>0</v>
      </c>
      <c r="W327" s="140">
        <v>0</v>
      </c>
      <c r="X327" s="140">
        <v>0</v>
      </c>
      <c r="Y327" s="140">
        <v>0</v>
      </c>
      <c r="Z327" s="1">
        <v>0</v>
      </c>
      <c r="AA327" s="140">
        <v>0</v>
      </c>
      <c r="AB327" s="140">
        <v>0</v>
      </c>
      <c r="AC327" s="138">
        <v>0</v>
      </c>
      <c r="AD327" s="140">
        <v>0.2</v>
      </c>
      <c r="AE327" s="140">
        <v>0.2</v>
      </c>
      <c r="AF327" s="140">
        <v>0.5</v>
      </c>
      <c r="AG327" s="141">
        <v>0</v>
      </c>
      <c r="AH327" s="140">
        <v>0.5</v>
      </c>
      <c r="AI327" s="140">
        <v>0.5</v>
      </c>
      <c r="AJ327" s="140">
        <v>0.5</v>
      </c>
      <c r="AK327" s="1">
        <v>0</v>
      </c>
      <c r="AL327" s="1">
        <v>0</v>
      </c>
      <c r="AM327" s="1">
        <v>0</v>
      </c>
      <c r="AN327" s="35">
        <v>100</v>
      </c>
      <c r="AO327" s="35">
        <v>100</v>
      </c>
      <c r="AP327" s="35">
        <v>100</v>
      </c>
      <c r="AQ327" s="35">
        <v>100</v>
      </c>
      <c r="AR327" s="35">
        <v>100</v>
      </c>
      <c r="AS327" s="35">
        <v>100</v>
      </c>
      <c r="AT327" s="35">
        <v>100</v>
      </c>
      <c r="AU327" s="35">
        <v>100</v>
      </c>
      <c r="AV327" s="35">
        <v>100</v>
      </c>
      <c r="AW327" s="35">
        <v>100</v>
      </c>
      <c r="AX327" s="1" t="b">
        <v>0</v>
      </c>
      <c r="AY327" s="1">
        <v>6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2"/>
      <c r="BZ327" s="2"/>
      <c r="CA327" s="2"/>
      <c r="CB327" s="2"/>
      <c r="CC327" s="2"/>
      <c r="CD327" s="2"/>
      <c r="CE327" s="2"/>
      <c r="CF327" s="2"/>
    </row>
    <row r="328" spans="1:84" x14ac:dyDescent="0.2">
      <c r="A328" s="1">
        <v>3</v>
      </c>
      <c r="B328" s="51" t="s">
        <v>747</v>
      </c>
      <c r="C328" s="51">
        <v>3</v>
      </c>
      <c r="D328" s="138">
        <v>0</v>
      </c>
      <c r="E328" s="138">
        <v>0</v>
      </c>
      <c r="F328" s="139">
        <v>0</v>
      </c>
      <c r="G328" s="139">
        <v>0</v>
      </c>
      <c r="H328" s="139">
        <v>0</v>
      </c>
      <c r="I328" s="139">
        <v>0</v>
      </c>
      <c r="J328" s="139">
        <v>0</v>
      </c>
      <c r="K328" s="139">
        <v>0</v>
      </c>
      <c r="L328" s="139">
        <v>0</v>
      </c>
      <c r="M328" s="139">
        <v>0</v>
      </c>
      <c r="N328" s="1">
        <v>0</v>
      </c>
      <c r="O328" s="140">
        <v>0</v>
      </c>
      <c r="P328" s="140">
        <v>0</v>
      </c>
      <c r="Q328" s="140">
        <v>0</v>
      </c>
      <c r="R328" s="140">
        <v>0</v>
      </c>
      <c r="S328" s="140">
        <v>0</v>
      </c>
      <c r="T328" s="140">
        <v>0</v>
      </c>
      <c r="U328" s="140">
        <v>0</v>
      </c>
      <c r="V328" s="140">
        <v>0</v>
      </c>
      <c r="W328" s="140">
        <v>0</v>
      </c>
      <c r="X328" s="140">
        <v>0</v>
      </c>
      <c r="Y328" s="140">
        <v>0</v>
      </c>
      <c r="Z328" s="1">
        <v>0</v>
      </c>
      <c r="AA328" s="140">
        <v>0</v>
      </c>
      <c r="AB328" s="140">
        <v>0</v>
      </c>
      <c r="AC328" s="138">
        <v>0</v>
      </c>
      <c r="AD328" s="140">
        <v>0.2</v>
      </c>
      <c r="AE328" s="140">
        <v>0.2</v>
      </c>
      <c r="AF328" s="140">
        <v>0.5</v>
      </c>
      <c r="AG328" s="141">
        <v>0</v>
      </c>
      <c r="AH328" s="140">
        <v>0.5</v>
      </c>
      <c r="AI328" s="140">
        <v>0.5</v>
      </c>
      <c r="AJ328" s="140">
        <v>0.5</v>
      </c>
      <c r="AK328" s="1">
        <v>0</v>
      </c>
      <c r="AL328" s="1">
        <v>0</v>
      </c>
      <c r="AM328" s="1">
        <v>0</v>
      </c>
      <c r="AN328" s="35">
        <v>60</v>
      </c>
      <c r="AO328" s="35">
        <v>100</v>
      </c>
      <c r="AP328" s="35">
        <v>100</v>
      </c>
      <c r="AQ328" s="35">
        <v>100</v>
      </c>
      <c r="AR328" s="35">
        <v>100</v>
      </c>
      <c r="AS328" s="35">
        <v>100</v>
      </c>
      <c r="AT328" s="35">
        <v>100</v>
      </c>
      <c r="AU328" s="35">
        <v>100</v>
      </c>
      <c r="AV328" s="35">
        <v>100</v>
      </c>
      <c r="AW328" s="35">
        <v>100</v>
      </c>
      <c r="AX328" s="1" t="b">
        <v>0</v>
      </c>
      <c r="AY328" s="1">
        <v>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2"/>
      <c r="BZ328" s="2"/>
      <c r="CA328" s="2"/>
      <c r="CB328" s="2"/>
      <c r="CC328" s="2"/>
      <c r="CD328" s="2"/>
      <c r="CE328" s="2"/>
      <c r="CF328" s="2"/>
    </row>
    <row r="329" spans="1:84" x14ac:dyDescent="0.2">
      <c r="A329" s="1">
        <v>4</v>
      </c>
      <c r="B329" s="51" t="s">
        <v>405</v>
      </c>
      <c r="C329" s="51">
        <v>4</v>
      </c>
      <c r="D329" s="138">
        <v>0</v>
      </c>
      <c r="E329" s="138">
        <v>0</v>
      </c>
      <c r="F329" s="139">
        <v>0</v>
      </c>
      <c r="G329" s="139">
        <v>0</v>
      </c>
      <c r="H329" s="139">
        <v>0</v>
      </c>
      <c r="I329" s="139">
        <v>0</v>
      </c>
      <c r="J329" s="139">
        <v>0</v>
      </c>
      <c r="K329" s="139">
        <v>0</v>
      </c>
      <c r="L329" s="139">
        <v>0</v>
      </c>
      <c r="M329" s="139">
        <v>0</v>
      </c>
      <c r="N329" s="1">
        <v>0</v>
      </c>
      <c r="O329" s="139">
        <v>0</v>
      </c>
      <c r="P329" s="139">
        <v>0</v>
      </c>
      <c r="Q329" s="139">
        <v>0</v>
      </c>
      <c r="R329" s="139">
        <v>0</v>
      </c>
      <c r="S329" s="139">
        <v>0</v>
      </c>
      <c r="T329" s="140">
        <v>0</v>
      </c>
      <c r="U329" s="140">
        <v>0</v>
      </c>
      <c r="V329" s="140">
        <v>0</v>
      </c>
      <c r="W329" s="139">
        <v>0</v>
      </c>
      <c r="X329" s="139">
        <v>0</v>
      </c>
      <c r="Y329" s="139">
        <v>0</v>
      </c>
      <c r="Z329" s="1">
        <v>0</v>
      </c>
      <c r="AA329" s="139">
        <v>0</v>
      </c>
      <c r="AB329" s="139">
        <v>0</v>
      </c>
      <c r="AC329" s="138">
        <v>0</v>
      </c>
      <c r="AD329" s="139">
        <v>0</v>
      </c>
      <c r="AE329" s="139">
        <v>0</v>
      </c>
      <c r="AF329" s="140">
        <v>0</v>
      </c>
      <c r="AG329" s="141">
        <v>0</v>
      </c>
      <c r="AH329" s="140">
        <v>0</v>
      </c>
      <c r="AI329" s="140">
        <v>0</v>
      </c>
      <c r="AJ329" s="140">
        <v>0</v>
      </c>
      <c r="AK329" s="1">
        <v>0</v>
      </c>
      <c r="AL329" s="1">
        <v>0</v>
      </c>
      <c r="AM329" s="1">
        <v>0</v>
      </c>
      <c r="AN329" s="35">
        <v>100</v>
      </c>
      <c r="AO329" s="35">
        <v>100</v>
      </c>
      <c r="AP329" s="35">
        <v>100</v>
      </c>
      <c r="AQ329" s="35">
        <v>100</v>
      </c>
      <c r="AR329" s="35">
        <v>100</v>
      </c>
      <c r="AS329" s="35">
        <v>100</v>
      </c>
      <c r="AT329" s="35">
        <v>100</v>
      </c>
      <c r="AU329" s="35">
        <v>100</v>
      </c>
      <c r="AV329" s="35">
        <v>100</v>
      </c>
      <c r="AW329" s="35">
        <v>100</v>
      </c>
      <c r="AX329" s="1" t="b">
        <v>0</v>
      </c>
      <c r="AY329" s="1">
        <v>0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2"/>
      <c r="BZ329" s="2"/>
      <c r="CA329" s="2"/>
      <c r="CB329" s="2"/>
      <c r="CC329" s="2"/>
      <c r="CD329" s="2"/>
      <c r="CE329" s="2"/>
      <c r="CF329" s="2"/>
    </row>
    <row r="330" spans="1:84" x14ac:dyDescent="0.2">
      <c r="A330" s="1">
        <v>5</v>
      </c>
      <c r="B330" s="51" t="s">
        <v>406</v>
      </c>
      <c r="C330" s="51">
        <v>5</v>
      </c>
      <c r="D330" s="138">
        <v>0</v>
      </c>
      <c r="E330" s="138">
        <v>0</v>
      </c>
      <c r="F330" s="139">
        <v>0</v>
      </c>
      <c r="G330" s="139">
        <v>0</v>
      </c>
      <c r="H330" s="139">
        <v>0</v>
      </c>
      <c r="I330" s="139">
        <v>0</v>
      </c>
      <c r="J330" s="139">
        <v>0</v>
      </c>
      <c r="K330" s="139">
        <v>0</v>
      </c>
      <c r="L330" s="139">
        <v>0</v>
      </c>
      <c r="M330" s="139">
        <v>0</v>
      </c>
      <c r="N330" s="1">
        <v>0</v>
      </c>
      <c r="O330" s="140">
        <v>0</v>
      </c>
      <c r="P330" s="140">
        <v>0</v>
      </c>
      <c r="Q330" s="140">
        <v>0</v>
      </c>
      <c r="R330" s="140">
        <v>0</v>
      </c>
      <c r="S330" s="140">
        <v>0</v>
      </c>
      <c r="T330" s="140">
        <v>0</v>
      </c>
      <c r="U330" s="140">
        <v>0</v>
      </c>
      <c r="V330" s="140">
        <v>0</v>
      </c>
      <c r="W330" s="140">
        <v>0</v>
      </c>
      <c r="X330" s="140">
        <v>0</v>
      </c>
      <c r="Y330" s="140">
        <v>0</v>
      </c>
      <c r="Z330" s="1">
        <v>0</v>
      </c>
      <c r="AA330" s="140">
        <v>0</v>
      </c>
      <c r="AB330" s="140">
        <v>0</v>
      </c>
      <c r="AC330" s="138">
        <v>0</v>
      </c>
      <c r="AD330" s="140">
        <v>0</v>
      </c>
      <c r="AE330" s="140">
        <v>0</v>
      </c>
      <c r="AF330" s="140">
        <v>0</v>
      </c>
      <c r="AG330" s="141">
        <v>0</v>
      </c>
      <c r="AH330" s="140">
        <v>0</v>
      </c>
      <c r="AI330" s="140">
        <v>0</v>
      </c>
      <c r="AJ330" s="140">
        <v>0</v>
      </c>
      <c r="AK330" s="1">
        <v>0</v>
      </c>
      <c r="AL330" s="1">
        <v>0</v>
      </c>
      <c r="AM330" s="1">
        <v>0</v>
      </c>
      <c r="AN330" s="35">
        <v>100</v>
      </c>
      <c r="AO330" s="35">
        <v>100</v>
      </c>
      <c r="AP330" s="35">
        <v>100</v>
      </c>
      <c r="AQ330" s="35">
        <v>100</v>
      </c>
      <c r="AR330" s="35">
        <v>100</v>
      </c>
      <c r="AS330" s="35">
        <v>100</v>
      </c>
      <c r="AT330" s="35">
        <v>100</v>
      </c>
      <c r="AU330" s="35">
        <v>100</v>
      </c>
      <c r="AV330" s="35">
        <v>100</v>
      </c>
      <c r="AW330" s="35">
        <v>100</v>
      </c>
      <c r="AX330" s="1" t="b">
        <v>0</v>
      </c>
      <c r="AY330" s="1">
        <v>0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2"/>
      <c r="BZ330" s="2"/>
      <c r="CA330" s="2"/>
      <c r="CB330" s="2"/>
      <c r="CC330" s="2"/>
      <c r="CD330" s="2"/>
      <c r="CE330" s="2"/>
      <c r="CF330" s="2"/>
    </row>
    <row r="331" spans="1:84" x14ac:dyDescent="0.2">
      <c r="A331" s="1">
        <v>6</v>
      </c>
      <c r="B331" s="51" t="s">
        <v>407</v>
      </c>
      <c r="C331" s="51">
        <v>6</v>
      </c>
      <c r="D331" s="138">
        <v>0</v>
      </c>
      <c r="E331" s="138">
        <v>0</v>
      </c>
      <c r="F331" s="139">
        <v>0</v>
      </c>
      <c r="G331" s="139">
        <v>0</v>
      </c>
      <c r="H331" s="139">
        <v>0</v>
      </c>
      <c r="I331" s="139">
        <v>0</v>
      </c>
      <c r="J331" s="139">
        <v>0</v>
      </c>
      <c r="K331" s="139">
        <v>0</v>
      </c>
      <c r="L331" s="139">
        <v>0</v>
      </c>
      <c r="M331" s="139">
        <v>0</v>
      </c>
      <c r="N331" s="1">
        <v>0</v>
      </c>
      <c r="O331" s="139">
        <v>0</v>
      </c>
      <c r="P331" s="139">
        <v>0</v>
      </c>
      <c r="Q331" s="139">
        <v>0</v>
      </c>
      <c r="R331" s="139">
        <v>0</v>
      </c>
      <c r="S331" s="139">
        <v>0</v>
      </c>
      <c r="T331" s="140">
        <v>0</v>
      </c>
      <c r="U331" s="140">
        <v>0</v>
      </c>
      <c r="V331" s="140">
        <v>0</v>
      </c>
      <c r="W331" s="140">
        <v>0</v>
      </c>
      <c r="X331" s="140">
        <v>0</v>
      </c>
      <c r="Y331" s="140">
        <v>0</v>
      </c>
      <c r="Z331" s="1">
        <v>0</v>
      </c>
      <c r="AA331" s="140">
        <v>0</v>
      </c>
      <c r="AB331" s="140">
        <v>0</v>
      </c>
      <c r="AC331" s="138">
        <v>0</v>
      </c>
      <c r="AD331" s="140">
        <v>0</v>
      </c>
      <c r="AE331" s="140">
        <v>0</v>
      </c>
      <c r="AF331" s="140">
        <v>0</v>
      </c>
      <c r="AG331" s="141">
        <v>0</v>
      </c>
      <c r="AH331" s="140">
        <v>0</v>
      </c>
      <c r="AI331" s="140">
        <v>0</v>
      </c>
      <c r="AJ331" s="140">
        <v>0</v>
      </c>
      <c r="AK331" s="1">
        <v>0</v>
      </c>
      <c r="AL331" s="1">
        <v>0</v>
      </c>
      <c r="AM331" s="1">
        <v>0</v>
      </c>
      <c r="AN331" s="35">
        <v>100</v>
      </c>
      <c r="AO331" s="35">
        <v>100</v>
      </c>
      <c r="AP331" s="35">
        <v>100</v>
      </c>
      <c r="AQ331" s="35">
        <v>100</v>
      </c>
      <c r="AR331" s="35">
        <v>100</v>
      </c>
      <c r="AS331" s="35">
        <v>100</v>
      </c>
      <c r="AT331" s="35">
        <v>100</v>
      </c>
      <c r="AU331" s="35">
        <v>100</v>
      </c>
      <c r="AV331" s="35">
        <v>100</v>
      </c>
      <c r="AW331" s="35">
        <v>100</v>
      </c>
      <c r="AX331" s="1" t="b">
        <v>0</v>
      </c>
      <c r="AY331" s="1">
        <v>0</v>
      </c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2"/>
      <c r="BZ331" s="2"/>
      <c r="CA331" s="2"/>
      <c r="CB331" s="2"/>
      <c r="CC331" s="2"/>
      <c r="CD331" s="2"/>
      <c r="CE331" s="2"/>
      <c r="CF331" s="2"/>
    </row>
    <row r="332" spans="1:84" x14ac:dyDescent="0.2">
      <c r="A332" s="1">
        <v>7</v>
      </c>
      <c r="B332" s="51" t="s">
        <v>408</v>
      </c>
      <c r="C332" s="51">
        <v>7</v>
      </c>
      <c r="D332" s="138">
        <v>0</v>
      </c>
      <c r="E332" s="138">
        <v>0</v>
      </c>
      <c r="F332" s="139">
        <v>0</v>
      </c>
      <c r="G332" s="139">
        <v>0</v>
      </c>
      <c r="H332" s="139">
        <v>0</v>
      </c>
      <c r="I332" s="139">
        <v>0</v>
      </c>
      <c r="J332" s="139">
        <v>0</v>
      </c>
      <c r="K332" s="139">
        <v>0</v>
      </c>
      <c r="L332" s="139">
        <v>0</v>
      </c>
      <c r="M332" s="139">
        <v>0</v>
      </c>
      <c r="N332" s="1">
        <v>0</v>
      </c>
      <c r="O332" s="139">
        <v>0</v>
      </c>
      <c r="P332" s="139">
        <v>0</v>
      </c>
      <c r="Q332" s="139">
        <v>0</v>
      </c>
      <c r="R332" s="139">
        <v>0</v>
      </c>
      <c r="S332" s="139">
        <v>0</v>
      </c>
      <c r="T332" s="140">
        <v>0</v>
      </c>
      <c r="U332" s="140">
        <v>0</v>
      </c>
      <c r="V332" s="140">
        <v>0</v>
      </c>
      <c r="W332" s="140">
        <v>0</v>
      </c>
      <c r="X332" s="140">
        <v>0</v>
      </c>
      <c r="Y332" s="140">
        <v>0</v>
      </c>
      <c r="Z332" s="1">
        <v>0</v>
      </c>
      <c r="AA332" s="140">
        <v>0</v>
      </c>
      <c r="AB332" s="140">
        <v>0</v>
      </c>
      <c r="AC332" s="138">
        <v>0</v>
      </c>
      <c r="AD332" s="140">
        <v>0</v>
      </c>
      <c r="AE332" s="140">
        <v>0</v>
      </c>
      <c r="AF332" s="140">
        <v>0</v>
      </c>
      <c r="AG332" s="141">
        <v>0</v>
      </c>
      <c r="AH332" s="140">
        <v>0</v>
      </c>
      <c r="AI332" s="140">
        <v>0</v>
      </c>
      <c r="AJ332" s="140">
        <v>0</v>
      </c>
      <c r="AK332" s="1">
        <v>0</v>
      </c>
      <c r="AL332" s="1">
        <v>0</v>
      </c>
      <c r="AM332" s="1">
        <v>0</v>
      </c>
      <c r="AN332" s="35">
        <v>100</v>
      </c>
      <c r="AO332" s="35">
        <v>100</v>
      </c>
      <c r="AP332" s="35">
        <v>100</v>
      </c>
      <c r="AQ332" s="35">
        <v>100</v>
      </c>
      <c r="AR332" s="35">
        <v>100</v>
      </c>
      <c r="AS332" s="35">
        <v>100</v>
      </c>
      <c r="AT332" s="35">
        <v>100</v>
      </c>
      <c r="AU332" s="35">
        <v>100</v>
      </c>
      <c r="AV332" s="35">
        <v>100</v>
      </c>
      <c r="AW332" s="35">
        <v>100</v>
      </c>
      <c r="AX332" s="1" t="b">
        <v>0</v>
      </c>
      <c r="AY332" s="1">
        <v>0</v>
      </c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2"/>
      <c r="BZ332" s="2"/>
      <c r="CA332" s="2"/>
      <c r="CB332" s="2"/>
      <c r="CC332" s="2"/>
      <c r="CD332" s="2"/>
      <c r="CE332" s="2"/>
      <c r="CF332" s="2"/>
    </row>
    <row r="333" spans="1:84" x14ac:dyDescent="0.2">
      <c r="A333" s="1">
        <v>8</v>
      </c>
      <c r="B333" s="51" t="s">
        <v>409</v>
      </c>
      <c r="C333" s="51">
        <v>8</v>
      </c>
      <c r="D333" s="138">
        <v>0</v>
      </c>
      <c r="E333" s="138">
        <v>0</v>
      </c>
      <c r="F333" s="139">
        <v>0</v>
      </c>
      <c r="G333" s="139">
        <v>0</v>
      </c>
      <c r="H333" s="139">
        <v>0</v>
      </c>
      <c r="I333" s="139">
        <v>0</v>
      </c>
      <c r="J333" s="139">
        <v>0</v>
      </c>
      <c r="K333" s="139">
        <v>0</v>
      </c>
      <c r="L333" s="139">
        <v>0</v>
      </c>
      <c r="M333" s="139">
        <v>0</v>
      </c>
      <c r="N333" s="1">
        <v>0</v>
      </c>
      <c r="O333" s="139">
        <v>0</v>
      </c>
      <c r="P333" s="139">
        <v>0</v>
      </c>
      <c r="Q333" s="139">
        <v>0</v>
      </c>
      <c r="R333" s="139">
        <v>0</v>
      </c>
      <c r="S333" s="139">
        <v>0</v>
      </c>
      <c r="T333" s="140">
        <v>0</v>
      </c>
      <c r="U333" s="140">
        <v>0</v>
      </c>
      <c r="V333" s="140">
        <v>0</v>
      </c>
      <c r="W333" s="140">
        <v>0</v>
      </c>
      <c r="X333" s="140">
        <v>0</v>
      </c>
      <c r="Y333" s="140">
        <v>0</v>
      </c>
      <c r="Z333" s="1">
        <v>0</v>
      </c>
      <c r="AA333" s="140">
        <v>0</v>
      </c>
      <c r="AB333" s="140">
        <v>0</v>
      </c>
      <c r="AC333" s="138">
        <v>0</v>
      </c>
      <c r="AD333" s="140">
        <v>0</v>
      </c>
      <c r="AE333" s="140">
        <v>0</v>
      </c>
      <c r="AF333" s="140">
        <v>0</v>
      </c>
      <c r="AG333" s="141">
        <v>0</v>
      </c>
      <c r="AH333" s="140">
        <v>0</v>
      </c>
      <c r="AI333" s="140">
        <v>0</v>
      </c>
      <c r="AJ333" s="140">
        <v>0</v>
      </c>
      <c r="AK333" s="1">
        <v>0</v>
      </c>
      <c r="AL333" s="1">
        <v>0</v>
      </c>
      <c r="AM333" s="1">
        <v>0</v>
      </c>
      <c r="AN333" s="35">
        <v>100</v>
      </c>
      <c r="AO333" s="35">
        <v>100</v>
      </c>
      <c r="AP333" s="35">
        <v>100</v>
      </c>
      <c r="AQ333" s="35">
        <v>100</v>
      </c>
      <c r="AR333" s="35">
        <v>100</v>
      </c>
      <c r="AS333" s="35">
        <v>100</v>
      </c>
      <c r="AT333" s="35">
        <v>100</v>
      </c>
      <c r="AU333" s="35">
        <v>100</v>
      </c>
      <c r="AV333" s="35">
        <v>100</v>
      </c>
      <c r="AW333" s="35">
        <v>100</v>
      </c>
      <c r="AX333" s="1" t="b">
        <v>0</v>
      </c>
      <c r="AY333" s="1">
        <v>0</v>
      </c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2"/>
      <c r="BZ333" s="2"/>
      <c r="CA333" s="2"/>
      <c r="CB333" s="2"/>
      <c r="CC333" s="2"/>
      <c r="CD333" s="2"/>
      <c r="CE333" s="2"/>
      <c r="CF333" s="2"/>
    </row>
    <row r="334" spans="1:84" x14ac:dyDescent="0.2">
      <c r="A334" s="1">
        <v>9</v>
      </c>
      <c r="B334" s="51" t="s">
        <v>410</v>
      </c>
      <c r="C334" s="51">
        <v>9</v>
      </c>
      <c r="D334" s="138">
        <v>0</v>
      </c>
      <c r="E334" s="138">
        <v>0</v>
      </c>
      <c r="F334" s="139">
        <v>0</v>
      </c>
      <c r="G334" s="139">
        <v>0</v>
      </c>
      <c r="H334" s="139">
        <v>0</v>
      </c>
      <c r="I334" s="139">
        <v>0</v>
      </c>
      <c r="J334" s="139">
        <v>0</v>
      </c>
      <c r="K334" s="139">
        <v>0</v>
      </c>
      <c r="L334" s="139">
        <v>0</v>
      </c>
      <c r="M334" s="139">
        <v>0</v>
      </c>
      <c r="N334" s="1">
        <v>0</v>
      </c>
      <c r="O334" s="139">
        <v>0</v>
      </c>
      <c r="P334" s="139">
        <v>0</v>
      </c>
      <c r="Q334" s="139">
        <v>0</v>
      </c>
      <c r="R334" s="139">
        <v>0</v>
      </c>
      <c r="S334" s="139">
        <v>0</v>
      </c>
      <c r="T334" s="140">
        <v>0</v>
      </c>
      <c r="U334" s="140">
        <v>0</v>
      </c>
      <c r="V334" s="140">
        <v>0</v>
      </c>
      <c r="W334" s="140">
        <v>0</v>
      </c>
      <c r="X334" s="140">
        <v>0</v>
      </c>
      <c r="Y334" s="140">
        <v>0</v>
      </c>
      <c r="Z334" s="1">
        <v>0</v>
      </c>
      <c r="AA334" s="140">
        <v>0</v>
      </c>
      <c r="AB334" s="140">
        <v>0</v>
      </c>
      <c r="AC334" s="138">
        <v>0</v>
      </c>
      <c r="AD334" s="140">
        <v>0</v>
      </c>
      <c r="AE334" s="140">
        <v>0</v>
      </c>
      <c r="AF334" s="140">
        <v>0</v>
      </c>
      <c r="AG334" s="141">
        <v>0</v>
      </c>
      <c r="AH334" s="140">
        <v>0</v>
      </c>
      <c r="AI334" s="140">
        <v>0</v>
      </c>
      <c r="AJ334" s="140">
        <v>0</v>
      </c>
      <c r="AK334" s="1">
        <v>0</v>
      </c>
      <c r="AL334" s="1">
        <v>0</v>
      </c>
      <c r="AM334" s="1">
        <v>0</v>
      </c>
      <c r="AN334" s="35">
        <v>100</v>
      </c>
      <c r="AO334" s="35">
        <v>100</v>
      </c>
      <c r="AP334" s="35">
        <v>100</v>
      </c>
      <c r="AQ334" s="35">
        <v>100</v>
      </c>
      <c r="AR334" s="35">
        <v>100</v>
      </c>
      <c r="AS334" s="35">
        <v>100</v>
      </c>
      <c r="AT334" s="35">
        <v>100</v>
      </c>
      <c r="AU334" s="35">
        <v>100</v>
      </c>
      <c r="AV334" s="35">
        <v>100</v>
      </c>
      <c r="AW334" s="35">
        <v>100</v>
      </c>
      <c r="AX334" s="1" t="b">
        <v>0</v>
      </c>
      <c r="AY334" s="1">
        <v>0</v>
      </c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2"/>
      <c r="BZ334" s="2"/>
      <c r="CA334" s="2"/>
      <c r="CB334" s="2"/>
      <c r="CC334" s="2"/>
      <c r="CD334" s="2"/>
      <c r="CE334" s="2"/>
      <c r="CF334" s="2"/>
    </row>
    <row r="335" spans="1:84" x14ac:dyDescent="0.2">
      <c r="A335" s="1">
        <v>10</v>
      </c>
      <c r="B335" s="51" t="s">
        <v>411</v>
      </c>
      <c r="C335" s="51">
        <v>10</v>
      </c>
      <c r="D335" s="138">
        <v>0</v>
      </c>
      <c r="E335" s="138">
        <v>0</v>
      </c>
      <c r="F335" s="139">
        <v>0</v>
      </c>
      <c r="G335" s="139">
        <v>0</v>
      </c>
      <c r="H335" s="139">
        <v>0</v>
      </c>
      <c r="I335" s="139">
        <v>0</v>
      </c>
      <c r="J335" s="139">
        <v>0</v>
      </c>
      <c r="K335" s="139">
        <v>0</v>
      </c>
      <c r="L335" s="139">
        <v>0</v>
      </c>
      <c r="M335" s="139">
        <v>0</v>
      </c>
      <c r="N335" s="1">
        <v>0</v>
      </c>
      <c r="O335" s="139">
        <v>0</v>
      </c>
      <c r="P335" s="139">
        <v>0</v>
      </c>
      <c r="Q335" s="139">
        <v>0</v>
      </c>
      <c r="R335" s="139">
        <v>0</v>
      </c>
      <c r="S335" s="139">
        <v>0</v>
      </c>
      <c r="T335" s="140">
        <v>0</v>
      </c>
      <c r="U335" s="140">
        <v>0</v>
      </c>
      <c r="V335" s="140">
        <v>0</v>
      </c>
      <c r="W335" s="140">
        <v>0</v>
      </c>
      <c r="X335" s="140">
        <v>0</v>
      </c>
      <c r="Y335" s="140">
        <v>0</v>
      </c>
      <c r="Z335" s="1">
        <v>0</v>
      </c>
      <c r="AA335" s="140">
        <v>0</v>
      </c>
      <c r="AB335" s="140">
        <v>0</v>
      </c>
      <c r="AC335" s="138">
        <v>0</v>
      </c>
      <c r="AD335" s="140">
        <v>0</v>
      </c>
      <c r="AE335" s="140">
        <v>0</v>
      </c>
      <c r="AF335" s="140">
        <v>0</v>
      </c>
      <c r="AG335" s="141">
        <v>0</v>
      </c>
      <c r="AH335" s="140">
        <v>0</v>
      </c>
      <c r="AI335" s="140">
        <v>0</v>
      </c>
      <c r="AJ335" s="140">
        <v>0</v>
      </c>
      <c r="AK335" s="1">
        <v>0</v>
      </c>
      <c r="AL335" s="1">
        <v>0</v>
      </c>
      <c r="AM335" s="1">
        <v>0</v>
      </c>
      <c r="AN335" s="35">
        <v>100</v>
      </c>
      <c r="AO335" s="35">
        <v>100</v>
      </c>
      <c r="AP335" s="35">
        <v>100</v>
      </c>
      <c r="AQ335" s="35">
        <v>100</v>
      </c>
      <c r="AR335" s="35">
        <v>100</v>
      </c>
      <c r="AS335" s="35">
        <v>100</v>
      </c>
      <c r="AT335" s="35">
        <v>100</v>
      </c>
      <c r="AU335" s="35">
        <v>100</v>
      </c>
      <c r="AV335" s="35">
        <v>100</v>
      </c>
      <c r="AW335" s="35">
        <v>100</v>
      </c>
      <c r="AX335" s="1" t="b">
        <v>0</v>
      </c>
      <c r="AY335" s="1">
        <v>0</v>
      </c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2"/>
      <c r="BZ335" s="2"/>
      <c r="CA335" s="2"/>
      <c r="CB335" s="2"/>
      <c r="CC335" s="2"/>
      <c r="CD335" s="2"/>
      <c r="CE335" s="2"/>
      <c r="CF335" s="2"/>
    </row>
    <row r="336" spans="1:84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2"/>
      <c r="BZ336" s="2"/>
      <c r="CA336" s="2"/>
      <c r="CB336" s="2"/>
      <c r="CC336" s="2"/>
      <c r="CD336" s="2"/>
      <c r="CE336" s="2"/>
      <c r="CF336" s="2"/>
    </row>
    <row r="337" spans="1:84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2"/>
      <c r="BZ337" s="2"/>
      <c r="CA337" s="2"/>
      <c r="CB337" s="2"/>
      <c r="CC337" s="2"/>
      <c r="CD337" s="2"/>
      <c r="CE337" s="2"/>
      <c r="CF337" s="2"/>
    </row>
    <row r="338" spans="1:84" x14ac:dyDescent="0.2">
      <c r="A338" s="4" t="s">
        <v>32</v>
      </c>
      <c r="B338" s="1"/>
      <c r="C338" s="51"/>
      <c r="D338" s="130"/>
      <c r="E338" s="130"/>
      <c r="F338" s="130"/>
      <c r="G338" s="130"/>
      <c r="H338" s="130"/>
      <c r="I338" s="130"/>
      <c r="J338" s="130"/>
      <c r="K338" s="130"/>
      <c r="L338" s="47"/>
      <c r="M338" s="4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2"/>
      <c r="BZ338" s="2"/>
      <c r="CA338" s="2"/>
      <c r="CB338" s="2"/>
      <c r="CC338" s="2"/>
      <c r="CD338" s="2"/>
      <c r="CE338" s="2"/>
      <c r="CF338" s="2"/>
    </row>
    <row r="339" spans="1:84" x14ac:dyDescent="0.2">
      <c r="A339" s="3" t="s">
        <v>292</v>
      </c>
      <c r="B339" s="45" t="s">
        <v>412</v>
      </c>
      <c r="C339" s="52">
        <v>1</v>
      </c>
      <c r="D339" s="131" t="s">
        <v>355</v>
      </c>
      <c r="E339" s="131" t="s">
        <v>356</v>
      </c>
      <c r="F339" s="134" t="s">
        <v>357</v>
      </c>
      <c r="G339" s="131" t="s">
        <v>413</v>
      </c>
      <c r="H339" s="131" t="s">
        <v>359</v>
      </c>
      <c r="I339" s="132"/>
      <c r="J339" s="132"/>
      <c r="K339" s="130"/>
      <c r="L339" s="47"/>
      <c r="M339" s="4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2"/>
      <c r="BZ339" s="2"/>
      <c r="CA339" s="2"/>
      <c r="CB339" s="2"/>
      <c r="CC339" s="2"/>
      <c r="CD339" s="2"/>
      <c r="CE339" s="2"/>
      <c r="CF339" s="2"/>
    </row>
    <row r="340" spans="1:84" x14ac:dyDescent="0.2">
      <c r="A340" s="51">
        <v>0</v>
      </c>
      <c r="B340" s="1" t="s">
        <v>362</v>
      </c>
      <c r="C340" s="51">
        <v>0</v>
      </c>
      <c r="D340" s="51">
        <v>0</v>
      </c>
      <c r="E340" s="51">
        <v>0</v>
      </c>
      <c r="F340" s="51">
        <v>0</v>
      </c>
      <c r="G340" s="51">
        <v>0</v>
      </c>
      <c r="H340" s="51">
        <v>0</v>
      </c>
      <c r="I340" s="130"/>
      <c r="J340" s="130"/>
      <c r="K340" s="130"/>
      <c r="L340" s="47"/>
      <c r="M340" s="4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2"/>
      <c r="BZ340" s="2"/>
      <c r="CA340" s="2"/>
      <c r="CB340" s="2"/>
      <c r="CC340" s="2"/>
      <c r="CD340" s="2"/>
      <c r="CE340" s="2"/>
      <c r="CF340" s="2"/>
    </row>
    <row r="341" spans="1:84" x14ac:dyDescent="0.2">
      <c r="A341" s="248">
        <v>1</v>
      </c>
      <c r="B341" s="255" t="s">
        <v>853</v>
      </c>
      <c r="C341" s="248">
        <v>1</v>
      </c>
      <c r="D341" s="263">
        <v>91.2</v>
      </c>
      <c r="E341" s="263">
        <v>52.2</v>
      </c>
      <c r="F341" s="264">
        <v>1.66</v>
      </c>
      <c r="G341" s="248">
        <v>1</v>
      </c>
      <c r="H341" s="248">
        <v>12</v>
      </c>
      <c r="I341" s="130"/>
      <c r="J341" s="130"/>
      <c r="K341" s="130"/>
      <c r="L341" s="47"/>
      <c r="M341" s="4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2"/>
      <c r="BZ341" s="2"/>
      <c r="CA341" s="2"/>
      <c r="CB341" s="2"/>
      <c r="CC341" s="2"/>
      <c r="CD341" s="2"/>
      <c r="CE341" s="2"/>
      <c r="CF341" s="2"/>
    </row>
    <row r="342" spans="1:84" x14ac:dyDescent="0.2">
      <c r="A342" s="248">
        <v>2</v>
      </c>
      <c r="B342" s="255" t="s">
        <v>854</v>
      </c>
      <c r="C342" s="248">
        <v>2</v>
      </c>
      <c r="D342" s="263">
        <v>88.7</v>
      </c>
      <c r="E342" s="263">
        <v>55.4</v>
      </c>
      <c r="F342" s="264">
        <v>2</v>
      </c>
      <c r="G342" s="248">
        <v>1</v>
      </c>
      <c r="H342" s="248">
        <v>10</v>
      </c>
      <c r="I342" s="130"/>
      <c r="J342" s="130"/>
      <c r="K342" s="130"/>
      <c r="L342" s="47"/>
      <c r="M342" s="4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2"/>
      <c r="BZ342" s="2"/>
      <c r="CA342" s="2"/>
      <c r="CB342" s="2"/>
      <c r="CC342" s="2"/>
      <c r="CD342" s="2"/>
      <c r="CE342" s="2"/>
      <c r="CF342" s="2"/>
    </row>
    <row r="343" spans="1:84" x14ac:dyDescent="0.2">
      <c r="A343" s="248">
        <v>3</v>
      </c>
      <c r="B343" s="255" t="s">
        <v>855</v>
      </c>
      <c r="C343" s="248">
        <v>3</v>
      </c>
      <c r="D343" s="263">
        <v>91</v>
      </c>
      <c r="E343" s="263">
        <v>59.6</v>
      </c>
      <c r="F343" s="265">
        <v>2.4500000000000002</v>
      </c>
      <c r="G343" s="263">
        <v>1</v>
      </c>
      <c r="H343" s="264">
        <v>12</v>
      </c>
      <c r="I343" s="130"/>
      <c r="J343" s="130"/>
      <c r="K343" s="130"/>
      <c r="L343" s="47"/>
      <c r="M343" s="4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2"/>
      <c r="BZ343" s="2"/>
      <c r="CA343" s="2"/>
      <c r="CB343" s="2"/>
      <c r="CC343" s="2"/>
      <c r="CD343" s="2"/>
      <c r="CE343" s="2"/>
      <c r="CF343" s="2"/>
    </row>
    <row r="344" spans="1:84" x14ac:dyDescent="0.2">
      <c r="A344" s="34">
        <v>4</v>
      </c>
      <c r="B344" s="41" t="s">
        <v>856</v>
      </c>
      <c r="C344" s="34">
        <v>4</v>
      </c>
      <c r="D344" s="207">
        <v>90</v>
      </c>
      <c r="E344" s="40">
        <v>47</v>
      </c>
      <c r="F344" s="229">
        <v>1.1399999999999999</v>
      </c>
      <c r="G344" s="34">
        <v>1</v>
      </c>
      <c r="H344" s="34">
        <v>14</v>
      </c>
      <c r="I344" s="130"/>
      <c r="J344" s="130"/>
      <c r="K344" s="130"/>
      <c r="L344" s="47"/>
      <c r="M344" s="4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2"/>
      <c r="BZ344" s="2"/>
      <c r="CA344" s="2"/>
      <c r="CB344" s="2"/>
      <c r="CC344" s="2"/>
      <c r="CD344" s="2"/>
      <c r="CE344" s="2"/>
      <c r="CF344" s="2"/>
    </row>
    <row r="345" spans="1:84" x14ac:dyDescent="0.2">
      <c r="A345" s="34">
        <v>5</v>
      </c>
      <c r="B345" s="41" t="s">
        <v>859</v>
      </c>
      <c r="C345" s="34">
        <v>5</v>
      </c>
      <c r="D345" s="207">
        <v>91</v>
      </c>
      <c r="E345" s="40">
        <v>78</v>
      </c>
      <c r="F345" s="229">
        <v>4.4000000000000004</v>
      </c>
      <c r="G345" s="34">
        <v>1</v>
      </c>
      <c r="H345" s="34">
        <v>20</v>
      </c>
      <c r="I345" s="130"/>
      <c r="J345" s="130"/>
      <c r="K345" s="130"/>
      <c r="L345" s="47"/>
      <c r="M345" s="4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2"/>
      <c r="BZ345" s="2"/>
      <c r="CA345" s="2"/>
      <c r="CB345" s="2"/>
      <c r="CC345" s="2"/>
      <c r="CD345" s="2"/>
      <c r="CE345" s="2"/>
      <c r="CF345" s="2"/>
    </row>
    <row r="346" spans="1:84" x14ac:dyDescent="0.2">
      <c r="A346" s="34">
        <v>6</v>
      </c>
      <c r="B346" s="41" t="s">
        <v>857</v>
      </c>
      <c r="C346" s="34">
        <v>6</v>
      </c>
      <c r="D346" s="207">
        <v>89</v>
      </c>
      <c r="E346" s="40">
        <v>45.1</v>
      </c>
      <c r="F346" s="229">
        <v>0.9</v>
      </c>
      <c r="G346" s="34">
        <v>1</v>
      </c>
      <c r="H346" s="34">
        <v>7</v>
      </c>
      <c r="I346" s="130"/>
      <c r="J346" s="130"/>
      <c r="K346" s="130"/>
      <c r="L346" s="47"/>
      <c r="M346" s="4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2"/>
      <c r="BZ346" s="2"/>
      <c r="CA346" s="2"/>
      <c r="CB346" s="2"/>
      <c r="CC346" s="2"/>
      <c r="CD346" s="2"/>
      <c r="CE346" s="2"/>
      <c r="CF346" s="2"/>
    </row>
    <row r="347" spans="1:84" x14ac:dyDescent="0.2">
      <c r="A347" s="34">
        <v>7</v>
      </c>
      <c r="B347" s="41" t="s">
        <v>713</v>
      </c>
      <c r="C347" s="34">
        <v>7</v>
      </c>
      <c r="D347" s="207">
        <v>80.7</v>
      </c>
      <c r="E347" s="40">
        <v>88</v>
      </c>
      <c r="F347" s="229">
        <v>5.55</v>
      </c>
      <c r="G347" s="34">
        <v>1</v>
      </c>
      <c r="H347" s="34">
        <v>0</v>
      </c>
      <c r="I347" s="130"/>
      <c r="J347" s="130"/>
      <c r="K347" s="130"/>
      <c r="L347" s="47"/>
      <c r="M347" s="4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2"/>
      <c r="BZ347" s="2"/>
      <c r="CA347" s="2"/>
      <c r="CB347" s="2"/>
      <c r="CC347" s="2"/>
      <c r="CD347" s="2"/>
      <c r="CE347" s="2"/>
      <c r="CF347" s="2"/>
    </row>
    <row r="348" spans="1:84" x14ac:dyDescent="0.2">
      <c r="A348" s="34">
        <v>8</v>
      </c>
      <c r="B348" s="41" t="s">
        <v>858</v>
      </c>
      <c r="C348" s="34">
        <v>8</v>
      </c>
      <c r="D348" s="207">
        <v>91.2</v>
      </c>
      <c r="E348" s="40">
        <v>84</v>
      </c>
      <c r="F348" s="229">
        <v>7.8144000000000009</v>
      </c>
      <c r="G348" s="34">
        <v>1</v>
      </c>
      <c r="H348" s="34">
        <v>0</v>
      </c>
      <c r="I348" s="130"/>
      <c r="J348" s="130"/>
      <c r="K348" s="130"/>
      <c r="L348" s="47"/>
      <c r="M348" s="4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2"/>
      <c r="BZ348" s="2"/>
      <c r="CA348" s="2"/>
      <c r="CB348" s="2"/>
      <c r="CC348" s="2"/>
      <c r="CD348" s="2"/>
      <c r="CE348" s="2"/>
      <c r="CF348" s="2"/>
    </row>
    <row r="349" spans="1:84" x14ac:dyDescent="0.2">
      <c r="A349" s="34">
        <v>9</v>
      </c>
      <c r="B349" s="41" t="s">
        <v>860</v>
      </c>
      <c r="C349" s="34">
        <v>9</v>
      </c>
      <c r="D349" s="207">
        <v>90</v>
      </c>
      <c r="E349" s="40">
        <v>65</v>
      </c>
      <c r="F349" s="229">
        <v>5.1391999999999998</v>
      </c>
      <c r="G349" s="34">
        <v>1</v>
      </c>
      <c r="H349" s="34">
        <v>0</v>
      </c>
      <c r="I349" s="130"/>
      <c r="J349" s="130"/>
      <c r="K349" s="130"/>
      <c r="L349" s="47"/>
      <c r="M349" s="4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2"/>
      <c r="BZ349" s="2"/>
      <c r="CA349" s="2"/>
      <c r="CB349" s="2"/>
      <c r="CC349" s="2"/>
      <c r="CD349" s="2"/>
      <c r="CE349" s="2"/>
      <c r="CF349" s="2"/>
    </row>
    <row r="350" spans="1:84" x14ac:dyDescent="0.2">
      <c r="A350" s="34">
        <v>10</v>
      </c>
      <c r="B350" s="41" t="s">
        <v>879</v>
      </c>
      <c r="C350" s="34">
        <v>10</v>
      </c>
      <c r="D350" s="207">
        <v>91.2</v>
      </c>
      <c r="E350" s="207">
        <v>65</v>
      </c>
      <c r="F350" s="229">
        <v>6.0544000000000002</v>
      </c>
      <c r="G350" s="34">
        <v>1</v>
      </c>
      <c r="H350" s="34">
        <v>0</v>
      </c>
      <c r="I350" s="130"/>
      <c r="J350" s="130"/>
      <c r="K350" s="130"/>
      <c r="L350" s="47"/>
      <c r="M350" s="4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2"/>
      <c r="BZ350" s="2"/>
      <c r="CA350" s="2"/>
      <c r="CB350" s="2"/>
      <c r="CC350" s="2"/>
      <c r="CD350" s="2"/>
      <c r="CE350" s="2"/>
      <c r="CF350" s="2"/>
    </row>
    <row r="351" spans="1:84" x14ac:dyDescent="0.2">
      <c r="A351" s="34">
        <v>11</v>
      </c>
      <c r="B351" s="41" t="s">
        <v>710</v>
      </c>
      <c r="C351" s="34">
        <v>11</v>
      </c>
      <c r="D351" s="207">
        <v>90.4</v>
      </c>
      <c r="E351" s="207">
        <v>65</v>
      </c>
      <c r="F351" s="229">
        <v>6.16</v>
      </c>
      <c r="G351" s="34">
        <v>1</v>
      </c>
      <c r="H351" s="34">
        <v>0</v>
      </c>
      <c r="I351" s="130"/>
      <c r="J351" s="130"/>
      <c r="K351" s="130"/>
      <c r="L351" s="47"/>
      <c r="M351" s="4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2"/>
      <c r="BZ351" s="2"/>
      <c r="CA351" s="2"/>
      <c r="CB351" s="2"/>
      <c r="CC351" s="2"/>
      <c r="CD351" s="2"/>
      <c r="CE351" s="2"/>
      <c r="CF351" s="2"/>
    </row>
    <row r="352" spans="1:84" x14ac:dyDescent="0.2">
      <c r="A352" s="34">
        <v>12</v>
      </c>
      <c r="B352" s="41" t="s">
        <v>866</v>
      </c>
      <c r="C352" s="34">
        <v>12</v>
      </c>
      <c r="D352" s="207">
        <v>100</v>
      </c>
      <c r="E352" s="207">
        <v>76</v>
      </c>
      <c r="F352" s="229">
        <v>7.52</v>
      </c>
      <c r="G352" s="34">
        <v>1</v>
      </c>
      <c r="H352" s="34">
        <v>0</v>
      </c>
      <c r="I352" s="130"/>
      <c r="J352" s="130"/>
      <c r="K352" s="130"/>
      <c r="L352" s="47"/>
      <c r="M352" s="4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2"/>
      <c r="BZ352" s="2"/>
      <c r="CA352" s="2"/>
      <c r="CB352" s="2"/>
      <c r="CC352" s="2"/>
      <c r="CD352" s="2"/>
      <c r="CE352" s="2"/>
      <c r="CF352" s="2"/>
    </row>
    <row r="353" spans="1:84" x14ac:dyDescent="0.2">
      <c r="A353" s="34">
        <v>13</v>
      </c>
      <c r="B353" s="41" t="s">
        <v>711</v>
      </c>
      <c r="C353" s="34">
        <v>13</v>
      </c>
      <c r="D353" s="207">
        <v>88</v>
      </c>
      <c r="E353" s="207">
        <v>89</v>
      </c>
      <c r="F353" s="229">
        <v>1.76</v>
      </c>
      <c r="G353" s="34">
        <v>1</v>
      </c>
      <c r="H353" s="34">
        <v>0</v>
      </c>
      <c r="I353" s="130"/>
      <c r="J353" s="130"/>
      <c r="K353" s="130"/>
      <c r="L353" s="47"/>
      <c r="M353" s="4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2"/>
      <c r="BZ353" s="2"/>
      <c r="CA353" s="2"/>
      <c r="CB353" s="2"/>
      <c r="CC353" s="2"/>
      <c r="CD353" s="2"/>
      <c r="CE353" s="2"/>
      <c r="CF353" s="2"/>
    </row>
    <row r="354" spans="1:84" x14ac:dyDescent="0.2">
      <c r="A354" s="34">
        <v>14</v>
      </c>
      <c r="B354" s="41" t="s">
        <v>712</v>
      </c>
      <c r="C354" s="34">
        <v>14</v>
      </c>
      <c r="D354" s="207">
        <v>89</v>
      </c>
      <c r="E354" s="207">
        <v>70</v>
      </c>
      <c r="F354" s="229">
        <v>2.52</v>
      </c>
      <c r="G354" s="34">
        <v>1</v>
      </c>
      <c r="H354" s="34">
        <v>0</v>
      </c>
      <c r="I354" s="130"/>
      <c r="J354" s="130"/>
      <c r="K354" s="130"/>
      <c r="L354" s="47"/>
      <c r="M354" s="4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2"/>
      <c r="BZ354" s="2"/>
      <c r="CA354" s="2"/>
      <c r="CB354" s="2"/>
      <c r="CC354" s="2"/>
      <c r="CD354" s="2"/>
      <c r="CE354" s="2"/>
      <c r="CF354" s="2"/>
    </row>
    <row r="355" spans="1:84" x14ac:dyDescent="0.2">
      <c r="A355" s="34">
        <v>15</v>
      </c>
      <c r="B355" s="41" t="s">
        <v>882</v>
      </c>
      <c r="C355" s="34">
        <v>15</v>
      </c>
      <c r="D355" s="207"/>
      <c r="E355" s="207"/>
      <c r="F355" s="229"/>
      <c r="G355" s="34"/>
      <c r="H355" s="34"/>
      <c r="I355" s="130"/>
      <c r="J355" s="130"/>
      <c r="K355" s="130"/>
      <c r="L355" s="47"/>
      <c r="M355" s="4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2"/>
      <c r="BZ355" s="2"/>
      <c r="CA355" s="2"/>
      <c r="CB355" s="2"/>
      <c r="CC355" s="2"/>
      <c r="CD355" s="2"/>
      <c r="CE355" s="2"/>
      <c r="CF355" s="2"/>
    </row>
    <row r="356" spans="1:84" x14ac:dyDescent="0.2">
      <c r="A356" s="34">
        <v>16</v>
      </c>
      <c r="B356" s="41" t="s">
        <v>867</v>
      </c>
      <c r="C356" s="34">
        <v>16</v>
      </c>
      <c r="D356" s="207"/>
      <c r="E356" s="207"/>
      <c r="F356" s="229"/>
      <c r="G356" s="34"/>
      <c r="H356" s="34"/>
      <c r="I356" s="130"/>
      <c r="J356" s="130"/>
      <c r="K356" s="130"/>
      <c r="L356" s="47"/>
      <c r="M356" s="4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2"/>
      <c r="BZ356" s="2"/>
      <c r="CA356" s="2"/>
      <c r="CB356" s="2"/>
      <c r="CC356" s="2"/>
      <c r="CD356" s="2"/>
      <c r="CE356" s="2"/>
      <c r="CF356" s="2"/>
    </row>
    <row r="357" spans="1:84" x14ac:dyDescent="0.2">
      <c r="A357" s="34">
        <v>17</v>
      </c>
      <c r="B357" s="41" t="s">
        <v>868</v>
      </c>
      <c r="C357" s="34">
        <v>17</v>
      </c>
      <c r="D357" s="207"/>
      <c r="E357" s="207"/>
      <c r="F357" s="229"/>
      <c r="G357" s="34"/>
      <c r="H357" s="34"/>
      <c r="I357" s="130"/>
      <c r="J357" s="130"/>
      <c r="K357" s="130"/>
      <c r="L357" s="47"/>
      <c r="M357" s="4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2"/>
      <c r="BZ357" s="2"/>
      <c r="CA357" s="2"/>
      <c r="CB357" s="2"/>
      <c r="CC357" s="2"/>
      <c r="CD357" s="2"/>
      <c r="CE357" s="2"/>
      <c r="CF357" s="2"/>
    </row>
    <row r="358" spans="1:84" x14ac:dyDescent="0.2">
      <c r="A358" s="34">
        <v>18</v>
      </c>
      <c r="B358" s="41" t="s">
        <v>869</v>
      </c>
      <c r="C358" s="34">
        <v>18</v>
      </c>
      <c r="D358" s="207"/>
      <c r="E358" s="207"/>
      <c r="F358" s="229"/>
      <c r="G358" s="34"/>
      <c r="H358" s="34"/>
      <c r="I358" s="130"/>
      <c r="J358" s="130"/>
      <c r="K358" s="130"/>
      <c r="L358" s="47"/>
      <c r="M358" s="4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2"/>
      <c r="BZ358" s="2"/>
      <c r="CA358" s="2"/>
      <c r="CB358" s="2"/>
      <c r="CC358" s="2"/>
      <c r="CD358" s="2"/>
      <c r="CE358" s="2"/>
      <c r="CF358" s="2"/>
    </row>
    <row r="359" spans="1:84" x14ac:dyDescent="0.2">
      <c r="A359" s="34">
        <v>19</v>
      </c>
      <c r="B359" s="41" t="s">
        <v>870</v>
      </c>
      <c r="C359" s="34">
        <v>19</v>
      </c>
      <c r="D359" s="207"/>
      <c r="E359" s="207"/>
      <c r="F359" s="229"/>
      <c r="G359" s="34"/>
      <c r="H359" s="34"/>
      <c r="I359" s="130"/>
      <c r="J359" s="130"/>
      <c r="K359" s="130"/>
      <c r="L359" s="47"/>
      <c r="M359" s="4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2"/>
      <c r="BZ359" s="2"/>
      <c r="CA359" s="2"/>
      <c r="CB359" s="2"/>
      <c r="CC359" s="2"/>
      <c r="CD359" s="2"/>
      <c r="CE359" s="2"/>
      <c r="CF359" s="2"/>
    </row>
    <row r="360" spans="1:84" x14ac:dyDescent="0.2">
      <c r="A360" s="34">
        <v>20</v>
      </c>
      <c r="B360" s="41" t="s">
        <v>871</v>
      </c>
      <c r="C360" s="34">
        <v>20</v>
      </c>
      <c r="D360" s="207"/>
      <c r="E360" s="207"/>
      <c r="F360" s="229"/>
      <c r="G360" s="34"/>
      <c r="H360" s="34"/>
      <c r="I360" s="130"/>
      <c r="J360" s="130"/>
      <c r="K360" s="130"/>
      <c r="L360" s="47"/>
      <c r="M360" s="4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2"/>
      <c r="BZ360" s="2"/>
      <c r="CA360" s="2"/>
      <c r="CB360" s="2"/>
      <c r="CC360" s="2"/>
      <c r="CD360" s="2"/>
      <c r="CE360" s="2"/>
      <c r="CF360" s="2"/>
    </row>
    <row r="361" spans="1:84" x14ac:dyDescent="0.2">
      <c r="A361" s="34">
        <v>21</v>
      </c>
      <c r="B361" s="41" t="s">
        <v>861</v>
      </c>
      <c r="C361" s="34">
        <v>21</v>
      </c>
      <c r="D361" s="207"/>
      <c r="E361" s="207"/>
      <c r="F361" s="229"/>
      <c r="G361" s="34"/>
      <c r="H361" s="34"/>
      <c r="I361" s="130"/>
      <c r="J361" s="130"/>
      <c r="K361" s="130"/>
      <c r="L361" s="47"/>
      <c r="M361" s="4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2"/>
      <c r="BZ361" s="2"/>
      <c r="CA361" s="2"/>
      <c r="CB361" s="2"/>
      <c r="CC361" s="2"/>
      <c r="CD361" s="2"/>
      <c r="CE361" s="2"/>
      <c r="CF361" s="2"/>
    </row>
    <row r="362" spans="1:84" x14ac:dyDescent="0.2">
      <c r="A362" s="34">
        <v>22</v>
      </c>
      <c r="B362" s="41" t="s">
        <v>862</v>
      </c>
      <c r="C362" s="34">
        <v>22</v>
      </c>
      <c r="D362" s="207"/>
      <c r="E362" s="207"/>
      <c r="F362" s="229"/>
      <c r="G362" s="34"/>
      <c r="H362" s="34"/>
      <c r="I362" s="130"/>
      <c r="J362" s="130"/>
      <c r="K362" s="130"/>
      <c r="L362" s="47"/>
      <c r="M362" s="4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2"/>
      <c r="BZ362" s="2"/>
      <c r="CA362" s="2"/>
      <c r="CB362" s="2"/>
      <c r="CC362" s="2"/>
      <c r="CD362" s="2"/>
      <c r="CE362" s="2"/>
      <c r="CF362" s="2"/>
    </row>
    <row r="363" spans="1:84" x14ac:dyDescent="0.2">
      <c r="A363" s="34">
        <v>23</v>
      </c>
      <c r="B363" s="41" t="s">
        <v>863</v>
      </c>
      <c r="C363" s="34">
        <v>23</v>
      </c>
      <c r="D363" s="207"/>
      <c r="E363" s="207"/>
      <c r="F363" s="229"/>
      <c r="G363" s="34"/>
      <c r="H363" s="34"/>
      <c r="I363" s="130"/>
      <c r="J363" s="130"/>
      <c r="K363" s="130"/>
      <c r="L363" s="47"/>
      <c r="M363" s="4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2"/>
      <c r="BZ363" s="2"/>
      <c r="CA363" s="2"/>
      <c r="CB363" s="2"/>
      <c r="CC363" s="2"/>
      <c r="CD363" s="2"/>
      <c r="CE363" s="2"/>
      <c r="CF363" s="2"/>
    </row>
    <row r="364" spans="1:84" x14ac:dyDescent="0.2">
      <c r="A364" s="34">
        <v>24</v>
      </c>
      <c r="B364" s="41" t="s">
        <v>864</v>
      </c>
      <c r="C364" s="34">
        <v>24</v>
      </c>
      <c r="D364" s="207"/>
      <c r="E364" s="207"/>
      <c r="F364" s="229"/>
      <c r="G364" s="34"/>
      <c r="H364" s="34"/>
      <c r="I364" s="130"/>
      <c r="J364" s="130"/>
      <c r="K364" s="130"/>
      <c r="L364" s="47"/>
      <c r="M364" s="4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2"/>
      <c r="BZ364" s="2"/>
      <c r="CA364" s="2"/>
      <c r="CB364" s="2"/>
      <c r="CC364" s="2"/>
      <c r="CD364" s="2"/>
      <c r="CE364" s="2"/>
      <c r="CF364" s="2"/>
    </row>
    <row r="365" spans="1:84" x14ac:dyDescent="0.2">
      <c r="A365" s="34">
        <v>25</v>
      </c>
      <c r="B365" s="41" t="s">
        <v>865</v>
      </c>
      <c r="C365" s="34">
        <v>25</v>
      </c>
      <c r="D365" s="207"/>
      <c r="E365" s="207"/>
      <c r="F365" s="229"/>
      <c r="G365" s="34"/>
      <c r="H365" s="34"/>
      <c r="I365" s="130"/>
      <c r="J365" s="130"/>
      <c r="K365" s="130"/>
      <c r="L365" s="47"/>
      <c r="M365" s="4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2"/>
      <c r="BZ365" s="2"/>
      <c r="CA365" s="2"/>
      <c r="CB365" s="2"/>
      <c r="CC365" s="2"/>
      <c r="CD365" s="2"/>
      <c r="CE365" s="2"/>
      <c r="CF365" s="2"/>
    </row>
    <row r="366" spans="1:84" x14ac:dyDescent="0.2">
      <c r="A366" s="34">
        <v>26</v>
      </c>
      <c r="B366" s="41" t="s">
        <v>714</v>
      </c>
      <c r="C366" s="34">
        <v>26</v>
      </c>
      <c r="D366" s="207"/>
      <c r="E366" s="207"/>
      <c r="F366" s="229"/>
      <c r="G366" s="34"/>
      <c r="H366" s="34"/>
      <c r="I366" s="130"/>
      <c r="J366" s="130"/>
      <c r="K366" s="130"/>
      <c r="L366" s="47"/>
      <c r="M366" s="4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2"/>
      <c r="BZ366" s="2"/>
      <c r="CA366" s="2"/>
      <c r="CB366" s="2"/>
      <c r="CC366" s="2"/>
      <c r="CD366" s="2"/>
      <c r="CE366" s="2"/>
      <c r="CF366" s="2"/>
    </row>
    <row r="367" spans="1:84" x14ac:dyDescent="0.2">
      <c r="A367" s="34">
        <v>27</v>
      </c>
      <c r="B367" s="41" t="s">
        <v>715</v>
      </c>
      <c r="C367" s="34">
        <v>27</v>
      </c>
      <c r="D367" s="207"/>
      <c r="E367" s="207"/>
      <c r="F367" s="229"/>
      <c r="G367" s="34"/>
      <c r="H367" s="34"/>
      <c r="I367" s="130"/>
      <c r="J367" s="130"/>
      <c r="K367" s="130"/>
      <c r="L367" s="47"/>
      <c r="M367" s="4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2"/>
      <c r="BZ367" s="2"/>
      <c r="CA367" s="2"/>
      <c r="CB367" s="2"/>
      <c r="CC367" s="2"/>
      <c r="CD367" s="2"/>
      <c r="CE367" s="2"/>
      <c r="CF367" s="2"/>
    </row>
    <row r="368" spans="1:84" x14ac:dyDescent="0.2">
      <c r="A368" s="34">
        <v>28</v>
      </c>
      <c r="B368" s="41" t="s">
        <v>716</v>
      </c>
      <c r="C368" s="34">
        <v>28</v>
      </c>
      <c r="D368" s="207"/>
      <c r="E368" s="40"/>
      <c r="F368" s="229"/>
      <c r="G368" s="34"/>
      <c r="H368" s="34"/>
      <c r="I368" s="130"/>
      <c r="J368" s="130"/>
      <c r="K368" s="130"/>
      <c r="L368" s="47"/>
      <c r="M368" s="4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2"/>
      <c r="BZ368" s="2"/>
      <c r="CA368" s="2"/>
      <c r="CB368" s="2"/>
      <c r="CC368" s="2"/>
      <c r="CD368" s="2"/>
      <c r="CE368" s="2"/>
      <c r="CF368" s="2"/>
    </row>
    <row r="369" spans="1:84" x14ac:dyDescent="0.2">
      <c r="A369" s="34">
        <v>29</v>
      </c>
      <c r="B369" s="35" t="s">
        <v>717</v>
      </c>
      <c r="C369" s="34">
        <v>29</v>
      </c>
      <c r="D369" s="207"/>
      <c r="E369" s="40"/>
      <c r="F369" s="229"/>
      <c r="G369" s="34"/>
      <c r="H369" s="34"/>
      <c r="I369" s="130"/>
      <c r="J369" s="130"/>
      <c r="K369" s="130"/>
      <c r="L369" s="47"/>
      <c r="M369" s="4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2"/>
      <c r="BZ369" s="2"/>
      <c r="CA369" s="2"/>
      <c r="CB369" s="2"/>
      <c r="CC369" s="2"/>
      <c r="CD369" s="2"/>
      <c r="CE369" s="2"/>
      <c r="CF369" s="2"/>
    </row>
    <row r="370" spans="1:84" x14ac:dyDescent="0.2">
      <c r="A370" s="34">
        <v>30</v>
      </c>
      <c r="B370" s="35" t="s">
        <v>718</v>
      </c>
      <c r="C370" s="34">
        <v>30</v>
      </c>
      <c r="D370" s="34"/>
      <c r="E370" s="34"/>
      <c r="F370" s="34"/>
      <c r="G370" s="34"/>
      <c r="H370" s="34"/>
      <c r="I370" s="130"/>
      <c r="J370" s="130"/>
      <c r="K370" s="130"/>
      <c r="L370" s="47"/>
      <c r="M370" s="4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2"/>
      <c r="BZ370" s="2"/>
      <c r="CA370" s="2"/>
      <c r="CB370" s="2"/>
      <c r="CC370" s="2"/>
      <c r="CD370" s="2"/>
      <c r="CE370" s="2"/>
      <c r="CF370" s="2"/>
    </row>
    <row r="371" spans="1:84" x14ac:dyDescent="0.2">
      <c r="A371" s="51"/>
      <c r="B371" s="1"/>
      <c r="C371" s="51"/>
      <c r="D371" s="51"/>
      <c r="E371" s="51"/>
      <c r="F371" s="51"/>
      <c r="G371" s="51"/>
      <c r="H371" s="51"/>
      <c r="I371" s="130"/>
      <c r="J371" s="130"/>
      <c r="K371" s="130"/>
      <c r="L371" s="47"/>
      <c r="M371" s="4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2"/>
      <c r="BZ371" s="2"/>
      <c r="CA371" s="2"/>
      <c r="CB371" s="2"/>
      <c r="CC371" s="2"/>
      <c r="CD371" s="2"/>
      <c r="CE371" s="2"/>
      <c r="CF371" s="2"/>
    </row>
    <row r="372" spans="1:84" x14ac:dyDescent="0.2">
      <c r="A372" s="51"/>
      <c r="B372" s="1"/>
      <c r="C372" s="51"/>
      <c r="D372" s="51"/>
      <c r="E372" s="51"/>
      <c r="F372" s="51"/>
      <c r="G372" s="51"/>
      <c r="H372" s="51"/>
      <c r="I372" s="130"/>
      <c r="J372" s="130"/>
      <c r="K372" s="130"/>
      <c r="L372" s="47"/>
      <c r="M372" s="4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2"/>
      <c r="BZ372" s="2"/>
      <c r="CA372" s="2"/>
      <c r="CB372" s="2"/>
      <c r="CC372" s="2"/>
      <c r="CD372" s="2"/>
      <c r="CE372" s="2"/>
      <c r="CF372" s="2"/>
    </row>
    <row r="373" spans="1:84" x14ac:dyDescent="0.2">
      <c r="A373" s="51"/>
      <c r="B373" s="1"/>
      <c r="C373" s="51"/>
      <c r="D373" s="51"/>
      <c r="E373" s="51"/>
      <c r="F373" s="51"/>
      <c r="G373" s="51"/>
      <c r="H373" s="51"/>
      <c r="I373" s="130"/>
      <c r="J373" s="130"/>
      <c r="K373" s="130"/>
      <c r="L373" s="47"/>
      <c r="M373" s="4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2"/>
      <c r="BZ373" s="2"/>
      <c r="CA373" s="2"/>
      <c r="CB373" s="2"/>
      <c r="CC373" s="2"/>
      <c r="CD373" s="2"/>
      <c r="CE373" s="2"/>
      <c r="CF373" s="2"/>
    </row>
    <row r="374" spans="1:84" x14ac:dyDescent="0.2">
      <c r="A374" s="51"/>
      <c r="B374" s="45" t="s">
        <v>414</v>
      </c>
      <c r="C374" s="51"/>
      <c r="D374" s="17" t="s">
        <v>872</v>
      </c>
      <c r="E374" s="27" t="s">
        <v>873</v>
      </c>
      <c r="F374" s="27" t="s">
        <v>874</v>
      </c>
      <c r="G374" s="27" t="s">
        <v>875</v>
      </c>
      <c r="H374" s="22" t="s">
        <v>876</v>
      </c>
      <c r="I374" s="27" t="s">
        <v>877</v>
      </c>
      <c r="J374" s="254" t="s">
        <v>772</v>
      </c>
      <c r="K374" s="254" t="s">
        <v>803</v>
      </c>
      <c r="L374" s="254" t="s">
        <v>802</v>
      </c>
      <c r="M374" s="27" t="s">
        <v>801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2"/>
      <c r="BZ374" s="2"/>
      <c r="CA374" s="2"/>
      <c r="CB374" s="2"/>
      <c r="CC374" s="2"/>
      <c r="CD374" s="2"/>
      <c r="CE374" s="2"/>
      <c r="CF374" s="2"/>
    </row>
    <row r="375" spans="1:84" x14ac:dyDescent="0.2">
      <c r="A375" s="51"/>
      <c r="B375" s="1" t="s">
        <v>415</v>
      </c>
      <c r="C375" s="51">
        <v>1</v>
      </c>
      <c r="D375" s="52">
        <v>0</v>
      </c>
      <c r="E375" s="52">
        <v>2</v>
      </c>
      <c r="F375" s="52">
        <v>1</v>
      </c>
      <c r="G375" s="52">
        <v>2</v>
      </c>
      <c r="H375" s="52">
        <v>0</v>
      </c>
      <c r="I375" s="52">
        <v>0</v>
      </c>
      <c r="J375" s="247">
        <v>2</v>
      </c>
      <c r="K375" s="247">
        <v>3</v>
      </c>
      <c r="L375" s="247">
        <v>1</v>
      </c>
      <c r="M375" s="52">
        <v>0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2"/>
      <c r="BZ375" s="2"/>
      <c r="CA375" s="2"/>
      <c r="CB375" s="2"/>
      <c r="CC375" s="2"/>
      <c r="CD375" s="2"/>
      <c r="CE375" s="2"/>
      <c r="CF375" s="2"/>
    </row>
    <row r="376" spans="1:84" x14ac:dyDescent="0.2">
      <c r="A376" s="51"/>
      <c r="B376" s="1" t="s">
        <v>416</v>
      </c>
      <c r="C376" s="51">
        <v>2</v>
      </c>
      <c r="D376" s="52">
        <v>0</v>
      </c>
      <c r="E376" s="52">
        <v>0</v>
      </c>
      <c r="F376" s="52">
        <v>0</v>
      </c>
      <c r="G376" s="52">
        <v>0</v>
      </c>
      <c r="H376" s="52">
        <v>0</v>
      </c>
      <c r="I376" s="52">
        <v>0</v>
      </c>
      <c r="J376" s="52">
        <v>0</v>
      </c>
      <c r="K376" s="52">
        <v>0</v>
      </c>
      <c r="L376" s="52">
        <v>0</v>
      </c>
      <c r="M376" s="52">
        <v>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2"/>
      <c r="BZ376" s="2"/>
      <c r="CA376" s="2"/>
      <c r="CB376" s="2"/>
      <c r="CC376" s="2"/>
      <c r="CD376" s="2"/>
      <c r="CE376" s="2"/>
      <c r="CF376" s="2"/>
    </row>
    <row r="377" spans="1:84" x14ac:dyDescent="0.2">
      <c r="A377" s="51"/>
      <c r="B377" s="1" t="s">
        <v>417</v>
      </c>
      <c r="C377" s="51">
        <v>3</v>
      </c>
      <c r="D377" s="52">
        <v>0</v>
      </c>
      <c r="E377" s="52">
        <v>0</v>
      </c>
      <c r="F377" s="52">
        <v>0</v>
      </c>
      <c r="G377" s="52">
        <v>0</v>
      </c>
      <c r="H377" s="52">
        <v>0</v>
      </c>
      <c r="I377" s="52">
        <v>0</v>
      </c>
      <c r="J377" s="52">
        <v>0</v>
      </c>
      <c r="K377" s="52">
        <v>0</v>
      </c>
      <c r="L377" s="52">
        <v>0</v>
      </c>
      <c r="M377" s="52"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2"/>
      <c r="BZ377" s="2"/>
      <c r="CA377" s="2"/>
      <c r="CB377" s="2"/>
      <c r="CC377" s="2"/>
      <c r="CD377" s="2"/>
      <c r="CE377" s="2"/>
      <c r="CF377" s="2"/>
    </row>
    <row r="378" spans="1:84" x14ac:dyDescent="0.2">
      <c r="A378" s="51"/>
      <c r="B378" s="1" t="s">
        <v>418</v>
      </c>
      <c r="C378" s="51">
        <v>4</v>
      </c>
      <c r="D378" s="52">
        <v>0</v>
      </c>
      <c r="E378" s="52">
        <v>0</v>
      </c>
      <c r="F378" s="52">
        <v>0</v>
      </c>
      <c r="G378" s="52">
        <v>0</v>
      </c>
      <c r="H378" s="52">
        <v>0</v>
      </c>
      <c r="I378" s="52">
        <v>0</v>
      </c>
      <c r="J378" s="52">
        <v>0</v>
      </c>
      <c r="K378" s="52">
        <v>0</v>
      </c>
      <c r="L378" s="52">
        <v>0</v>
      </c>
      <c r="M378" s="52"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2"/>
      <c r="BZ378" s="2"/>
      <c r="CA378" s="2"/>
      <c r="CB378" s="2"/>
      <c r="CC378" s="2"/>
      <c r="CD378" s="2"/>
      <c r="CE378" s="2"/>
      <c r="CF378" s="2"/>
    </row>
    <row r="379" spans="1:84" x14ac:dyDescent="0.2">
      <c r="A379" s="51"/>
      <c r="B379" s="1" t="s">
        <v>419</v>
      </c>
      <c r="C379" s="51">
        <v>5</v>
      </c>
      <c r="D379" s="52">
        <v>0</v>
      </c>
      <c r="E379" s="52">
        <v>0</v>
      </c>
      <c r="F379" s="52">
        <v>0</v>
      </c>
      <c r="G379" s="52">
        <v>0</v>
      </c>
      <c r="H379" s="52">
        <v>0</v>
      </c>
      <c r="I379" s="52">
        <v>0</v>
      </c>
      <c r="J379" s="52">
        <v>0</v>
      </c>
      <c r="K379" s="52">
        <v>0</v>
      </c>
      <c r="L379" s="52">
        <v>0</v>
      </c>
      <c r="M379" s="52"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2"/>
      <c r="BZ379" s="2"/>
      <c r="CA379" s="2"/>
      <c r="CB379" s="2"/>
      <c r="CC379" s="2"/>
      <c r="CD379" s="2"/>
      <c r="CE379" s="2"/>
      <c r="CF379" s="2"/>
    </row>
    <row r="380" spans="1:84" x14ac:dyDescent="0.2">
      <c r="A380" s="51"/>
      <c r="B380" s="1"/>
      <c r="C380" s="51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2"/>
      <c r="BZ380" s="2"/>
      <c r="CA380" s="2"/>
      <c r="CB380" s="2"/>
      <c r="CC380" s="2"/>
      <c r="CD380" s="2"/>
      <c r="CE380" s="2"/>
      <c r="CF380" s="2"/>
    </row>
    <row r="381" spans="1:8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2"/>
      <c r="BZ381" s="2"/>
      <c r="CA381" s="2"/>
      <c r="CB381" s="2"/>
      <c r="CC381" s="2"/>
      <c r="CD381" s="2"/>
      <c r="CE381" s="2"/>
      <c r="CF381" s="2"/>
    </row>
    <row r="382" spans="1:84" x14ac:dyDescent="0.2">
      <c r="A382" s="4"/>
      <c r="B382" s="1"/>
      <c r="C382" s="1"/>
      <c r="D382" s="1"/>
      <c r="E382" s="26"/>
      <c r="F382" s="26"/>
      <c r="G382" s="2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26"/>
      <c r="AE382" s="26"/>
      <c r="AF382" s="1"/>
      <c r="AG382" s="1"/>
      <c r="AH382" s="26"/>
      <c r="AI382" s="26"/>
      <c r="AJ382" s="1"/>
      <c r="AK382" s="26"/>
      <c r="AL382" s="26"/>
      <c r="AM382" s="26"/>
      <c r="AN382" s="26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2"/>
      <c r="BZ382" s="2"/>
      <c r="CA382" s="2"/>
      <c r="CB382" s="2"/>
      <c r="CC382" s="2"/>
      <c r="CD382" s="2"/>
      <c r="CE382" s="2"/>
      <c r="CF382" s="2"/>
    </row>
    <row r="383" spans="1:84" x14ac:dyDescent="0.2">
      <c r="A383" s="4" t="s">
        <v>32</v>
      </c>
      <c r="B383" s="45" t="s">
        <v>420</v>
      </c>
      <c r="C383" s="52"/>
      <c r="D383" s="17" t="s">
        <v>872</v>
      </c>
      <c r="E383" s="22" t="s">
        <v>873</v>
      </c>
      <c r="F383" s="22" t="s">
        <v>874</v>
      </c>
      <c r="G383" s="22" t="s">
        <v>875</v>
      </c>
      <c r="H383" s="22" t="s">
        <v>876</v>
      </c>
      <c r="I383" s="27" t="s">
        <v>877</v>
      </c>
      <c r="J383" s="254" t="s">
        <v>772</v>
      </c>
      <c r="K383" s="254" t="s">
        <v>803</v>
      </c>
      <c r="L383" s="254" t="s">
        <v>802</v>
      </c>
      <c r="M383" s="27" t="s">
        <v>801</v>
      </c>
      <c r="N383" s="1"/>
      <c r="X383" s="448" t="s">
        <v>978</v>
      </c>
      <c r="Y383" s="448" t="s">
        <v>979</v>
      </c>
      <c r="Z383" s="448" t="s">
        <v>980</v>
      </c>
      <c r="AA383" s="448" t="s">
        <v>981</v>
      </c>
      <c r="AB383" s="448" t="s">
        <v>982</v>
      </c>
      <c r="AC383" s="448" t="s">
        <v>983</v>
      </c>
      <c r="AD383" s="448" t="s">
        <v>984</v>
      </c>
      <c r="AE383" s="448" t="s">
        <v>985</v>
      </c>
      <c r="AF383" s="448" t="s">
        <v>986</v>
      </c>
      <c r="AG383" s="448" t="s">
        <v>987</v>
      </c>
      <c r="AH383" s="448" t="s">
        <v>988</v>
      </c>
      <c r="AI383" s="448" t="s">
        <v>989</v>
      </c>
      <c r="AJ383" s="1"/>
      <c r="AK383" s="26"/>
      <c r="AL383" s="26"/>
      <c r="AM383" s="26"/>
      <c r="AN383" s="26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2"/>
      <c r="BZ383" s="2"/>
      <c r="CA383" s="2"/>
      <c r="CB383" s="2"/>
      <c r="CC383" s="2"/>
      <c r="CD383" s="2"/>
      <c r="CE383" s="2"/>
      <c r="CF383" s="2"/>
    </row>
    <row r="384" spans="1:84" x14ac:dyDescent="0.2">
      <c r="A384" s="142">
        <v>1</v>
      </c>
      <c r="B384" s="143" t="s">
        <v>421</v>
      </c>
      <c r="C384" s="143" t="s">
        <v>422</v>
      </c>
      <c r="D384" s="143">
        <v>200</v>
      </c>
      <c r="E384" s="143">
        <v>300</v>
      </c>
      <c r="F384" s="143">
        <v>300</v>
      </c>
      <c r="G384" s="143">
        <v>250</v>
      </c>
      <c r="H384" s="143">
        <v>25</v>
      </c>
      <c r="I384" s="144">
        <v>25</v>
      </c>
      <c r="J384" s="255">
        <v>400</v>
      </c>
      <c r="K384" s="251">
        <v>350</v>
      </c>
      <c r="L384" s="255">
        <v>45</v>
      </c>
      <c r="M384" s="144">
        <v>45</v>
      </c>
      <c r="N384" s="1"/>
      <c r="X384" s="449">
        <v>1</v>
      </c>
      <c r="Y384" s="450" t="s">
        <v>990</v>
      </c>
      <c r="Z384" s="450" t="s">
        <v>991</v>
      </c>
      <c r="AA384" s="449">
        <v>0.35</v>
      </c>
      <c r="AB384" s="450" t="s">
        <v>904</v>
      </c>
      <c r="AC384" s="450" t="s">
        <v>420</v>
      </c>
      <c r="AD384" s="449">
        <v>6</v>
      </c>
      <c r="AE384" s="450" t="s">
        <v>420</v>
      </c>
      <c r="AF384" s="449">
        <v>6</v>
      </c>
      <c r="AG384" s="449">
        <v>0.35</v>
      </c>
      <c r="AH384" s="449">
        <v>0.37</v>
      </c>
      <c r="AI384" s="449">
        <v>0.45</v>
      </c>
      <c r="AJ384" s="1"/>
      <c r="AK384" s="26"/>
      <c r="AL384" s="26"/>
      <c r="AM384" s="26"/>
      <c r="AN384" s="26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2"/>
      <c r="BZ384" s="2"/>
      <c r="CA384" s="2"/>
      <c r="CB384" s="2"/>
      <c r="CC384" s="2"/>
      <c r="CD384" s="2"/>
      <c r="CE384" s="2"/>
      <c r="CF384" s="2"/>
    </row>
    <row r="385" spans="1:84" x14ac:dyDescent="0.2">
      <c r="A385" s="142">
        <v>2</v>
      </c>
      <c r="B385" s="143" t="s">
        <v>423</v>
      </c>
      <c r="C385" s="143" t="s">
        <v>424</v>
      </c>
      <c r="D385" s="143">
        <v>6.8000000000000005E-2</v>
      </c>
      <c r="E385" s="143">
        <v>5.7000000000000002E-2</v>
      </c>
      <c r="F385" s="143">
        <v>5.7000000000000002E-2</v>
      </c>
      <c r="G385" s="143">
        <v>6.8000000000000005E-2</v>
      </c>
      <c r="H385" s="143">
        <v>7.5999999999999998E-2</v>
      </c>
      <c r="I385" s="143">
        <v>0.04</v>
      </c>
      <c r="J385" s="251">
        <v>7.0000000000000007E-2</v>
      </c>
      <c r="K385" s="251">
        <v>4.7199999999999999E-2</v>
      </c>
      <c r="L385" s="251">
        <v>0.05</v>
      </c>
      <c r="M385" s="143">
        <v>4.4999999999999998E-2</v>
      </c>
      <c r="N385" s="1"/>
      <c r="X385" s="449">
        <v>2</v>
      </c>
      <c r="Y385" s="450" t="s">
        <v>990</v>
      </c>
      <c r="Z385" s="450" t="s">
        <v>992</v>
      </c>
      <c r="AA385" s="449">
        <v>0.503</v>
      </c>
      <c r="AB385" s="450" t="s">
        <v>905</v>
      </c>
      <c r="AC385" s="450" t="s">
        <v>420</v>
      </c>
      <c r="AD385" s="449">
        <v>7</v>
      </c>
      <c r="AE385" s="450" t="s">
        <v>420</v>
      </c>
      <c r="AF385" s="449">
        <v>7</v>
      </c>
      <c r="AG385" s="449">
        <v>0.503</v>
      </c>
      <c r="AH385" s="449">
        <v>0.53800000000000003</v>
      </c>
      <c r="AI385" s="449">
        <v>0.55000000000000004</v>
      </c>
      <c r="AJ385" s="1"/>
      <c r="AK385" s="26"/>
      <c r="AL385" s="26"/>
      <c r="AM385" s="26"/>
      <c r="AN385" s="26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2"/>
      <c r="BZ385" s="2"/>
      <c r="CA385" s="2"/>
      <c r="CB385" s="2"/>
      <c r="CC385" s="2"/>
      <c r="CD385" s="2"/>
      <c r="CE385" s="2"/>
      <c r="CF385" s="2"/>
    </row>
    <row r="386" spans="1:84" x14ac:dyDescent="0.2">
      <c r="A386" s="142">
        <v>3</v>
      </c>
      <c r="B386" s="143" t="s">
        <v>425</v>
      </c>
      <c r="C386" s="143" t="s">
        <v>426</v>
      </c>
      <c r="D386" s="143">
        <v>50</v>
      </c>
      <c r="E386" s="143">
        <v>50</v>
      </c>
      <c r="F386" s="143">
        <v>50</v>
      </c>
      <c r="G386" s="143">
        <v>50</v>
      </c>
      <c r="H386" s="143">
        <v>40</v>
      </c>
      <c r="I386" s="143">
        <v>40</v>
      </c>
      <c r="J386" s="251">
        <v>50</v>
      </c>
      <c r="K386" s="251">
        <v>50</v>
      </c>
      <c r="L386" s="251">
        <v>40</v>
      </c>
      <c r="M386" s="143">
        <v>40</v>
      </c>
      <c r="N386" s="1"/>
      <c r="X386" s="449">
        <v>3</v>
      </c>
      <c r="Y386" s="450" t="s">
        <v>990</v>
      </c>
      <c r="Z386" s="450" t="s">
        <v>993</v>
      </c>
      <c r="AA386" s="449">
        <v>0</v>
      </c>
      <c r="AB386" s="450" t="s">
        <v>906</v>
      </c>
      <c r="AC386" s="450" t="s">
        <v>994</v>
      </c>
      <c r="AD386" s="451"/>
      <c r="AE386" s="450" t="s">
        <v>994</v>
      </c>
      <c r="AF386" s="451"/>
      <c r="AG386" s="451"/>
      <c r="AH386" s="451"/>
      <c r="AI386" s="451"/>
      <c r="AJ386" s="1"/>
      <c r="AK386" s="26"/>
      <c r="AL386" s="26"/>
      <c r="AM386" s="26"/>
      <c r="AN386" s="26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2"/>
      <c r="BZ386" s="2"/>
      <c r="CA386" s="2"/>
      <c r="CB386" s="2"/>
      <c r="CC386" s="2"/>
      <c r="CD386" s="2"/>
      <c r="CE386" s="2"/>
      <c r="CF386" s="2"/>
    </row>
    <row r="387" spans="1:84" x14ac:dyDescent="0.2">
      <c r="A387" s="142">
        <v>4</v>
      </c>
      <c r="B387" s="512" t="s">
        <v>427</v>
      </c>
      <c r="C387" s="513" t="s">
        <v>428</v>
      </c>
      <c r="D387" s="513">
        <v>1.15E-2</v>
      </c>
      <c r="E387" s="513">
        <v>1.15E-2</v>
      </c>
      <c r="F387" s="513">
        <v>1.15E-2</v>
      </c>
      <c r="G387" s="513">
        <v>1.15E-2</v>
      </c>
      <c r="H387" s="513">
        <v>1.15E-2</v>
      </c>
      <c r="I387" s="513">
        <v>1.15E-2</v>
      </c>
      <c r="J387" s="544">
        <v>1.15E-2</v>
      </c>
      <c r="K387" s="544">
        <v>1.26E-2</v>
      </c>
      <c r="L387" s="544">
        <v>1.15E-2</v>
      </c>
      <c r="M387" s="545">
        <v>1.15E-2</v>
      </c>
      <c r="N387" s="1"/>
      <c r="X387" s="449">
        <v>4</v>
      </c>
      <c r="Y387" s="450" t="s">
        <v>990</v>
      </c>
      <c r="Z387" s="450" t="s">
        <v>995</v>
      </c>
      <c r="AA387" s="449">
        <v>0.79</v>
      </c>
      <c r="AB387" s="450" t="s">
        <v>907</v>
      </c>
      <c r="AC387" s="450" t="s">
        <v>420</v>
      </c>
      <c r="AD387" s="449">
        <v>8</v>
      </c>
      <c r="AE387" s="450" t="s">
        <v>420</v>
      </c>
      <c r="AF387" s="449">
        <v>8</v>
      </c>
      <c r="AG387" s="449">
        <v>1.1599999999999999</v>
      </c>
      <c r="AH387" s="449">
        <v>1.1599999999999999</v>
      </c>
      <c r="AI387" s="449">
        <v>1.9</v>
      </c>
      <c r="AJ387" s="1"/>
      <c r="AK387" s="26"/>
      <c r="AL387" s="26"/>
      <c r="AM387" s="26"/>
      <c r="AN387" s="26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2"/>
      <c r="BZ387" s="2"/>
      <c r="CA387" s="2"/>
      <c r="CB387" s="2"/>
      <c r="CC387" s="2"/>
      <c r="CD387" s="2"/>
      <c r="CE387" s="2"/>
      <c r="CF387" s="2"/>
    </row>
    <row r="388" spans="1:84" x14ac:dyDescent="0.2">
      <c r="A388" s="142">
        <v>5</v>
      </c>
      <c r="B388" s="522" t="s">
        <v>429</v>
      </c>
      <c r="C388" s="523" t="s">
        <v>430</v>
      </c>
      <c r="D388" s="523">
        <v>0.32</v>
      </c>
      <c r="E388" s="523">
        <v>0.32</v>
      </c>
      <c r="F388" s="523">
        <v>0.32</v>
      </c>
      <c r="G388" s="523">
        <v>0.32</v>
      </c>
      <c r="H388" s="523">
        <v>0.32</v>
      </c>
      <c r="I388" s="523">
        <v>0.32</v>
      </c>
      <c r="J388" s="420">
        <v>0.32</v>
      </c>
      <c r="K388" s="420">
        <v>0.32</v>
      </c>
      <c r="L388" s="420">
        <v>0.32</v>
      </c>
      <c r="M388" s="526">
        <v>0.32</v>
      </c>
      <c r="N388" s="1"/>
      <c r="X388" s="449">
        <v>5</v>
      </c>
      <c r="Y388" s="450" t="s">
        <v>990</v>
      </c>
      <c r="Z388" s="450" t="s">
        <v>996</v>
      </c>
      <c r="AA388" s="449">
        <v>0</v>
      </c>
      <c r="AB388" s="450" t="s">
        <v>908</v>
      </c>
      <c r="AC388" s="450" t="s">
        <v>420</v>
      </c>
      <c r="AD388" s="449">
        <v>9</v>
      </c>
      <c r="AE388" s="450" t="s">
        <v>420</v>
      </c>
      <c r="AF388" s="449">
        <v>9</v>
      </c>
      <c r="AG388" s="449">
        <v>-0.308</v>
      </c>
      <c r="AH388" s="449">
        <v>-0.308</v>
      </c>
      <c r="AI388" s="449">
        <v>-0.28000000000000003</v>
      </c>
      <c r="AJ388" s="1"/>
      <c r="AK388" s="26"/>
      <c r="AL388" s="26"/>
      <c r="AM388" s="26"/>
      <c r="AN388" s="26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2"/>
      <c r="BZ388" s="2"/>
      <c r="CA388" s="2"/>
      <c r="CB388" s="2"/>
      <c r="CC388" s="2"/>
      <c r="CD388" s="2"/>
      <c r="CE388" s="2"/>
      <c r="CF388" s="2"/>
    </row>
    <row r="389" spans="1:84" x14ac:dyDescent="0.2">
      <c r="A389" s="142">
        <v>6</v>
      </c>
      <c r="B389" s="512" t="s">
        <v>431</v>
      </c>
      <c r="C389" s="513" t="s">
        <v>432</v>
      </c>
      <c r="D389" s="513">
        <v>0.35</v>
      </c>
      <c r="E389" s="513">
        <v>0.35</v>
      </c>
      <c r="F389" s="513">
        <v>0.35</v>
      </c>
      <c r="G389" s="513">
        <v>0.35</v>
      </c>
      <c r="H389" s="513">
        <v>0.45</v>
      </c>
      <c r="I389" s="513">
        <v>0.45</v>
      </c>
      <c r="J389" s="544">
        <v>0.35</v>
      </c>
      <c r="K389" s="544">
        <v>0.37</v>
      </c>
      <c r="L389" s="544">
        <v>0.45</v>
      </c>
      <c r="M389" s="545">
        <v>0.45</v>
      </c>
      <c r="N389" s="1"/>
      <c r="X389" s="449">
        <v>6</v>
      </c>
      <c r="Y389" s="450" t="s">
        <v>990</v>
      </c>
      <c r="Z389" s="450" t="s">
        <v>997</v>
      </c>
      <c r="AA389" s="449">
        <v>0.35</v>
      </c>
      <c r="AB389" s="450" t="s">
        <v>909</v>
      </c>
      <c r="AC389" s="450" t="s">
        <v>420</v>
      </c>
      <c r="AD389" s="449">
        <v>10</v>
      </c>
      <c r="AE389" s="450" t="s">
        <v>420</v>
      </c>
      <c r="AF389" s="449">
        <v>10</v>
      </c>
      <c r="AG389" s="449">
        <v>0.35</v>
      </c>
      <c r="AH389" s="449">
        <v>0.35</v>
      </c>
      <c r="AI389" s="449">
        <v>0.35</v>
      </c>
      <c r="AJ389" s="1"/>
      <c r="AK389" s="26"/>
      <c r="AL389" s="26"/>
      <c r="AM389" s="26"/>
      <c r="AN389" s="26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2"/>
      <c r="BZ389" s="2"/>
      <c r="CA389" s="2"/>
      <c r="CB389" s="2"/>
      <c r="CC389" s="2"/>
      <c r="CD389" s="2"/>
      <c r="CE389" s="2"/>
      <c r="CF389" s="2"/>
    </row>
    <row r="390" spans="1:84" x14ac:dyDescent="0.2">
      <c r="A390" s="142">
        <v>7</v>
      </c>
      <c r="B390" s="517" t="s">
        <v>433</v>
      </c>
      <c r="C390" s="144" t="s">
        <v>434</v>
      </c>
      <c r="D390" s="144">
        <v>0.503</v>
      </c>
      <c r="E390" s="144">
        <v>0.503</v>
      </c>
      <c r="F390" s="144">
        <v>0.503</v>
      </c>
      <c r="G390" s="144">
        <v>0.503</v>
      </c>
      <c r="H390" s="144">
        <v>0.55000000000000004</v>
      </c>
      <c r="I390" s="144">
        <v>0.55000000000000004</v>
      </c>
      <c r="J390" s="255">
        <v>0.503</v>
      </c>
      <c r="K390" s="255">
        <v>0.53800000000000003</v>
      </c>
      <c r="L390" s="255">
        <v>0.55000000000000004</v>
      </c>
      <c r="M390" s="533">
        <v>0.55000000000000004</v>
      </c>
      <c r="N390" s="1"/>
      <c r="X390" s="449">
        <v>7</v>
      </c>
      <c r="Y390" s="450" t="s">
        <v>990</v>
      </c>
      <c r="Z390" s="450" t="s">
        <v>998</v>
      </c>
      <c r="AA390" s="449">
        <v>0.42</v>
      </c>
      <c r="AB390" s="450" t="s">
        <v>910</v>
      </c>
      <c r="AC390" s="450" t="s">
        <v>420</v>
      </c>
      <c r="AD390" s="449">
        <v>11</v>
      </c>
      <c r="AE390" s="450" t="s">
        <v>420</v>
      </c>
      <c r="AF390" s="449">
        <v>11</v>
      </c>
      <c r="AG390" s="449">
        <v>0.42</v>
      </c>
      <c r="AH390" s="449">
        <v>0.42</v>
      </c>
      <c r="AI390" s="449">
        <v>0.42</v>
      </c>
      <c r="AJ390" s="1"/>
      <c r="AK390" s="26"/>
      <c r="AL390" s="26"/>
      <c r="AM390" s="26"/>
      <c r="AN390" s="26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2"/>
      <c r="BZ390" s="2"/>
      <c r="CA390" s="2"/>
      <c r="CB390" s="2"/>
      <c r="CC390" s="2"/>
      <c r="CD390" s="2"/>
      <c r="CE390" s="2"/>
      <c r="CF390" s="2"/>
    </row>
    <row r="391" spans="1:84" x14ac:dyDescent="0.2">
      <c r="A391" s="142">
        <v>8</v>
      </c>
      <c r="B391" s="517" t="s">
        <v>435</v>
      </c>
      <c r="C391" s="144" t="s">
        <v>436</v>
      </c>
      <c r="D391" s="144">
        <v>1.1599999999999999</v>
      </c>
      <c r="E391" s="144">
        <v>1.1599999999999999</v>
      </c>
      <c r="F391" s="540">
        <v>1.1599999999999999</v>
      </c>
      <c r="G391" s="540">
        <v>1.1599999999999999</v>
      </c>
      <c r="H391" s="540">
        <v>1.9</v>
      </c>
      <c r="I391" s="540">
        <v>1.9</v>
      </c>
      <c r="J391" s="520">
        <v>1.1599999999999999</v>
      </c>
      <c r="K391" s="255">
        <v>1.1599999999999999</v>
      </c>
      <c r="L391" s="520">
        <v>1.9</v>
      </c>
      <c r="M391" s="521">
        <v>1.9</v>
      </c>
      <c r="N391" s="1"/>
      <c r="X391" s="449">
        <v>8</v>
      </c>
      <c r="Y391" s="450" t="s">
        <v>990</v>
      </c>
      <c r="Z391" s="450" t="s">
        <v>999</v>
      </c>
      <c r="AA391" s="449">
        <v>1</v>
      </c>
      <c r="AB391" s="450" t="s">
        <v>444</v>
      </c>
      <c r="AC391" s="450" t="s">
        <v>420</v>
      </c>
      <c r="AD391" s="449">
        <v>12</v>
      </c>
      <c r="AE391" s="450" t="s">
        <v>420</v>
      </c>
      <c r="AF391" s="449">
        <v>12</v>
      </c>
      <c r="AG391" s="449">
        <v>1</v>
      </c>
      <c r="AH391" s="449">
        <v>1</v>
      </c>
      <c r="AI391" s="449">
        <v>1.2</v>
      </c>
      <c r="AJ391" s="1"/>
      <c r="AK391" s="26"/>
      <c r="AL391" s="26"/>
      <c r="AM391" s="26"/>
      <c r="AN391" s="26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2"/>
      <c r="BZ391" s="2"/>
      <c r="CA391" s="2"/>
      <c r="CB391" s="2"/>
      <c r="CC391" s="2"/>
      <c r="CD391" s="2"/>
      <c r="CE391" s="2"/>
      <c r="CF391" s="2"/>
    </row>
    <row r="392" spans="1:84" x14ac:dyDescent="0.2">
      <c r="A392" s="142">
        <v>9</v>
      </c>
      <c r="B392" s="517" t="s">
        <v>437</v>
      </c>
      <c r="C392" s="144" t="s">
        <v>438</v>
      </c>
      <c r="D392" s="144">
        <v>-0.308</v>
      </c>
      <c r="E392" s="144">
        <v>-0.308</v>
      </c>
      <c r="F392" s="540">
        <v>-0.308</v>
      </c>
      <c r="G392" s="540">
        <v>-0.308</v>
      </c>
      <c r="H392" s="540">
        <v>-0.28000000000000003</v>
      </c>
      <c r="I392" s="540">
        <v>-0.28000000000000003</v>
      </c>
      <c r="J392" s="520">
        <v>-0.308</v>
      </c>
      <c r="K392" s="255">
        <v>-0.308</v>
      </c>
      <c r="L392" s="520">
        <v>-0.28000000000000003</v>
      </c>
      <c r="M392" s="521">
        <v>-0.28000000000000003</v>
      </c>
      <c r="N392" s="1"/>
      <c r="X392" s="449">
        <v>9</v>
      </c>
      <c r="Y392" s="450" t="s">
        <v>990</v>
      </c>
      <c r="Z392" s="450" t="s">
        <v>1000</v>
      </c>
      <c r="AA392" s="449">
        <v>6.7</v>
      </c>
      <c r="AB392" s="450" t="s">
        <v>911</v>
      </c>
      <c r="AC392" s="450" t="s">
        <v>994</v>
      </c>
      <c r="AD392" s="451"/>
      <c r="AE392" s="450" t="s">
        <v>994</v>
      </c>
      <c r="AF392" s="451"/>
      <c r="AG392" s="451"/>
      <c r="AH392" s="451"/>
      <c r="AI392" s="451"/>
      <c r="AJ392" s="1"/>
      <c r="AK392" s="26"/>
      <c r="AL392" s="26"/>
      <c r="AM392" s="26"/>
      <c r="AN392" s="26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2"/>
      <c r="BZ392" s="2"/>
      <c r="CA392" s="2"/>
      <c r="CB392" s="2"/>
      <c r="CC392" s="2"/>
      <c r="CD392" s="2"/>
      <c r="CE392" s="2"/>
      <c r="CF392" s="2"/>
    </row>
    <row r="393" spans="1:84" x14ac:dyDescent="0.2">
      <c r="A393" s="142">
        <v>10</v>
      </c>
      <c r="B393" s="517" t="s">
        <v>439</v>
      </c>
      <c r="C393" s="144" t="s">
        <v>440</v>
      </c>
      <c r="D393" s="540">
        <v>0.35</v>
      </c>
      <c r="E393" s="540">
        <v>0.35</v>
      </c>
      <c r="F393" s="144">
        <v>0.35</v>
      </c>
      <c r="G393" s="144">
        <v>0.35</v>
      </c>
      <c r="H393" s="144">
        <v>0.35</v>
      </c>
      <c r="I393" s="144">
        <v>0.35</v>
      </c>
      <c r="J393" s="255">
        <v>0.35</v>
      </c>
      <c r="K393" s="520">
        <v>0.35</v>
      </c>
      <c r="L393" s="255">
        <v>0.35</v>
      </c>
      <c r="M393" s="533">
        <v>0.35</v>
      </c>
      <c r="N393" s="1"/>
      <c r="X393" s="449">
        <v>10</v>
      </c>
      <c r="Y393" s="450" t="s">
        <v>990</v>
      </c>
      <c r="Z393" s="450" t="s">
        <v>1001</v>
      </c>
      <c r="AA393" s="449">
        <v>20.3</v>
      </c>
      <c r="AB393" s="450" t="s">
        <v>912</v>
      </c>
      <c r="AC393" s="450" t="s">
        <v>994</v>
      </c>
      <c r="AD393" s="451"/>
      <c r="AE393" s="450" t="s">
        <v>994</v>
      </c>
      <c r="AF393" s="451"/>
      <c r="AG393" s="451"/>
      <c r="AH393" s="451"/>
      <c r="AI393" s="451"/>
      <c r="AJ393" s="1"/>
      <c r="AK393" s="26"/>
      <c r="AL393" s="26"/>
      <c r="AM393" s="26"/>
      <c r="AN393" s="26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2"/>
      <c r="BZ393" s="2"/>
      <c r="CA393" s="2"/>
      <c r="CB393" s="2"/>
      <c r="CC393" s="2"/>
      <c r="CD393" s="2"/>
      <c r="CE393" s="2"/>
      <c r="CF393" s="2"/>
    </row>
    <row r="394" spans="1:84" x14ac:dyDescent="0.2">
      <c r="A394" s="142">
        <v>11</v>
      </c>
      <c r="B394" s="517" t="s">
        <v>441</v>
      </c>
      <c r="C394" s="144" t="s">
        <v>442</v>
      </c>
      <c r="D394" s="540">
        <v>0.42</v>
      </c>
      <c r="E394" s="540">
        <v>0.42</v>
      </c>
      <c r="F394" s="144">
        <v>0.42</v>
      </c>
      <c r="G394" s="144">
        <v>0.42</v>
      </c>
      <c r="H394" s="144">
        <v>0.42</v>
      </c>
      <c r="I394" s="144">
        <v>0.42</v>
      </c>
      <c r="J394" s="255">
        <v>0.42</v>
      </c>
      <c r="K394" s="520">
        <v>0.42</v>
      </c>
      <c r="L394" s="255">
        <v>0.42</v>
      </c>
      <c r="M394" s="533">
        <v>0.42</v>
      </c>
      <c r="N394" s="1"/>
      <c r="X394" s="449">
        <v>11</v>
      </c>
      <c r="Y394" s="450" t="s">
        <v>990</v>
      </c>
      <c r="Z394" s="450" t="s">
        <v>1002</v>
      </c>
      <c r="AA394" s="449">
        <v>1.0900000000000001</v>
      </c>
      <c r="AB394" s="450" t="s">
        <v>913</v>
      </c>
      <c r="AC394" s="450" t="s">
        <v>994</v>
      </c>
      <c r="AD394" s="451"/>
      <c r="AE394" s="450" t="s">
        <v>994</v>
      </c>
      <c r="AF394" s="451"/>
      <c r="AG394" s="451"/>
      <c r="AH394" s="451"/>
      <c r="AI394" s="451"/>
      <c r="AJ394" s="1"/>
      <c r="AK394" s="26"/>
      <c r="AL394" s="26"/>
      <c r="AM394" s="26"/>
      <c r="AN394" s="26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2"/>
      <c r="BZ394" s="2"/>
      <c r="CA394" s="2"/>
      <c r="CB394" s="2"/>
      <c r="CC394" s="2"/>
      <c r="CD394" s="2"/>
      <c r="CE394" s="2"/>
      <c r="CF394" s="2"/>
    </row>
    <row r="395" spans="1:84" x14ac:dyDescent="0.2">
      <c r="A395" s="142">
        <v>12</v>
      </c>
      <c r="B395" s="522" t="s">
        <v>443</v>
      </c>
      <c r="C395" s="523" t="s">
        <v>444</v>
      </c>
      <c r="D395" s="524">
        <v>1</v>
      </c>
      <c r="E395" s="524">
        <v>1</v>
      </c>
      <c r="F395" s="524">
        <v>1</v>
      </c>
      <c r="G395" s="524">
        <v>1</v>
      </c>
      <c r="H395" s="524">
        <v>1.2</v>
      </c>
      <c r="I395" s="524">
        <v>1.2</v>
      </c>
      <c r="J395" s="525">
        <v>1</v>
      </c>
      <c r="K395" s="525">
        <v>1</v>
      </c>
      <c r="L395" s="525">
        <v>1.2</v>
      </c>
      <c r="M395" s="546">
        <v>1.2</v>
      </c>
      <c r="N395" s="1"/>
      <c r="X395" s="449">
        <v>12</v>
      </c>
      <c r="Y395" s="450" t="s">
        <v>990</v>
      </c>
      <c r="Z395" s="450" t="s">
        <v>1003</v>
      </c>
      <c r="AA395" s="449">
        <v>500</v>
      </c>
      <c r="AB395" s="450" t="s">
        <v>914</v>
      </c>
      <c r="AC395" s="450" t="s">
        <v>420</v>
      </c>
      <c r="AD395" s="449">
        <v>1</v>
      </c>
      <c r="AE395" s="450" t="s">
        <v>420</v>
      </c>
      <c r="AF395" s="449">
        <v>1</v>
      </c>
      <c r="AG395" s="449">
        <v>400</v>
      </c>
      <c r="AH395" s="449">
        <v>350</v>
      </c>
      <c r="AI395" s="449">
        <v>45</v>
      </c>
      <c r="AJ395" s="1"/>
      <c r="AK395" s="26"/>
      <c r="AL395" s="26"/>
      <c r="AM395" s="26"/>
      <c r="AN395" s="26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2"/>
      <c r="BZ395" s="2"/>
      <c r="CA395" s="2"/>
      <c r="CB395" s="2"/>
      <c r="CC395" s="2"/>
      <c r="CD395" s="2"/>
      <c r="CE395" s="2"/>
      <c r="CF395" s="2"/>
    </row>
    <row r="396" spans="1:84" x14ac:dyDescent="0.2">
      <c r="A396" s="142">
        <v>13</v>
      </c>
      <c r="B396" s="512" t="s">
        <v>445</v>
      </c>
      <c r="C396" s="513" t="s">
        <v>446</v>
      </c>
      <c r="D396" s="513">
        <v>2.4E-2</v>
      </c>
      <c r="E396" s="513">
        <v>2.4E-2</v>
      </c>
      <c r="F396" s="513">
        <v>2.4E-2</v>
      </c>
      <c r="G396" s="513">
        <v>2.4E-2</v>
      </c>
      <c r="H396" s="513">
        <v>3.3000000000000002E-2</v>
      </c>
      <c r="I396" s="513">
        <v>3.3000000000000002E-2</v>
      </c>
      <c r="J396" s="544">
        <v>2.4E-2</v>
      </c>
      <c r="K396" s="544">
        <v>2.4E-2</v>
      </c>
      <c r="L396" s="544">
        <v>3.3000000000000002E-2</v>
      </c>
      <c r="M396" s="545">
        <v>3.3000000000000002E-2</v>
      </c>
      <c r="N396" s="1"/>
      <c r="X396" s="449">
        <v>13</v>
      </c>
      <c r="Y396" s="450" t="s">
        <v>990</v>
      </c>
      <c r="Z396" s="450" t="s">
        <v>1004</v>
      </c>
      <c r="AA396" s="449">
        <v>1.2</v>
      </c>
      <c r="AB396" s="450" t="s">
        <v>915</v>
      </c>
      <c r="AC396" s="450" t="s">
        <v>994</v>
      </c>
      <c r="AD396" s="451"/>
      <c r="AE396" s="450" t="s">
        <v>994</v>
      </c>
      <c r="AF396" s="451"/>
      <c r="AG396" s="451"/>
      <c r="AH396" s="451"/>
      <c r="AI396" s="451"/>
      <c r="AJ396" s="1"/>
      <c r="AK396" s="26"/>
      <c r="AL396" s="26"/>
      <c r="AM396" s="26"/>
      <c r="AN396" s="26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2"/>
      <c r="BZ396" s="2"/>
      <c r="CA396" s="2"/>
      <c r="CB396" s="2"/>
      <c r="CC396" s="2"/>
      <c r="CD396" s="2"/>
      <c r="CE396" s="2"/>
      <c r="CF396" s="2"/>
    </row>
    <row r="397" spans="1:84" x14ac:dyDescent="0.2">
      <c r="A397" s="142">
        <v>14</v>
      </c>
      <c r="B397" s="522" t="s">
        <v>447</v>
      </c>
      <c r="C397" s="523" t="s">
        <v>448</v>
      </c>
      <c r="D397" s="543">
        <v>1.7</v>
      </c>
      <c r="E397" s="543">
        <v>1.7</v>
      </c>
      <c r="F397" s="543">
        <v>1.7</v>
      </c>
      <c r="G397" s="543">
        <v>1.7</v>
      </c>
      <c r="H397" s="543">
        <v>1.9</v>
      </c>
      <c r="I397" s="543">
        <v>1.9</v>
      </c>
      <c r="J397" s="536">
        <v>1.7</v>
      </c>
      <c r="K397" s="536">
        <v>1.7</v>
      </c>
      <c r="L397" s="536">
        <v>1.9</v>
      </c>
      <c r="M397" s="537">
        <v>1.9</v>
      </c>
      <c r="N397" s="1"/>
      <c r="X397" s="449">
        <v>14</v>
      </c>
      <c r="Y397" s="450" t="s">
        <v>990</v>
      </c>
      <c r="Z397" s="450" t="s">
        <v>1005</v>
      </c>
      <c r="AA397" s="449">
        <v>0.08</v>
      </c>
      <c r="AB397" s="450" t="s">
        <v>916</v>
      </c>
      <c r="AC397" s="450" t="s">
        <v>420</v>
      </c>
      <c r="AD397" s="449">
        <v>2</v>
      </c>
      <c r="AE397" s="450" t="s">
        <v>420</v>
      </c>
      <c r="AF397" s="449">
        <v>2</v>
      </c>
      <c r="AG397" s="449">
        <v>7.0000000000000007E-2</v>
      </c>
      <c r="AH397" s="449">
        <v>4.7199999999999999E-2</v>
      </c>
      <c r="AI397" s="449">
        <v>0.05</v>
      </c>
      <c r="AJ397" s="1"/>
      <c r="AK397" s="26"/>
      <c r="AL397" s="26"/>
      <c r="AM397" s="26"/>
      <c r="AN397" s="26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2"/>
      <c r="BZ397" s="2"/>
      <c r="CA397" s="2"/>
      <c r="CB397" s="2"/>
      <c r="CC397" s="2"/>
      <c r="CD397" s="2"/>
      <c r="CE397" s="2"/>
      <c r="CF397" s="2"/>
    </row>
    <row r="398" spans="1:84" x14ac:dyDescent="0.2">
      <c r="A398" s="142">
        <v>15</v>
      </c>
      <c r="B398" s="512" t="s">
        <v>449</v>
      </c>
      <c r="C398" s="513" t="s">
        <v>450</v>
      </c>
      <c r="D398" s="538">
        <v>-0.81840000000000002</v>
      </c>
      <c r="E398" s="538">
        <v>-0.81840000000000002</v>
      </c>
      <c r="F398" s="538">
        <v>-0.81840000000000002</v>
      </c>
      <c r="G398" s="538">
        <v>-0.81840000000000002</v>
      </c>
      <c r="H398" s="538">
        <v>-0.97740000000000005</v>
      </c>
      <c r="I398" s="538">
        <v>-0.97740000000000005</v>
      </c>
      <c r="J398" s="529">
        <v>-0.81840000000000002</v>
      </c>
      <c r="K398" s="529">
        <v>-0.81840000000000002</v>
      </c>
      <c r="L398" s="529">
        <v>-0.97740000000000005</v>
      </c>
      <c r="M398" s="530">
        <v>-0.97740000000000005</v>
      </c>
      <c r="N398" s="1"/>
      <c r="X398" s="449">
        <v>15</v>
      </c>
      <c r="Y398" s="450" t="s">
        <v>990</v>
      </c>
      <c r="Z398" s="450" t="s">
        <v>1006</v>
      </c>
      <c r="AA398" s="449">
        <v>1.15E-2</v>
      </c>
      <c r="AB398" s="450" t="s">
        <v>428</v>
      </c>
      <c r="AC398" s="450" t="s">
        <v>420</v>
      </c>
      <c r="AD398" s="449">
        <v>4</v>
      </c>
      <c r="AE398" s="450" t="s">
        <v>420</v>
      </c>
      <c r="AF398" s="449">
        <v>4</v>
      </c>
      <c r="AG398" s="449">
        <v>1.15E-2</v>
      </c>
      <c r="AH398" s="449">
        <v>1.26E-2</v>
      </c>
      <c r="AI398" s="449">
        <v>1.15E-2</v>
      </c>
      <c r="AJ398" s="1"/>
      <c r="AK398" s="26"/>
      <c r="AL398" s="26"/>
      <c r="AM398" s="26"/>
      <c r="AN398" s="26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2"/>
      <c r="BZ398" s="2"/>
      <c r="CA398" s="2"/>
      <c r="CB398" s="2"/>
      <c r="CC398" s="2"/>
      <c r="CD398" s="2"/>
      <c r="CE398" s="2"/>
      <c r="CF398" s="2"/>
    </row>
    <row r="399" spans="1:84" x14ac:dyDescent="0.2">
      <c r="A399" s="142">
        <v>16</v>
      </c>
      <c r="B399" s="517" t="s">
        <v>451</v>
      </c>
      <c r="C399" s="144" t="s">
        <v>452</v>
      </c>
      <c r="D399" s="531">
        <v>30.748999999999999</v>
      </c>
      <c r="E399" s="531">
        <v>30.748999999999999</v>
      </c>
      <c r="F399" s="531">
        <v>30.748999999999999</v>
      </c>
      <c r="G399" s="531">
        <v>30.748999999999999</v>
      </c>
      <c r="H399" s="531">
        <v>23.102</v>
      </c>
      <c r="I399" s="531">
        <v>23.102</v>
      </c>
      <c r="J399" s="532">
        <v>30.748999999999999</v>
      </c>
      <c r="K399" s="532">
        <v>30.748999999999999</v>
      </c>
      <c r="L399" s="532">
        <v>23.102</v>
      </c>
      <c r="M399" s="539">
        <v>23.102</v>
      </c>
      <c r="N399" s="1">
        <f>125*30.4</f>
        <v>3800</v>
      </c>
      <c r="X399" s="449">
        <v>16</v>
      </c>
      <c r="Y399" s="450" t="s">
        <v>990</v>
      </c>
      <c r="Z399" s="450" t="s">
        <v>1007</v>
      </c>
      <c r="AA399" s="449">
        <v>0.32</v>
      </c>
      <c r="AB399" s="450" t="s">
        <v>430</v>
      </c>
      <c r="AC399" s="450" t="s">
        <v>420</v>
      </c>
      <c r="AD399" s="449">
        <v>5</v>
      </c>
      <c r="AE399" s="450" t="s">
        <v>420</v>
      </c>
      <c r="AF399" s="449">
        <v>5</v>
      </c>
      <c r="AG399" s="449">
        <v>0.32</v>
      </c>
      <c r="AH399" s="449">
        <v>0.32</v>
      </c>
      <c r="AI399" s="449">
        <v>0.32</v>
      </c>
      <c r="AJ399" s="1"/>
      <c r="AK399" s="26"/>
      <c r="AL399" s="26"/>
      <c r="AM399" s="26"/>
      <c r="AN399" s="26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2"/>
      <c r="BZ399" s="2"/>
      <c r="CA399" s="2"/>
      <c r="CB399" s="2"/>
      <c r="CC399" s="2"/>
      <c r="CD399" s="2"/>
      <c r="CE399" s="2"/>
      <c r="CF399" s="2"/>
    </row>
    <row r="400" spans="1:84" x14ac:dyDescent="0.2">
      <c r="A400" s="142">
        <v>17</v>
      </c>
      <c r="B400" s="517" t="s">
        <v>453</v>
      </c>
      <c r="C400" s="144" t="s">
        <v>454</v>
      </c>
      <c r="D400" s="540">
        <v>-0.7994</v>
      </c>
      <c r="E400" s="540">
        <v>-0.7994</v>
      </c>
      <c r="F400" s="540">
        <v>-0.7994</v>
      </c>
      <c r="G400" s="540">
        <v>-0.7994</v>
      </c>
      <c r="H400" s="540">
        <v>-1.127</v>
      </c>
      <c r="I400" s="540">
        <v>-1.127</v>
      </c>
      <c r="J400" s="520">
        <v>-0.7994</v>
      </c>
      <c r="K400" s="520">
        <v>-0.7994</v>
      </c>
      <c r="L400" s="520">
        <v>-1.127</v>
      </c>
      <c r="M400" s="521">
        <v>-1.127</v>
      </c>
      <c r="N400" s="1"/>
      <c r="X400" s="449">
        <v>17</v>
      </c>
      <c r="Y400" s="450" t="s">
        <v>990</v>
      </c>
      <c r="Z400" s="450" t="s">
        <v>1008</v>
      </c>
      <c r="AA400" s="449">
        <v>2.4E-2</v>
      </c>
      <c r="AB400" s="450" t="s">
        <v>917</v>
      </c>
      <c r="AC400" s="450" t="s">
        <v>420</v>
      </c>
      <c r="AD400" s="449">
        <v>13</v>
      </c>
      <c r="AE400" s="450" t="s">
        <v>420</v>
      </c>
      <c r="AF400" s="449">
        <v>13</v>
      </c>
      <c r="AG400" s="449">
        <v>2.4E-2</v>
      </c>
      <c r="AH400" s="449">
        <v>2.4E-2</v>
      </c>
      <c r="AI400" s="449">
        <v>3.3000000000000002E-2</v>
      </c>
      <c r="AJ400" s="1"/>
      <c r="AK400" s="26"/>
      <c r="AL400" s="26"/>
      <c r="AM400" s="26"/>
      <c r="AN400" s="26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2"/>
      <c r="BZ400" s="2"/>
      <c r="CA400" s="2"/>
      <c r="CB400" s="2"/>
      <c r="CC400" s="2"/>
      <c r="CD400" s="2"/>
      <c r="CE400" s="2"/>
      <c r="CF400" s="2"/>
    </row>
    <row r="401" spans="1:84" x14ac:dyDescent="0.2">
      <c r="A401" s="142">
        <v>18</v>
      </c>
      <c r="B401" s="522" t="s">
        <v>455</v>
      </c>
      <c r="C401" s="523" t="s">
        <v>456</v>
      </c>
      <c r="D401" s="541">
        <v>10.847099999999999</v>
      </c>
      <c r="E401" s="541">
        <v>10.847099999999999</v>
      </c>
      <c r="F401" s="541">
        <v>10.847099999999999</v>
      </c>
      <c r="G401" s="541">
        <v>10.847099999999999</v>
      </c>
      <c r="H401" s="541">
        <v>6.1787000000000001</v>
      </c>
      <c r="I401" s="541">
        <v>6.1787000000000001</v>
      </c>
      <c r="J401" s="542">
        <v>10.847099999999999</v>
      </c>
      <c r="K401" s="542">
        <v>10.847099999999999</v>
      </c>
      <c r="L401" s="536">
        <v>6.1787000000000001</v>
      </c>
      <c r="M401" s="537">
        <v>6.1787000000000001</v>
      </c>
      <c r="N401" s="1"/>
      <c r="X401" s="449">
        <v>18</v>
      </c>
      <c r="Y401" s="450" t="s">
        <v>990</v>
      </c>
      <c r="Z401" s="450" t="s">
        <v>1009</v>
      </c>
      <c r="AA401" s="449">
        <v>1.7</v>
      </c>
      <c r="AB401" s="450" t="s">
        <v>448</v>
      </c>
      <c r="AC401" s="450" t="s">
        <v>420</v>
      </c>
      <c r="AD401" s="449">
        <v>14</v>
      </c>
      <c r="AE401" s="450" t="s">
        <v>420</v>
      </c>
      <c r="AF401" s="449">
        <v>14</v>
      </c>
      <c r="AG401" s="449">
        <v>1.7</v>
      </c>
      <c r="AH401" s="449">
        <v>1.7</v>
      </c>
      <c r="AI401" s="449">
        <v>1.9</v>
      </c>
      <c r="AJ401" s="1"/>
      <c r="AK401" s="26"/>
      <c r="AL401" s="26"/>
      <c r="AM401" s="26"/>
      <c r="AN401" s="26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2"/>
      <c r="BZ401" s="2"/>
      <c r="CA401" s="2"/>
      <c r="CB401" s="2"/>
      <c r="CC401" s="2"/>
      <c r="CD401" s="2"/>
      <c r="CE401" s="2"/>
      <c r="CF401" s="2"/>
    </row>
    <row r="402" spans="1:84" x14ac:dyDescent="0.2">
      <c r="A402" s="142">
        <v>19</v>
      </c>
      <c r="B402" s="512" t="s">
        <v>457</v>
      </c>
      <c r="C402" s="513" t="s">
        <v>458</v>
      </c>
      <c r="D402" s="527">
        <v>-9.3353000000000002</v>
      </c>
      <c r="E402" s="527">
        <v>-9.3353000000000002</v>
      </c>
      <c r="F402" s="527">
        <v>-9.3353000000000002</v>
      </c>
      <c r="G402" s="527">
        <v>-9.3353000000000002</v>
      </c>
      <c r="H402" s="527">
        <v>-4.4230999999999998</v>
      </c>
      <c r="I402" s="527">
        <v>-4.4230999999999998</v>
      </c>
      <c r="J402" s="528">
        <v>-9.3353000000000002</v>
      </c>
      <c r="K402" s="528">
        <v>-9.3353000000000002</v>
      </c>
      <c r="L402" s="529">
        <v>-4.4230999999999998</v>
      </c>
      <c r="M402" s="530">
        <v>-4.4230999999999998</v>
      </c>
      <c r="N402" s="1"/>
      <c r="X402" s="449">
        <v>19</v>
      </c>
      <c r="Y402" s="450" t="s">
        <v>990</v>
      </c>
      <c r="Z402" s="450" t="s">
        <v>1010</v>
      </c>
      <c r="AA402" s="449">
        <v>120</v>
      </c>
      <c r="AB402" s="450" t="s">
        <v>486</v>
      </c>
      <c r="AC402" s="450" t="s">
        <v>420</v>
      </c>
      <c r="AD402" s="449">
        <v>33</v>
      </c>
      <c r="AE402" s="450" t="s">
        <v>420</v>
      </c>
      <c r="AF402" s="449">
        <v>33</v>
      </c>
      <c r="AG402" s="449">
        <v>90</v>
      </c>
      <c r="AH402" s="449">
        <v>90</v>
      </c>
      <c r="AI402" s="449">
        <v>90</v>
      </c>
      <c r="AJ402" s="1"/>
      <c r="AK402" s="26"/>
      <c r="AL402" s="26"/>
      <c r="AM402" s="26"/>
      <c r="AN402" s="26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2"/>
      <c r="BZ402" s="2"/>
      <c r="CA402" s="2"/>
      <c r="CB402" s="2"/>
      <c r="CC402" s="2"/>
      <c r="CD402" s="2"/>
      <c r="CE402" s="2"/>
      <c r="CF402" s="2"/>
    </row>
    <row r="403" spans="1:84" x14ac:dyDescent="0.2">
      <c r="A403" s="142">
        <v>20</v>
      </c>
      <c r="B403" s="517" t="s">
        <v>459</v>
      </c>
      <c r="C403" s="144" t="s">
        <v>460</v>
      </c>
      <c r="D403" s="531">
        <v>6.7539999999999996</v>
      </c>
      <c r="E403" s="531">
        <v>6.7539999999999996</v>
      </c>
      <c r="F403" s="531">
        <v>6.7539999999999996</v>
      </c>
      <c r="G403" s="531">
        <v>6.7539999999999996</v>
      </c>
      <c r="H403" s="531">
        <v>3.1732999999999998</v>
      </c>
      <c r="I403" s="531">
        <v>3.1732999999999998</v>
      </c>
      <c r="J403" s="532">
        <v>6.7539999999999996</v>
      </c>
      <c r="K403" s="532">
        <v>6.7539999999999996</v>
      </c>
      <c r="L403" s="520">
        <v>3.1732999999999998</v>
      </c>
      <c r="M403" s="521">
        <v>3.1732999999999998</v>
      </c>
      <c r="N403" s="1"/>
      <c r="X403" s="449">
        <v>20</v>
      </c>
      <c r="Y403" s="450" t="s">
        <v>990</v>
      </c>
      <c r="Z403" s="450" t="s">
        <v>1011</v>
      </c>
      <c r="AA403" s="449">
        <v>450</v>
      </c>
      <c r="AB403" s="450" t="s">
        <v>918</v>
      </c>
      <c r="AC403" s="450" t="s">
        <v>994</v>
      </c>
      <c r="AD403" s="451"/>
      <c r="AE403" s="450" t="s">
        <v>994</v>
      </c>
      <c r="AF403" s="451"/>
      <c r="AG403" s="451"/>
      <c r="AH403" s="451"/>
      <c r="AI403" s="451"/>
      <c r="AJ403" s="1"/>
      <c r="AK403" s="26"/>
      <c r="AL403" s="26"/>
      <c r="AM403" s="26"/>
      <c r="AN403" s="26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2"/>
      <c r="BZ403" s="2"/>
      <c r="CA403" s="2"/>
      <c r="CB403" s="2"/>
      <c r="CC403" s="2"/>
      <c r="CD403" s="2"/>
      <c r="CE403" s="2"/>
      <c r="CF403" s="2"/>
    </row>
    <row r="404" spans="1:84" x14ac:dyDescent="0.2">
      <c r="A404" s="142">
        <v>21</v>
      </c>
      <c r="B404" s="517" t="s">
        <v>461</v>
      </c>
      <c r="C404" s="144" t="s">
        <v>462</v>
      </c>
      <c r="D404" s="144">
        <v>81.540000000000006</v>
      </c>
      <c r="E404" s="144">
        <v>81.540000000000006</v>
      </c>
      <c r="F404" s="144">
        <v>81.540000000000006</v>
      </c>
      <c r="G404" s="144">
        <v>81.540000000000006</v>
      </c>
      <c r="H404" s="144">
        <v>110.544</v>
      </c>
      <c r="I404" s="144">
        <v>110.544</v>
      </c>
      <c r="J404" s="255">
        <v>81.540000000000006</v>
      </c>
      <c r="K404" s="255">
        <v>81.540000000000006</v>
      </c>
      <c r="L404" s="255">
        <v>110.544</v>
      </c>
      <c r="M404" s="533">
        <v>110.544</v>
      </c>
      <c r="N404" s="1"/>
      <c r="X404" s="449">
        <v>21</v>
      </c>
      <c r="Y404" s="450" t="s">
        <v>990</v>
      </c>
      <c r="Z404" s="450" t="s">
        <v>1012</v>
      </c>
      <c r="AA404" s="449">
        <v>98</v>
      </c>
      <c r="AB404" s="450" t="s">
        <v>919</v>
      </c>
      <c r="AC404" s="450" t="s">
        <v>994</v>
      </c>
      <c r="AD404" s="451"/>
      <c r="AE404" s="450" t="s">
        <v>994</v>
      </c>
      <c r="AF404" s="451"/>
      <c r="AG404" s="451"/>
      <c r="AH404" s="451"/>
      <c r="AI404" s="451"/>
      <c r="AJ404" s="1"/>
      <c r="AK404" s="26"/>
      <c r="AL404" s="26"/>
      <c r="AM404" s="26"/>
      <c r="AN404" s="26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2"/>
      <c r="BZ404" s="2"/>
      <c r="CA404" s="2"/>
      <c r="CB404" s="2"/>
      <c r="CC404" s="2"/>
      <c r="CD404" s="2"/>
      <c r="CE404" s="2"/>
      <c r="CF404" s="2"/>
    </row>
    <row r="405" spans="1:84" x14ac:dyDescent="0.2">
      <c r="A405" s="142">
        <v>22</v>
      </c>
      <c r="B405" s="522" t="s">
        <v>463</v>
      </c>
      <c r="C405" s="523" t="s">
        <v>464</v>
      </c>
      <c r="D405" s="534">
        <v>90</v>
      </c>
      <c r="E405" s="534">
        <v>90</v>
      </c>
      <c r="F405" s="534">
        <v>90</v>
      </c>
      <c r="G405" s="534">
        <v>90</v>
      </c>
      <c r="H405" s="534">
        <v>100</v>
      </c>
      <c r="I405" s="534">
        <v>100</v>
      </c>
      <c r="J405" s="535">
        <v>90</v>
      </c>
      <c r="K405" s="535">
        <v>90</v>
      </c>
      <c r="L405" s="536">
        <v>100</v>
      </c>
      <c r="M405" s="537">
        <v>100</v>
      </c>
      <c r="N405" s="1"/>
      <c r="X405" s="449">
        <v>22</v>
      </c>
      <c r="Y405" s="450" t="s">
        <v>990</v>
      </c>
      <c r="Z405" s="450" t="s">
        <v>1013</v>
      </c>
      <c r="AA405" s="449">
        <v>0.15</v>
      </c>
      <c r="AB405" s="450" t="s">
        <v>920</v>
      </c>
      <c r="AC405" s="450" t="s">
        <v>994</v>
      </c>
      <c r="AD405" s="451"/>
      <c r="AE405" s="450" t="s">
        <v>994</v>
      </c>
      <c r="AF405" s="451"/>
      <c r="AG405" s="451"/>
      <c r="AH405" s="451"/>
      <c r="AI405" s="451"/>
      <c r="AJ405" s="1"/>
      <c r="AK405" s="26"/>
      <c r="AL405" s="26"/>
      <c r="AM405" s="26"/>
      <c r="AN405" s="26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2"/>
      <c r="BZ405" s="2"/>
      <c r="CA405" s="2"/>
      <c r="CB405" s="2"/>
      <c r="CC405" s="2"/>
      <c r="CD405" s="2"/>
      <c r="CE405" s="2"/>
      <c r="CF405" s="2"/>
    </row>
    <row r="406" spans="1:84" x14ac:dyDescent="0.2">
      <c r="A406" s="142">
        <v>23</v>
      </c>
      <c r="B406" s="512" t="s">
        <v>465</v>
      </c>
      <c r="C406" s="513" t="s">
        <v>466</v>
      </c>
      <c r="D406" s="514">
        <v>5.4530000000000003</v>
      </c>
      <c r="E406" s="514">
        <v>5.4530000000000003</v>
      </c>
      <c r="F406" s="514">
        <v>5.4530000000000003</v>
      </c>
      <c r="G406" s="514">
        <v>5.4530000000000003</v>
      </c>
      <c r="H406" s="514">
        <v>8.9787999999999997</v>
      </c>
      <c r="I406" s="514">
        <v>8.9787999999999997</v>
      </c>
      <c r="J406" s="515">
        <v>5.4530000000000003</v>
      </c>
      <c r="K406" s="515">
        <v>5.4530000000000003</v>
      </c>
      <c r="L406" s="515">
        <v>8.9787999999999997</v>
      </c>
      <c r="M406" s="516">
        <v>8.9787999999999997</v>
      </c>
      <c r="N406" s="1"/>
      <c r="X406" s="449">
        <v>23</v>
      </c>
      <c r="Y406" s="450" t="s">
        <v>990</v>
      </c>
      <c r="Z406" s="450" t="s">
        <v>1014</v>
      </c>
      <c r="AA406" s="449">
        <v>4</v>
      </c>
      <c r="AB406" s="450" t="s">
        <v>921</v>
      </c>
      <c r="AC406" s="450" t="s">
        <v>994</v>
      </c>
      <c r="AD406" s="451"/>
      <c r="AE406" s="450" t="s">
        <v>994</v>
      </c>
      <c r="AF406" s="451"/>
      <c r="AG406" s="451"/>
      <c r="AH406" s="451"/>
      <c r="AI406" s="451"/>
      <c r="AJ406" s="1"/>
      <c r="AK406" s="26"/>
      <c r="AL406" s="26"/>
      <c r="AM406" s="26"/>
      <c r="AN406" s="26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2"/>
      <c r="BZ406" s="2"/>
      <c r="CA406" s="2"/>
      <c r="CB406" s="2"/>
      <c r="CC406" s="2"/>
      <c r="CD406" s="2"/>
      <c r="CE406" s="2"/>
      <c r="CF406" s="2"/>
    </row>
    <row r="407" spans="1:84" x14ac:dyDescent="0.2">
      <c r="A407" s="142">
        <v>24</v>
      </c>
      <c r="B407" s="517" t="s">
        <v>467</v>
      </c>
      <c r="C407" s="144" t="s">
        <v>468</v>
      </c>
      <c r="D407" s="518">
        <v>-3.1882000000000001</v>
      </c>
      <c r="E407" s="518">
        <v>-3.1882000000000001</v>
      </c>
      <c r="F407" s="518">
        <v>-3.1882000000000001</v>
      </c>
      <c r="G407" s="518">
        <v>-3.1882000000000001</v>
      </c>
      <c r="H407" s="518">
        <v>-2.4902000000000002</v>
      </c>
      <c r="I407" s="518">
        <v>-2.4902000000000002</v>
      </c>
      <c r="J407" s="519">
        <v>-3.1882000000000001</v>
      </c>
      <c r="K407" s="519">
        <v>-3.1882000000000001</v>
      </c>
      <c r="L407" s="520">
        <v>-2.4902000000000002</v>
      </c>
      <c r="M407" s="521">
        <v>-2.4902000000000002</v>
      </c>
      <c r="N407" s="1"/>
      <c r="X407" s="449">
        <v>24</v>
      </c>
      <c r="Y407" s="450" t="s">
        <v>990</v>
      </c>
      <c r="Z407" s="450" t="s">
        <v>1015</v>
      </c>
      <c r="AA407" s="449">
        <v>0.16</v>
      </c>
      <c r="AB407" s="450" t="s">
        <v>922</v>
      </c>
      <c r="AC407" s="450" t="s">
        <v>994</v>
      </c>
      <c r="AD407" s="451"/>
      <c r="AE407" s="450" t="s">
        <v>994</v>
      </c>
      <c r="AF407" s="451"/>
      <c r="AG407" s="451"/>
      <c r="AH407" s="451"/>
      <c r="AI407" s="451"/>
      <c r="AJ407" s="1"/>
      <c r="AK407" s="26"/>
      <c r="AL407" s="26"/>
      <c r="AM407" s="26"/>
      <c r="AN407" s="26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2"/>
      <c r="BZ407" s="2"/>
      <c r="CA407" s="2"/>
      <c r="CB407" s="2"/>
      <c r="CC407" s="2"/>
      <c r="CD407" s="2"/>
      <c r="CE407" s="2"/>
      <c r="CF407" s="2"/>
    </row>
    <row r="408" spans="1:84" x14ac:dyDescent="0.2">
      <c r="A408" s="142">
        <v>25</v>
      </c>
      <c r="B408" s="522" t="s">
        <v>469</v>
      </c>
      <c r="C408" s="523" t="s">
        <v>470</v>
      </c>
      <c r="D408" s="524">
        <v>30</v>
      </c>
      <c r="E408" s="524">
        <v>30</v>
      </c>
      <c r="F408" s="523">
        <v>30</v>
      </c>
      <c r="G408" s="523">
        <v>30</v>
      </c>
      <c r="H408" s="523">
        <v>30</v>
      </c>
      <c r="I408" s="523">
        <v>30</v>
      </c>
      <c r="J408" s="420">
        <v>10</v>
      </c>
      <c r="K408" s="525">
        <v>10</v>
      </c>
      <c r="L408" s="420">
        <v>10</v>
      </c>
      <c r="M408" s="526">
        <v>10</v>
      </c>
      <c r="N408" s="1"/>
      <c r="X408" s="449">
        <v>25</v>
      </c>
      <c r="Y408" s="450" t="s">
        <v>990</v>
      </c>
      <c r="Z408" s="450" t="s">
        <v>1016</v>
      </c>
      <c r="AA408" s="449">
        <v>1.7</v>
      </c>
      <c r="AB408" s="450" t="s">
        <v>923</v>
      </c>
      <c r="AC408" s="450" t="s">
        <v>994</v>
      </c>
      <c r="AD408" s="451"/>
      <c r="AE408" s="450" t="s">
        <v>994</v>
      </c>
      <c r="AF408" s="451"/>
      <c r="AG408" s="451"/>
      <c r="AH408" s="451"/>
      <c r="AI408" s="451"/>
      <c r="AJ408" s="1"/>
      <c r="AK408" s="26"/>
      <c r="AL408" s="26"/>
      <c r="AM408" s="26"/>
      <c r="AN408" s="26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2"/>
      <c r="BZ408" s="2"/>
      <c r="CA408" s="2"/>
      <c r="CB408" s="2"/>
      <c r="CC408" s="2"/>
      <c r="CD408" s="2"/>
      <c r="CE408" s="2"/>
      <c r="CF408" s="2"/>
    </row>
    <row r="409" spans="1:84" x14ac:dyDescent="0.2">
      <c r="A409" s="142">
        <v>26</v>
      </c>
      <c r="B409" s="512" t="s">
        <v>471</v>
      </c>
      <c r="C409" s="513" t="s">
        <v>472</v>
      </c>
      <c r="D409" s="538">
        <v>0</v>
      </c>
      <c r="E409" s="538">
        <v>0</v>
      </c>
      <c r="F409" s="538">
        <v>0</v>
      </c>
      <c r="G409" s="538">
        <v>0</v>
      </c>
      <c r="H409" s="538">
        <v>1.5E-3</v>
      </c>
      <c r="I409" s="538">
        <v>7.4999999999999997E-3</v>
      </c>
      <c r="J409" s="529">
        <v>0</v>
      </c>
      <c r="K409" s="529">
        <v>0</v>
      </c>
      <c r="L409" s="529">
        <v>1.5E-3</v>
      </c>
      <c r="M409" s="530">
        <v>7.4999999999999997E-3</v>
      </c>
      <c r="N409" s="1"/>
      <c r="X409" s="449">
        <v>26</v>
      </c>
      <c r="Y409" s="450" t="s">
        <v>990</v>
      </c>
      <c r="Z409" s="450" t="s">
        <v>1017</v>
      </c>
      <c r="AA409" s="449">
        <v>6.0000000000000001E-3</v>
      </c>
      <c r="AB409" s="450" t="s">
        <v>924</v>
      </c>
      <c r="AC409" s="450" t="s">
        <v>994</v>
      </c>
      <c r="AD409" s="451"/>
      <c r="AE409" s="450" t="s">
        <v>994</v>
      </c>
      <c r="AF409" s="451"/>
      <c r="AG409" s="451"/>
      <c r="AH409" s="451"/>
      <c r="AI409" s="451"/>
      <c r="AJ409" s="1"/>
      <c r="AK409" s="26"/>
      <c r="AL409" s="26"/>
      <c r="AM409" s="26"/>
      <c r="AN409" s="26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2"/>
      <c r="BZ409" s="2"/>
      <c r="CA409" s="2"/>
      <c r="CB409" s="2"/>
      <c r="CC409" s="2"/>
      <c r="CD409" s="2"/>
      <c r="CE409" s="2"/>
      <c r="CF409" s="2"/>
    </row>
    <row r="410" spans="1:84" x14ac:dyDescent="0.2">
      <c r="A410" s="142">
        <v>27</v>
      </c>
      <c r="B410" s="522" t="s">
        <v>473</v>
      </c>
      <c r="C410" s="523" t="s">
        <v>474</v>
      </c>
      <c r="D410" s="543">
        <v>0</v>
      </c>
      <c r="E410" s="543">
        <v>0</v>
      </c>
      <c r="F410" s="543">
        <v>0</v>
      </c>
      <c r="G410" s="543">
        <v>0</v>
      </c>
      <c r="H410" s="543">
        <v>1.9E-3</v>
      </c>
      <c r="I410" s="543">
        <v>0</v>
      </c>
      <c r="J410" s="536">
        <v>0</v>
      </c>
      <c r="K410" s="536">
        <v>0</v>
      </c>
      <c r="L410" s="536">
        <v>1.9E-3</v>
      </c>
      <c r="M410" s="537">
        <v>0</v>
      </c>
      <c r="N410" s="1"/>
      <c r="X410" s="449">
        <v>27</v>
      </c>
      <c r="Y410" s="450" t="s">
        <v>990</v>
      </c>
      <c r="Z410" s="450" t="s">
        <v>1018</v>
      </c>
      <c r="AA410" s="451"/>
      <c r="AB410" s="450" t="s">
        <v>925</v>
      </c>
      <c r="AC410" s="450" t="s">
        <v>994</v>
      </c>
      <c r="AD410" s="451"/>
      <c r="AE410" s="450" t="s">
        <v>994</v>
      </c>
      <c r="AF410" s="451"/>
      <c r="AG410" s="451"/>
      <c r="AH410" s="451"/>
      <c r="AI410" s="451"/>
      <c r="AJ410" s="1"/>
      <c r="AK410" s="26"/>
      <c r="AL410" s="26"/>
      <c r="AM410" s="26"/>
      <c r="AN410" s="26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2"/>
      <c r="BZ410" s="2"/>
      <c r="CA410" s="2"/>
      <c r="CB410" s="2"/>
      <c r="CC410" s="2"/>
      <c r="CD410" s="2"/>
      <c r="CE410" s="2"/>
      <c r="CF410" s="2"/>
    </row>
    <row r="411" spans="1:84" x14ac:dyDescent="0.2">
      <c r="A411" s="142">
        <v>28</v>
      </c>
      <c r="B411" s="143" t="s">
        <v>475</v>
      </c>
      <c r="C411" s="143" t="s">
        <v>476</v>
      </c>
      <c r="D411" s="143">
        <v>9</v>
      </c>
      <c r="E411" s="143">
        <v>9</v>
      </c>
      <c r="F411" s="143">
        <v>9</v>
      </c>
      <c r="G411" s="143">
        <v>9</v>
      </c>
      <c r="H411" s="143">
        <v>5</v>
      </c>
      <c r="I411" s="143">
        <v>5</v>
      </c>
      <c r="J411" s="251">
        <v>12</v>
      </c>
      <c r="K411" s="251">
        <v>9</v>
      </c>
      <c r="L411" s="251">
        <v>5</v>
      </c>
      <c r="M411" s="143">
        <v>5</v>
      </c>
      <c r="N411" s="1"/>
      <c r="X411" s="449">
        <v>28</v>
      </c>
      <c r="Y411" s="450" t="s">
        <v>990</v>
      </c>
      <c r="Z411" s="450" t="s">
        <v>1019</v>
      </c>
      <c r="AA411" s="449">
        <v>0.1206</v>
      </c>
      <c r="AB411" s="450" t="s">
        <v>926</v>
      </c>
      <c r="AC411" s="450" t="s">
        <v>994</v>
      </c>
      <c r="AD411" s="451"/>
      <c r="AE411" s="450" t="s">
        <v>994</v>
      </c>
      <c r="AF411" s="451"/>
      <c r="AG411" s="451"/>
      <c r="AH411" s="451"/>
      <c r="AI411" s="451"/>
      <c r="AJ411" s="1"/>
      <c r="AK411" s="26"/>
      <c r="AL411" s="26"/>
      <c r="AM411" s="26"/>
      <c r="AN411" s="26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2"/>
      <c r="BZ411" s="2"/>
      <c r="CA411" s="2"/>
      <c r="CB411" s="2"/>
      <c r="CC411" s="2"/>
      <c r="CD411" s="2"/>
      <c r="CE411" s="2"/>
      <c r="CF411" s="2"/>
    </row>
    <row r="412" spans="1:84" x14ac:dyDescent="0.2">
      <c r="A412" s="142">
        <v>29</v>
      </c>
      <c r="B412" s="512" t="s">
        <v>477</v>
      </c>
      <c r="C412" s="513" t="s">
        <v>478</v>
      </c>
      <c r="D412" s="513">
        <v>4</v>
      </c>
      <c r="E412" s="513">
        <v>4</v>
      </c>
      <c r="F412" s="513">
        <v>4</v>
      </c>
      <c r="G412" s="513">
        <v>4</v>
      </c>
      <c r="H412" s="513">
        <v>4</v>
      </c>
      <c r="I412" s="513">
        <v>4</v>
      </c>
      <c r="J412" s="544">
        <v>4</v>
      </c>
      <c r="K412" s="544">
        <v>4</v>
      </c>
      <c r="L412" s="544">
        <v>4</v>
      </c>
      <c r="M412" s="545">
        <v>4</v>
      </c>
      <c r="N412" s="1"/>
      <c r="X412" s="449">
        <v>29</v>
      </c>
      <c r="Y412" s="450" t="s">
        <v>990</v>
      </c>
      <c r="Z412" s="450" t="s">
        <v>1020</v>
      </c>
      <c r="AA412" s="449">
        <v>3.8146</v>
      </c>
      <c r="AB412" s="450" t="s">
        <v>927</v>
      </c>
      <c r="AC412" s="450" t="s">
        <v>994</v>
      </c>
      <c r="AD412" s="451"/>
      <c r="AE412" s="450" t="s">
        <v>994</v>
      </c>
      <c r="AF412" s="451"/>
      <c r="AG412" s="451"/>
      <c r="AH412" s="451"/>
      <c r="AI412" s="451"/>
      <c r="AJ412" s="1"/>
      <c r="AK412" s="26"/>
      <c r="AL412" s="26"/>
      <c r="AM412" s="26"/>
      <c r="AN412" s="26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2"/>
      <c r="BZ412" s="2"/>
      <c r="CA412" s="2"/>
      <c r="CB412" s="2"/>
      <c r="CC412" s="2"/>
      <c r="CD412" s="2"/>
      <c r="CE412" s="2"/>
      <c r="CF412" s="2"/>
    </row>
    <row r="413" spans="1:84" x14ac:dyDescent="0.2">
      <c r="A413" s="142">
        <v>30</v>
      </c>
      <c r="B413" s="517" t="s">
        <v>479</v>
      </c>
      <c r="C413" s="144" t="s">
        <v>480</v>
      </c>
      <c r="D413" s="144">
        <v>30</v>
      </c>
      <c r="E413" s="144">
        <v>30</v>
      </c>
      <c r="F413" s="144">
        <v>30</v>
      </c>
      <c r="G413" s="144">
        <v>30</v>
      </c>
      <c r="H413" s="144">
        <v>30</v>
      </c>
      <c r="I413" s="144">
        <v>30</v>
      </c>
      <c r="J413" s="255">
        <v>42</v>
      </c>
      <c r="K413" s="255">
        <v>30</v>
      </c>
      <c r="L413" s="255">
        <v>30</v>
      </c>
      <c r="M413" s="533">
        <v>30</v>
      </c>
      <c r="N413" s="1"/>
      <c r="X413" s="449">
        <v>30</v>
      </c>
      <c r="Y413" s="450" t="s">
        <v>990</v>
      </c>
      <c r="Z413" s="450" t="s">
        <v>1021</v>
      </c>
      <c r="AA413" s="449">
        <v>20</v>
      </c>
      <c r="AB413" s="450" t="s">
        <v>928</v>
      </c>
      <c r="AC413" s="450" t="s">
        <v>994</v>
      </c>
      <c r="AD413" s="451"/>
      <c r="AE413" s="450" t="s">
        <v>994</v>
      </c>
      <c r="AF413" s="451"/>
      <c r="AG413" s="451"/>
      <c r="AH413" s="451"/>
      <c r="AI413" s="451"/>
      <c r="AJ413" s="1"/>
      <c r="AK413" s="26"/>
      <c r="AL413" s="26"/>
      <c r="AM413" s="26"/>
      <c r="AN413" s="26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2"/>
      <c r="BZ413" s="2"/>
      <c r="CA413" s="2"/>
      <c r="CB413" s="2"/>
      <c r="CC413" s="2"/>
      <c r="CD413" s="2"/>
      <c r="CE413" s="2"/>
      <c r="CF413" s="2"/>
    </row>
    <row r="414" spans="1:84" x14ac:dyDescent="0.2">
      <c r="A414" s="142">
        <v>31</v>
      </c>
      <c r="B414" s="517" t="s">
        <v>481</v>
      </c>
      <c r="C414" s="144" t="s">
        <v>482</v>
      </c>
      <c r="D414" s="144">
        <v>0.6</v>
      </c>
      <c r="E414" s="144">
        <v>0.6</v>
      </c>
      <c r="F414" s="144">
        <v>0.6</v>
      </c>
      <c r="G414" s="144">
        <v>0.6</v>
      </c>
      <c r="H414" s="144">
        <v>0.6</v>
      </c>
      <c r="I414" s="144">
        <v>0.6</v>
      </c>
      <c r="J414" s="255">
        <v>0.6</v>
      </c>
      <c r="K414" s="255">
        <v>0.6</v>
      </c>
      <c r="L414" s="255">
        <v>0.6</v>
      </c>
      <c r="M414" s="533">
        <v>0.6</v>
      </c>
      <c r="N414" s="1"/>
      <c r="X414" s="449">
        <v>31</v>
      </c>
      <c r="Y414" s="450" t="s">
        <v>990</v>
      </c>
      <c r="Z414" s="450" t="s">
        <v>1022</v>
      </c>
      <c r="AA414" s="449">
        <v>0.2</v>
      </c>
      <c r="AB414" s="450" t="s">
        <v>929</v>
      </c>
      <c r="AC414" s="450" t="s">
        <v>994</v>
      </c>
      <c r="AD414" s="451"/>
      <c r="AE414" s="450" t="s">
        <v>994</v>
      </c>
      <c r="AF414" s="451"/>
      <c r="AG414" s="451"/>
      <c r="AH414" s="451"/>
      <c r="AI414" s="451"/>
      <c r="AJ414" s="1"/>
      <c r="AK414" s="26"/>
      <c r="AL414" s="26"/>
      <c r="AM414" s="26"/>
      <c r="AN414" s="26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2"/>
      <c r="BZ414" s="2"/>
      <c r="CA414" s="2"/>
      <c r="CB414" s="2"/>
      <c r="CC414" s="2"/>
      <c r="CD414" s="2"/>
      <c r="CE414" s="2"/>
      <c r="CF414" s="2"/>
    </row>
    <row r="415" spans="1:84" x14ac:dyDescent="0.2">
      <c r="A415" s="142">
        <v>32</v>
      </c>
      <c r="B415" s="522" t="s">
        <v>483</v>
      </c>
      <c r="C415" s="523" t="s">
        <v>484</v>
      </c>
      <c r="D415" s="523">
        <v>0.11</v>
      </c>
      <c r="E415" s="523">
        <v>0.11</v>
      </c>
      <c r="F415" s="523">
        <v>0.11</v>
      </c>
      <c r="G415" s="523">
        <v>0.11</v>
      </c>
      <c r="H415" s="523">
        <v>0.11</v>
      </c>
      <c r="I415" s="523">
        <v>0.11</v>
      </c>
      <c r="J415" s="420">
        <v>0.11</v>
      </c>
      <c r="K415" s="420">
        <v>0.11</v>
      </c>
      <c r="L415" s="420">
        <v>0.11</v>
      </c>
      <c r="M415" s="526">
        <v>0.11</v>
      </c>
      <c r="N415" s="1"/>
      <c r="X415" s="449">
        <v>32</v>
      </c>
      <c r="Y415" s="450" t="s">
        <v>990</v>
      </c>
      <c r="Z415" s="450" t="s">
        <v>1023</v>
      </c>
      <c r="AA415" s="449">
        <v>3.5000000000000003E-2</v>
      </c>
      <c r="AB415" s="450" t="s">
        <v>930</v>
      </c>
      <c r="AC415" s="450" t="s">
        <v>994</v>
      </c>
      <c r="AD415" s="451"/>
      <c r="AE415" s="450" t="s">
        <v>994</v>
      </c>
      <c r="AF415" s="451"/>
      <c r="AG415" s="451"/>
      <c r="AH415" s="451"/>
      <c r="AI415" s="451"/>
      <c r="AJ415" s="1"/>
      <c r="AK415" s="26"/>
      <c r="AL415" s="26"/>
      <c r="AM415" s="26"/>
      <c r="AN415" s="26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2"/>
      <c r="BZ415" s="2"/>
      <c r="CA415" s="2"/>
      <c r="CB415" s="2"/>
      <c r="CC415" s="2"/>
      <c r="CD415" s="2"/>
      <c r="CE415" s="2"/>
      <c r="CF415" s="2"/>
    </row>
    <row r="416" spans="1:84" x14ac:dyDescent="0.2">
      <c r="A416" s="142">
        <v>33</v>
      </c>
      <c r="B416" s="143" t="s">
        <v>485</v>
      </c>
      <c r="C416" s="143" t="s">
        <v>486</v>
      </c>
      <c r="D416" s="143">
        <v>120</v>
      </c>
      <c r="E416" s="143">
        <v>120</v>
      </c>
      <c r="F416" s="143">
        <v>120</v>
      </c>
      <c r="G416" s="143">
        <v>110</v>
      </c>
      <c r="H416" s="143">
        <v>130</v>
      </c>
      <c r="I416" s="143">
        <v>130</v>
      </c>
      <c r="J416" s="251">
        <v>90</v>
      </c>
      <c r="K416" s="251">
        <v>90</v>
      </c>
      <c r="L416" s="251">
        <v>90</v>
      </c>
      <c r="M416" s="143">
        <v>90</v>
      </c>
      <c r="N416" s="1"/>
      <c r="X416" s="449">
        <v>33</v>
      </c>
      <c r="Y416" s="450" t="s">
        <v>990</v>
      </c>
      <c r="Z416" s="450" t="s">
        <v>1024</v>
      </c>
      <c r="AA416" s="449">
        <v>0.3</v>
      </c>
      <c r="AB416" s="450" t="s">
        <v>931</v>
      </c>
      <c r="AC416" s="450" t="s">
        <v>994</v>
      </c>
      <c r="AD416" s="451"/>
      <c r="AE416" s="450" t="s">
        <v>994</v>
      </c>
      <c r="AF416" s="451"/>
      <c r="AG416" s="451"/>
      <c r="AH416" s="451"/>
      <c r="AI416" s="451"/>
      <c r="AJ416" s="1"/>
      <c r="AK416" s="26"/>
      <c r="AL416" s="26"/>
      <c r="AM416" s="26"/>
      <c r="AN416" s="26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2"/>
      <c r="BZ416" s="2"/>
      <c r="CA416" s="2"/>
      <c r="CB416" s="2"/>
      <c r="CC416" s="2"/>
      <c r="CD416" s="2"/>
      <c r="CE416" s="2"/>
      <c r="CF416" s="2"/>
    </row>
    <row r="417" spans="1:84" x14ac:dyDescent="0.2">
      <c r="A417" s="142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"/>
      <c r="X417" s="449">
        <v>34</v>
      </c>
      <c r="Y417" s="450" t="s">
        <v>990</v>
      </c>
      <c r="Z417" s="450" t="s">
        <v>1025</v>
      </c>
      <c r="AA417" s="449">
        <v>0.5</v>
      </c>
      <c r="AB417" s="450" t="s">
        <v>932</v>
      </c>
      <c r="AC417" s="450" t="s">
        <v>994</v>
      </c>
      <c r="AD417" s="451"/>
      <c r="AE417" s="450" t="s">
        <v>994</v>
      </c>
      <c r="AF417" s="451"/>
      <c r="AG417" s="451"/>
      <c r="AH417" s="451"/>
      <c r="AI417" s="451"/>
      <c r="AJ417" s="1"/>
      <c r="AK417" s="26"/>
      <c r="AL417" s="26"/>
      <c r="AM417" s="26"/>
      <c r="AN417" s="26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2"/>
      <c r="BZ417" s="2"/>
      <c r="CA417" s="2"/>
      <c r="CB417" s="2"/>
      <c r="CC417" s="2"/>
      <c r="CD417" s="2"/>
      <c r="CE417" s="2"/>
      <c r="CF417" s="2"/>
    </row>
    <row r="418" spans="1:84" x14ac:dyDescent="0.2">
      <c r="A418" s="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X418" s="449">
        <v>35</v>
      </c>
      <c r="Y418" s="450" t="s">
        <v>990</v>
      </c>
      <c r="Z418" s="450" t="s">
        <v>1026</v>
      </c>
      <c r="AA418" s="449">
        <v>0.42</v>
      </c>
      <c r="AB418" s="450" t="s">
        <v>933</v>
      </c>
      <c r="AC418" s="450" t="s">
        <v>994</v>
      </c>
      <c r="AD418" s="451"/>
      <c r="AE418" s="450" t="s">
        <v>994</v>
      </c>
      <c r="AF418" s="451"/>
      <c r="AG418" s="451"/>
      <c r="AH418" s="451"/>
      <c r="AI418" s="451"/>
      <c r="AJ418" s="1"/>
      <c r="AK418" s="26"/>
      <c r="AL418" s="26"/>
      <c r="AM418" s="26"/>
      <c r="AN418" s="26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2"/>
      <c r="BZ418" s="2"/>
      <c r="CA418" s="2"/>
      <c r="CB418" s="2"/>
      <c r="CC418" s="2"/>
      <c r="CD418" s="2"/>
      <c r="CE418" s="2"/>
      <c r="CF418" s="2"/>
    </row>
    <row r="419" spans="1:84" x14ac:dyDescent="0.2">
      <c r="A419" s="4"/>
      <c r="B419" s="1"/>
      <c r="C419" s="1"/>
      <c r="D419" s="1"/>
      <c r="E419" s="26"/>
      <c r="F419" s="26"/>
      <c r="G419" s="26"/>
      <c r="H419" s="1"/>
      <c r="I419" s="1"/>
      <c r="J419" s="1"/>
      <c r="K419" s="1"/>
      <c r="L419" s="1"/>
      <c r="M419" s="1"/>
      <c r="N419" s="1"/>
      <c r="X419" s="449">
        <v>36</v>
      </c>
      <c r="Y419" s="450" t="s">
        <v>990</v>
      </c>
      <c r="Z419" s="450" t="s">
        <v>1027</v>
      </c>
      <c r="AA419" s="449">
        <v>61</v>
      </c>
      <c r="AB419" s="450" t="s">
        <v>934</v>
      </c>
      <c r="AC419" s="450" t="s">
        <v>994</v>
      </c>
      <c r="AD419" s="451"/>
      <c r="AE419" s="450" t="s">
        <v>994</v>
      </c>
      <c r="AF419" s="451"/>
      <c r="AG419" s="451"/>
      <c r="AH419" s="451"/>
      <c r="AI419" s="451"/>
      <c r="AJ419" s="1"/>
      <c r="AK419" s="26"/>
      <c r="AL419" s="26"/>
      <c r="AM419" s="26"/>
      <c r="AN419" s="26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2"/>
      <c r="BZ419" s="2"/>
      <c r="CA419" s="2"/>
      <c r="CB419" s="2"/>
      <c r="CC419" s="2"/>
      <c r="CD419" s="2"/>
      <c r="CE419" s="2"/>
      <c r="CF419" s="2"/>
    </row>
    <row r="420" spans="1:84" x14ac:dyDescent="0.2">
      <c r="A420" s="4"/>
      <c r="B420" s="1"/>
      <c r="C420" s="1"/>
      <c r="D420" s="1"/>
      <c r="E420" s="26"/>
      <c r="F420" s="26"/>
      <c r="G420" s="26"/>
      <c r="H420" s="1"/>
      <c r="I420" s="1"/>
      <c r="J420" s="1"/>
      <c r="K420" s="1"/>
      <c r="L420" s="1"/>
      <c r="M420" s="1"/>
      <c r="N420" s="1"/>
      <c r="X420" s="449">
        <v>37</v>
      </c>
      <c r="Y420" s="450" t="s">
        <v>990</v>
      </c>
      <c r="Z420" s="450" t="s">
        <v>1028</v>
      </c>
      <c r="AA420" s="449">
        <v>1.7</v>
      </c>
      <c r="AB420" s="450" t="s">
        <v>935</v>
      </c>
      <c r="AC420" s="450" t="s">
        <v>994</v>
      </c>
      <c r="AD420" s="451"/>
      <c r="AE420" s="450" t="s">
        <v>994</v>
      </c>
      <c r="AF420" s="451"/>
      <c r="AG420" s="451"/>
      <c r="AH420" s="451"/>
      <c r="AI420" s="451"/>
      <c r="AJ420" s="1"/>
      <c r="AK420" s="26"/>
      <c r="AL420" s="26"/>
      <c r="AM420" s="26"/>
      <c r="AN420" s="26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2"/>
      <c r="BZ420" s="2"/>
      <c r="CA420" s="2"/>
      <c r="CB420" s="2"/>
      <c r="CC420" s="2"/>
      <c r="CD420" s="2"/>
      <c r="CE420" s="2"/>
      <c r="CF420" s="2"/>
    </row>
    <row r="421" spans="1:84" x14ac:dyDescent="0.2">
      <c r="A421" s="4" t="s">
        <v>32</v>
      </c>
      <c r="B421" s="45" t="s">
        <v>487</v>
      </c>
      <c r="C421" s="1"/>
      <c r="D421" s="17"/>
      <c r="E421" s="22"/>
      <c r="F421" s="22"/>
      <c r="G421" s="22"/>
      <c r="H421" s="22"/>
      <c r="I421" s="27"/>
      <c r="J421" s="254" t="s">
        <v>772</v>
      </c>
      <c r="K421" s="254" t="s">
        <v>803</v>
      </c>
      <c r="L421" s="254" t="s">
        <v>802</v>
      </c>
      <c r="M421" s="27"/>
      <c r="N421" s="1"/>
      <c r="X421" s="449">
        <v>38</v>
      </c>
      <c r="Y421" s="450" t="s">
        <v>990</v>
      </c>
      <c r="Z421" s="450" t="s">
        <v>1029</v>
      </c>
      <c r="AA421" s="449">
        <v>1.2</v>
      </c>
      <c r="AB421" s="450" t="s">
        <v>936</v>
      </c>
      <c r="AC421" s="450" t="s">
        <v>994</v>
      </c>
      <c r="AD421" s="451"/>
      <c r="AE421" s="450" t="s">
        <v>994</v>
      </c>
      <c r="AF421" s="451"/>
      <c r="AG421" s="451"/>
      <c r="AH421" s="451"/>
      <c r="AI421" s="451"/>
      <c r="AJ421" s="1"/>
      <c r="AK421" s="26"/>
      <c r="AL421" s="26"/>
      <c r="AM421" s="26"/>
      <c r="AN421" s="26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2"/>
      <c r="BZ421" s="2"/>
      <c r="CA421" s="2"/>
      <c r="CB421" s="2"/>
      <c r="CC421" s="2"/>
      <c r="CD421" s="2"/>
      <c r="CE421" s="2"/>
      <c r="CF421" s="2"/>
    </row>
    <row r="422" spans="1:84" x14ac:dyDescent="0.2">
      <c r="A422" s="4">
        <v>1</v>
      </c>
      <c r="B422" s="2" t="s">
        <v>488</v>
      </c>
      <c r="C422" s="2" t="s">
        <v>489</v>
      </c>
      <c r="D422" s="145"/>
      <c r="E422" s="145"/>
      <c r="F422" s="145"/>
      <c r="G422" s="145"/>
      <c r="H422" s="145"/>
      <c r="I422" s="145"/>
      <c r="J422" s="145">
        <v>0</v>
      </c>
      <c r="K422" s="145">
        <v>0</v>
      </c>
      <c r="L422" s="145">
        <v>0</v>
      </c>
      <c r="M422" s="145"/>
      <c r="N422" s="1"/>
      <c r="X422" s="449">
        <v>39</v>
      </c>
      <c r="Y422" s="450" t="s">
        <v>990</v>
      </c>
      <c r="Z422" s="450" t="s">
        <v>1030</v>
      </c>
      <c r="AA422" s="449">
        <v>0.03</v>
      </c>
      <c r="AB422" s="450" t="s">
        <v>937</v>
      </c>
      <c r="AC422" s="450" t="s">
        <v>487</v>
      </c>
      <c r="AD422" s="449">
        <v>23</v>
      </c>
      <c r="AE422" s="450" t="s">
        <v>487</v>
      </c>
      <c r="AF422" s="449">
        <v>23</v>
      </c>
      <c r="AG422" s="449">
        <v>1</v>
      </c>
      <c r="AH422" s="449">
        <v>1</v>
      </c>
      <c r="AI422" s="449">
        <v>3</v>
      </c>
      <c r="AJ422" s="1"/>
      <c r="AK422" s="26"/>
      <c r="AL422" s="26"/>
      <c r="AM422" s="26"/>
      <c r="AN422" s="26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2"/>
      <c r="BZ422" s="2"/>
      <c r="CA422" s="2"/>
      <c r="CB422" s="2"/>
      <c r="CC422" s="2"/>
      <c r="CD422" s="2"/>
      <c r="CE422" s="2"/>
      <c r="CF422" s="2"/>
    </row>
    <row r="423" spans="1:84" x14ac:dyDescent="0.2">
      <c r="A423" s="4">
        <v>2</v>
      </c>
      <c r="B423" s="2" t="s">
        <v>490</v>
      </c>
      <c r="C423" s="2" t="s">
        <v>491</v>
      </c>
      <c r="D423" s="145"/>
      <c r="E423" s="145"/>
      <c r="F423" s="145"/>
      <c r="G423" s="145"/>
      <c r="H423" s="145"/>
      <c r="I423" s="145"/>
      <c r="J423" s="145">
        <v>0</v>
      </c>
      <c r="K423" s="145">
        <v>0</v>
      </c>
      <c r="L423" s="145">
        <v>0</v>
      </c>
      <c r="M423" s="145"/>
      <c r="N423" s="1"/>
      <c r="X423" s="449">
        <v>40</v>
      </c>
      <c r="Y423" s="450" t="s">
        <v>990</v>
      </c>
      <c r="Z423" s="450" t="s">
        <v>1031</v>
      </c>
      <c r="AA423" s="449">
        <v>2.5</v>
      </c>
      <c r="AB423" s="450" t="s">
        <v>938</v>
      </c>
      <c r="AC423" s="450" t="s">
        <v>994</v>
      </c>
      <c r="AD423" s="451"/>
      <c r="AE423" s="450" t="s">
        <v>994</v>
      </c>
      <c r="AF423" s="451"/>
      <c r="AG423" s="451"/>
      <c r="AH423" s="451"/>
      <c r="AI423" s="451"/>
      <c r="AJ423" s="1"/>
      <c r="AK423" s="26"/>
      <c r="AL423" s="26"/>
      <c r="AM423" s="26"/>
      <c r="AN423" s="26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2"/>
      <c r="BZ423" s="2"/>
      <c r="CA423" s="2"/>
      <c r="CB423" s="2"/>
      <c r="CC423" s="2"/>
      <c r="CD423" s="2"/>
      <c r="CE423" s="2"/>
      <c r="CF423" s="2"/>
    </row>
    <row r="424" spans="1:84" x14ac:dyDescent="0.2">
      <c r="A424" s="4">
        <v>3</v>
      </c>
      <c r="B424" s="505" t="s">
        <v>492</v>
      </c>
      <c r="C424" s="505" t="s">
        <v>493</v>
      </c>
      <c r="D424" s="52"/>
      <c r="E424" s="505" t="s">
        <v>1062</v>
      </c>
      <c r="F424" s="52"/>
      <c r="G424" s="52"/>
      <c r="H424" s="52"/>
      <c r="I424" s="52"/>
      <c r="J424" s="503">
        <v>5</v>
      </c>
      <c r="K424" s="503">
        <v>5</v>
      </c>
      <c r="L424" s="503">
        <v>8</v>
      </c>
      <c r="M424" s="511" t="s">
        <v>1063</v>
      </c>
      <c r="N424" s="1"/>
      <c r="X424" s="449">
        <v>41</v>
      </c>
      <c r="Y424" s="450" t="s">
        <v>990</v>
      </c>
      <c r="Z424" s="450" t="s">
        <v>1032</v>
      </c>
      <c r="AA424" s="449">
        <v>0.05</v>
      </c>
      <c r="AB424" s="450" t="s">
        <v>939</v>
      </c>
      <c r="AC424" s="450" t="s">
        <v>994</v>
      </c>
      <c r="AD424" s="451"/>
      <c r="AE424" s="450" t="s">
        <v>994</v>
      </c>
      <c r="AF424" s="451"/>
      <c r="AG424" s="451"/>
      <c r="AH424" s="451"/>
      <c r="AI424" s="451"/>
      <c r="AJ424" s="1"/>
      <c r="AK424" s="26"/>
      <c r="AL424" s="26"/>
      <c r="AM424" s="26"/>
      <c r="AN424" s="26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2"/>
      <c r="BZ424" s="2"/>
      <c r="CA424" s="2"/>
      <c r="CB424" s="2"/>
      <c r="CC424" s="2"/>
      <c r="CD424" s="2"/>
      <c r="CE424" s="2"/>
      <c r="CF424" s="2"/>
    </row>
    <row r="425" spans="1:84" x14ac:dyDescent="0.2">
      <c r="A425" s="4">
        <v>4</v>
      </c>
      <c r="B425" s="505" t="s">
        <v>494</v>
      </c>
      <c r="C425" s="505" t="s">
        <v>495</v>
      </c>
      <c r="D425" s="52"/>
      <c r="E425" s="52"/>
      <c r="F425" s="52"/>
      <c r="G425" s="52"/>
      <c r="H425" s="52"/>
      <c r="I425" s="52"/>
      <c r="J425" s="503">
        <v>150</v>
      </c>
      <c r="K425" s="503">
        <v>140</v>
      </c>
      <c r="L425" s="503">
        <v>60</v>
      </c>
      <c r="M425" s="511" t="s">
        <v>1063</v>
      </c>
      <c r="N425" s="1"/>
      <c r="X425" s="449">
        <v>42</v>
      </c>
      <c r="Y425" s="450" t="s">
        <v>990</v>
      </c>
      <c r="Z425" s="450" t="s">
        <v>1033</v>
      </c>
      <c r="AA425" s="449">
        <v>3</v>
      </c>
      <c r="AB425" s="450" t="s">
        <v>940</v>
      </c>
      <c r="AC425" s="450" t="s">
        <v>994</v>
      </c>
      <c r="AD425" s="451"/>
      <c r="AE425" s="450" t="s">
        <v>994</v>
      </c>
      <c r="AF425" s="451"/>
      <c r="AG425" s="451"/>
      <c r="AH425" s="451"/>
      <c r="AI425" s="451"/>
      <c r="AJ425" s="1"/>
      <c r="AK425" s="26"/>
      <c r="AL425" s="26"/>
      <c r="AM425" s="26"/>
      <c r="AN425" s="26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2"/>
      <c r="BZ425" s="2"/>
      <c r="CA425" s="2"/>
      <c r="CB425" s="2"/>
      <c r="CC425" s="2"/>
      <c r="CD425" s="2"/>
      <c r="CE425" s="2"/>
      <c r="CF425" s="2"/>
    </row>
    <row r="426" spans="1:84" x14ac:dyDescent="0.2">
      <c r="A426" s="4">
        <v>5</v>
      </c>
      <c r="B426" s="505" t="s">
        <v>496</v>
      </c>
      <c r="C426" s="505" t="s">
        <v>497</v>
      </c>
      <c r="D426" s="52"/>
      <c r="E426" s="52"/>
      <c r="F426" s="52"/>
      <c r="G426" s="52"/>
      <c r="H426" s="52"/>
      <c r="I426" s="52"/>
      <c r="J426" s="503">
        <v>0</v>
      </c>
      <c r="K426" s="503">
        <v>0</v>
      </c>
      <c r="L426" s="503">
        <v>5</v>
      </c>
      <c r="M426" s="511" t="s">
        <v>1063</v>
      </c>
      <c r="N426" s="1"/>
      <c r="X426" s="449">
        <v>43</v>
      </c>
      <c r="Y426" s="450" t="s">
        <v>990</v>
      </c>
      <c r="Z426" s="450" t="s">
        <v>1034</v>
      </c>
      <c r="AA426" s="449">
        <v>3</v>
      </c>
      <c r="AB426" s="450" t="s">
        <v>941</v>
      </c>
      <c r="AC426" s="450" t="s">
        <v>420</v>
      </c>
      <c r="AD426" s="449">
        <v>23</v>
      </c>
      <c r="AE426" s="450" t="s">
        <v>420</v>
      </c>
      <c r="AF426" s="449">
        <v>23</v>
      </c>
      <c r="AG426" s="449">
        <v>5.4530000000000003</v>
      </c>
      <c r="AH426" s="449">
        <v>5.4530000000000003</v>
      </c>
      <c r="AI426" s="449">
        <v>8.9787999999999997</v>
      </c>
      <c r="AJ426" s="1"/>
      <c r="AK426" s="26"/>
      <c r="AL426" s="26"/>
      <c r="AM426" s="26"/>
      <c r="AN426" s="26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2"/>
      <c r="BZ426" s="2"/>
      <c r="CA426" s="2"/>
      <c r="CB426" s="2"/>
      <c r="CC426" s="2"/>
      <c r="CD426" s="2"/>
      <c r="CE426" s="2"/>
      <c r="CF426" s="2"/>
    </row>
    <row r="427" spans="1:84" x14ac:dyDescent="0.2">
      <c r="A427" s="4">
        <v>6</v>
      </c>
      <c r="B427" s="402" t="s">
        <v>498</v>
      </c>
      <c r="C427" s="402" t="s">
        <v>499</v>
      </c>
      <c r="D427" s="52"/>
      <c r="E427" s="52"/>
      <c r="F427" s="52"/>
      <c r="G427" s="52"/>
      <c r="H427" s="52"/>
      <c r="I427" s="52"/>
      <c r="J427" s="247">
        <v>12</v>
      </c>
      <c r="K427" s="247">
        <v>18</v>
      </c>
      <c r="L427" s="247">
        <v>7</v>
      </c>
      <c r="M427" s="52"/>
      <c r="N427" s="1"/>
      <c r="X427" s="449">
        <v>44</v>
      </c>
      <c r="Y427" s="450" t="s">
        <v>990</v>
      </c>
      <c r="Z427" s="450" t="s">
        <v>1035</v>
      </c>
      <c r="AA427" s="449">
        <v>0.2</v>
      </c>
      <c r="AB427" s="450" t="s">
        <v>942</v>
      </c>
      <c r="AC427" s="450" t="s">
        <v>420</v>
      </c>
      <c r="AD427" s="449">
        <v>25</v>
      </c>
      <c r="AE427" s="450" t="s">
        <v>420</v>
      </c>
      <c r="AF427" s="449">
        <v>25</v>
      </c>
      <c r="AG427" s="449">
        <v>10</v>
      </c>
      <c r="AH427" s="449">
        <v>10</v>
      </c>
      <c r="AI427" s="449">
        <v>10</v>
      </c>
      <c r="AJ427" s="1"/>
      <c r="AK427" s="26"/>
      <c r="AL427" s="26"/>
      <c r="AM427" s="26"/>
      <c r="AN427" s="26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2"/>
      <c r="BZ427" s="2"/>
      <c r="CA427" s="2"/>
      <c r="CB427" s="2"/>
      <c r="CC427" s="2"/>
      <c r="CD427" s="2"/>
      <c r="CE427" s="2"/>
      <c r="CF427" s="2"/>
    </row>
    <row r="428" spans="1:84" x14ac:dyDescent="0.2">
      <c r="A428" s="4">
        <v>7</v>
      </c>
      <c r="B428" s="402" t="s">
        <v>500</v>
      </c>
      <c r="C428" s="402" t="s">
        <v>501</v>
      </c>
      <c r="D428" s="52"/>
      <c r="E428" s="52"/>
      <c r="F428" s="52"/>
      <c r="G428" s="52"/>
      <c r="H428" s="52"/>
      <c r="I428" s="52"/>
      <c r="J428" s="247">
        <v>120</v>
      </c>
      <c r="K428" s="247">
        <v>170</v>
      </c>
      <c r="L428" s="247">
        <v>28</v>
      </c>
      <c r="M428" s="52"/>
      <c r="N428" s="1"/>
      <c r="X428" s="449">
        <v>45</v>
      </c>
      <c r="Y428" s="450" t="s">
        <v>990</v>
      </c>
      <c r="Z428" s="450" t="s">
        <v>1036</v>
      </c>
      <c r="AA428" s="449">
        <v>1.8</v>
      </c>
      <c r="AB428" s="450" t="s">
        <v>943</v>
      </c>
      <c r="AC428" s="450" t="s">
        <v>420</v>
      </c>
      <c r="AD428" s="449">
        <v>24</v>
      </c>
      <c r="AE428" s="450" t="s">
        <v>420</v>
      </c>
      <c r="AF428" s="449">
        <v>24</v>
      </c>
      <c r="AG428" s="449">
        <v>-3.1882000000000001</v>
      </c>
      <c r="AH428" s="449">
        <v>-3.1882000000000001</v>
      </c>
      <c r="AI428" s="449">
        <v>-2.4902000000000002</v>
      </c>
      <c r="AJ428" s="1"/>
      <c r="AK428" s="26"/>
      <c r="AL428" s="26"/>
      <c r="AM428" s="26"/>
      <c r="AN428" s="26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2"/>
      <c r="BZ428" s="2"/>
      <c r="CA428" s="2"/>
      <c r="CB428" s="2"/>
      <c r="CC428" s="2"/>
      <c r="CD428" s="2"/>
      <c r="CE428" s="2"/>
      <c r="CF428" s="2"/>
    </row>
    <row r="429" spans="1:84" x14ac:dyDescent="0.2">
      <c r="A429" s="4">
        <v>8</v>
      </c>
      <c r="B429" s="508" t="s">
        <v>502</v>
      </c>
      <c r="C429" s="508" t="s">
        <v>503</v>
      </c>
      <c r="D429" s="509"/>
      <c r="E429" s="509"/>
      <c r="F429" s="509"/>
      <c r="G429" s="509"/>
      <c r="H429" s="509"/>
      <c r="I429" s="509"/>
      <c r="J429" s="510">
        <v>1</v>
      </c>
      <c r="K429" s="510">
        <v>1</v>
      </c>
      <c r="L429" s="510">
        <v>1</v>
      </c>
      <c r="M429" s="511" t="s">
        <v>1063</v>
      </c>
      <c r="N429" s="1"/>
      <c r="X429" s="449">
        <v>46</v>
      </c>
      <c r="Y429" s="450" t="s">
        <v>990</v>
      </c>
      <c r="Z429" s="450" t="s">
        <v>1037</v>
      </c>
      <c r="AA429" s="449">
        <v>0</v>
      </c>
      <c r="AB429" s="450" t="s">
        <v>944</v>
      </c>
      <c r="AC429" s="450" t="s">
        <v>420</v>
      </c>
      <c r="AD429" s="449">
        <v>26</v>
      </c>
      <c r="AE429" s="450" t="s">
        <v>420</v>
      </c>
      <c r="AF429" s="449">
        <v>26</v>
      </c>
      <c r="AG429" s="449">
        <v>0</v>
      </c>
      <c r="AH429" s="449">
        <v>0</v>
      </c>
      <c r="AI429" s="449">
        <v>1.5E-3</v>
      </c>
      <c r="AJ429" s="1"/>
      <c r="AK429" s="26"/>
      <c r="AL429" s="26"/>
      <c r="AM429" s="26"/>
      <c r="AN429" s="26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2"/>
      <c r="BZ429" s="2"/>
      <c r="CA429" s="2"/>
      <c r="CB429" s="2"/>
      <c r="CC429" s="2"/>
      <c r="CD429" s="2"/>
      <c r="CE429" s="2"/>
      <c r="CF429" s="2"/>
    </row>
    <row r="430" spans="1:84" x14ac:dyDescent="0.2">
      <c r="A430" s="4">
        <v>9</v>
      </c>
      <c r="B430" s="508" t="s">
        <v>504</v>
      </c>
      <c r="C430" s="508" t="s">
        <v>505</v>
      </c>
      <c r="D430" s="509"/>
      <c r="E430" s="509"/>
      <c r="F430" s="509"/>
      <c r="G430" s="509"/>
      <c r="H430" s="509"/>
      <c r="I430" s="509"/>
      <c r="J430" s="510">
        <v>35</v>
      </c>
      <c r="K430" s="510">
        <v>32</v>
      </c>
      <c r="L430" s="510">
        <v>6</v>
      </c>
      <c r="M430" s="511" t="s">
        <v>1063</v>
      </c>
      <c r="N430" s="1"/>
      <c r="X430" s="449">
        <v>47</v>
      </c>
      <c r="Y430" s="450" t="s">
        <v>990</v>
      </c>
      <c r="Z430" s="450" t="s">
        <v>1038</v>
      </c>
      <c r="AA430" s="449">
        <v>0</v>
      </c>
      <c r="AB430" s="450" t="s">
        <v>945</v>
      </c>
      <c r="AC430" s="450" t="s">
        <v>420</v>
      </c>
      <c r="AD430" s="449">
        <v>27</v>
      </c>
      <c r="AE430" s="450" t="s">
        <v>420</v>
      </c>
      <c r="AF430" s="449">
        <v>27</v>
      </c>
      <c r="AG430" s="449">
        <v>0</v>
      </c>
      <c r="AH430" s="449">
        <v>0</v>
      </c>
      <c r="AI430" s="449">
        <v>1.9E-3</v>
      </c>
      <c r="AJ430" s="1"/>
      <c r="AK430" s="26"/>
      <c r="AL430" s="26"/>
      <c r="AM430" s="26"/>
      <c r="AN430" s="26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2"/>
      <c r="BZ430" s="2"/>
      <c r="CA430" s="2"/>
      <c r="CB430" s="2"/>
      <c r="CC430" s="2"/>
      <c r="CD430" s="2"/>
      <c r="CE430" s="2"/>
      <c r="CF430" s="2"/>
    </row>
    <row r="431" spans="1:84" x14ac:dyDescent="0.2">
      <c r="A431" s="4">
        <v>10</v>
      </c>
      <c r="B431" s="320" t="s">
        <v>506</v>
      </c>
      <c r="C431" s="320" t="s">
        <v>507</v>
      </c>
      <c r="D431" s="145"/>
      <c r="E431" s="145"/>
      <c r="F431" s="145"/>
      <c r="G431" s="145"/>
      <c r="H431" s="145"/>
      <c r="I431" s="145"/>
      <c r="J431" s="400">
        <v>3</v>
      </c>
      <c r="K431" s="400">
        <v>2</v>
      </c>
      <c r="L431" s="145">
        <v>0</v>
      </c>
      <c r="M431" s="145"/>
      <c r="N431" s="1"/>
      <c r="X431" s="449">
        <v>48</v>
      </c>
      <c r="Y431" s="450" t="s">
        <v>990</v>
      </c>
      <c r="Z431" s="450" t="s">
        <v>1039</v>
      </c>
      <c r="AA431" s="449">
        <v>0.6</v>
      </c>
      <c r="AB431" s="450" t="s">
        <v>946</v>
      </c>
      <c r="AC431" s="450" t="s">
        <v>420</v>
      </c>
      <c r="AD431" s="449">
        <v>31</v>
      </c>
      <c r="AE431" s="450" t="s">
        <v>420</v>
      </c>
      <c r="AF431" s="449">
        <v>31</v>
      </c>
      <c r="AG431" s="449">
        <v>0.6</v>
      </c>
      <c r="AH431" s="449">
        <v>0.6</v>
      </c>
      <c r="AI431" s="449">
        <v>0.6</v>
      </c>
      <c r="AJ431" s="1"/>
      <c r="AK431" s="26"/>
      <c r="AL431" s="26"/>
      <c r="AM431" s="26"/>
      <c r="AN431" s="26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2"/>
      <c r="BZ431" s="2"/>
      <c r="CA431" s="2"/>
      <c r="CB431" s="2"/>
      <c r="CC431" s="2"/>
      <c r="CD431" s="2"/>
      <c r="CE431" s="2"/>
      <c r="CF431" s="2"/>
    </row>
    <row r="432" spans="1:84" x14ac:dyDescent="0.2">
      <c r="A432" s="4">
        <v>11</v>
      </c>
      <c r="B432" s="320" t="s">
        <v>147</v>
      </c>
      <c r="C432" s="320" t="s">
        <v>508</v>
      </c>
      <c r="D432" s="145"/>
      <c r="E432" s="145"/>
      <c r="F432" s="145"/>
      <c r="G432" s="145"/>
      <c r="H432" s="145"/>
      <c r="I432" s="145"/>
      <c r="J432" s="400">
        <v>0.2</v>
      </c>
      <c r="K432" s="400">
        <v>0.5</v>
      </c>
      <c r="L432" s="145">
        <v>0</v>
      </c>
      <c r="M432" s="145"/>
      <c r="N432" s="1"/>
      <c r="X432" s="449">
        <v>49</v>
      </c>
      <c r="Y432" s="450" t="s">
        <v>990</v>
      </c>
      <c r="Z432" s="450" t="s">
        <v>1040</v>
      </c>
      <c r="AA432" s="449">
        <v>0.11</v>
      </c>
      <c r="AB432" s="450" t="s">
        <v>947</v>
      </c>
      <c r="AC432" s="450" t="s">
        <v>420</v>
      </c>
      <c r="AD432" s="449">
        <v>32</v>
      </c>
      <c r="AE432" s="450" t="s">
        <v>420</v>
      </c>
      <c r="AF432" s="449">
        <v>32</v>
      </c>
      <c r="AG432" s="449">
        <v>0.11</v>
      </c>
      <c r="AH432" s="449">
        <v>0.11</v>
      </c>
      <c r="AI432" s="449">
        <v>0.11</v>
      </c>
      <c r="AJ432" s="1"/>
      <c r="AK432" s="26"/>
      <c r="AL432" s="26"/>
      <c r="AM432" s="26"/>
      <c r="AN432" s="26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2"/>
      <c r="BZ432" s="2"/>
      <c r="CA432" s="2"/>
      <c r="CB432" s="2"/>
      <c r="CC432" s="2"/>
      <c r="CD432" s="2"/>
      <c r="CE432" s="2"/>
      <c r="CF432" s="2"/>
    </row>
    <row r="433" spans="1:84" x14ac:dyDescent="0.2">
      <c r="A433" s="4">
        <v>12</v>
      </c>
      <c r="B433" s="320" t="s">
        <v>148</v>
      </c>
      <c r="C433" s="320" t="s">
        <v>509</v>
      </c>
      <c r="D433" s="145"/>
      <c r="E433" s="145"/>
      <c r="F433" s="145"/>
      <c r="G433" s="145"/>
      <c r="H433" s="145"/>
      <c r="I433" s="145"/>
      <c r="J433" s="400">
        <v>4</v>
      </c>
      <c r="K433" s="400">
        <v>2</v>
      </c>
      <c r="L433" s="400">
        <v>5</v>
      </c>
      <c r="M433" s="145"/>
      <c r="N433" s="1"/>
      <c r="X433" s="449">
        <v>50</v>
      </c>
      <c r="Y433" s="450" t="s">
        <v>990</v>
      </c>
      <c r="Z433" s="450" t="s">
        <v>1041</v>
      </c>
      <c r="AA433" s="449">
        <v>300</v>
      </c>
      <c r="AB433" s="450" t="s">
        <v>948</v>
      </c>
      <c r="AC433" s="450" t="s">
        <v>994</v>
      </c>
      <c r="AD433" s="451"/>
      <c r="AE433" s="450" t="s">
        <v>994</v>
      </c>
      <c r="AF433" s="451"/>
      <c r="AG433" s="451"/>
      <c r="AH433" s="451"/>
      <c r="AI433" s="451"/>
      <c r="AJ433" s="1"/>
      <c r="AK433" s="26"/>
      <c r="AL433" s="26"/>
      <c r="AM433" s="26"/>
      <c r="AN433" s="26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2"/>
      <c r="BZ433" s="2"/>
      <c r="CA433" s="2"/>
      <c r="CB433" s="2"/>
      <c r="CC433" s="2"/>
      <c r="CD433" s="2"/>
      <c r="CE433" s="2"/>
      <c r="CF433" s="2"/>
    </row>
    <row r="434" spans="1:84" x14ac:dyDescent="0.2">
      <c r="A434" s="4">
        <v>13</v>
      </c>
      <c r="B434" s="320" t="s">
        <v>391</v>
      </c>
      <c r="C434" s="320" t="s">
        <v>510</v>
      </c>
      <c r="D434" s="145"/>
      <c r="E434" s="145"/>
      <c r="F434" s="145"/>
      <c r="G434" s="145"/>
      <c r="H434" s="145"/>
      <c r="I434" s="145"/>
      <c r="J434" s="145">
        <v>0</v>
      </c>
      <c r="K434" s="145">
        <v>0</v>
      </c>
      <c r="L434" s="145">
        <v>0</v>
      </c>
      <c r="M434" s="145"/>
      <c r="N434" s="1"/>
      <c r="X434" s="449">
        <v>51</v>
      </c>
      <c r="Y434" s="450" t="s">
        <v>990</v>
      </c>
      <c r="Z434" s="450" t="s">
        <v>1042</v>
      </c>
      <c r="AA434" s="449">
        <v>20</v>
      </c>
      <c r="AB434" s="450" t="s">
        <v>554</v>
      </c>
      <c r="AC434" s="450" t="s">
        <v>487</v>
      </c>
      <c r="AD434" s="449">
        <v>35</v>
      </c>
      <c r="AE434" s="450" t="s">
        <v>487</v>
      </c>
      <c r="AF434" s="449">
        <v>35</v>
      </c>
      <c r="AG434" s="449">
        <v>14</v>
      </c>
      <c r="AH434" s="449">
        <v>9</v>
      </c>
      <c r="AI434" s="449">
        <v>1.5</v>
      </c>
      <c r="AJ434" s="1"/>
      <c r="AK434" s="26"/>
      <c r="AL434" s="26"/>
      <c r="AM434" s="26"/>
      <c r="AN434" s="26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2"/>
      <c r="BZ434" s="2"/>
      <c r="CA434" s="2"/>
      <c r="CB434" s="2"/>
      <c r="CC434" s="2"/>
      <c r="CD434" s="2"/>
      <c r="CE434" s="2"/>
      <c r="CF434" s="2"/>
    </row>
    <row r="435" spans="1:84" x14ac:dyDescent="0.2">
      <c r="A435" s="4">
        <v>14</v>
      </c>
      <c r="B435" s="320" t="s">
        <v>511</v>
      </c>
      <c r="C435" s="320" t="s">
        <v>512</v>
      </c>
      <c r="D435" s="145"/>
      <c r="E435" s="145"/>
      <c r="F435" s="145"/>
      <c r="G435" s="145"/>
      <c r="H435" s="145"/>
      <c r="I435" s="145"/>
      <c r="J435" s="145">
        <v>0</v>
      </c>
      <c r="K435" s="145">
        <v>0</v>
      </c>
      <c r="L435" s="145">
        <v>0</v>
      </c>
      <c r="M435" s="145"/>
      <c r="N435" s="1"/>
      <c r="X435" s="449">
        <v>52</v>
      </c>
      <c r="Y435" s="450" t="s">
        <v>990</v>
      </c>
      <c r="Z435" s="450" t="s">
        <v>1043</v>
      </c>
      <c r="AA435" s="449">
        <v>4</v>
      </c>
      <c r="AB435" s="450" t="s">
        <v>949</v>
      </c>
      <c r="AC435" s="450" t="s">
        <v>420</v>
      </c>
      <c r="AD435" s="449">
        <v>29</v>
      </c>
      <c r="AE435" s="450" t="s">
        <v>420</v>
      </c>
      <c r="AF435" s="449">
        <v>29</v>
      </c>
      <c r="AG435" s="449">
        <v>4</v>
      </c>
      <c r="AH435" s="449">
        <v>4</v>
      </c>
      <c r="AI435" s="449">
        <v>4</v>
      </c>
      <c r="AJ435" s="1"/>
      <c r="AK435" s="26"/>
      <c r="AL435" s="26"/>
      <c r="AM435" s="26"/>
      <c r="AN435" s="26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2"/>
      <c r="BZ435" s="2"/>
      <c r="CA435" s="2"/>
      <c r="CB435" s="2"/>
      <c r="CC435" s="2"/>
      <c r="CD435" s="2"/>
      <c r="CE435" s="2"/>
      <c r="CF435" s="2"/>
    </row>
    <row r="436" spans="1:84" x14ac:dyDescent="0.2">
      <c r="A436" s="4">
        <v>15</v>
      </c>
      <c r="B436" s="321" t="s">
        <v>513</v>
      </c>
      <c r="C436" s="321" t="s">
        <v>514</v>
      </c>
      <c r="D436" s="145"/>
      <c r="E436" s="145"/>
      <c r="F436" s="145"/>
      <c r="G436" s="145"/>
      <c r="H436" s="145"/>
      <c r="I436" s="145"/>
      <c r="J436" s="400">
        <v>10</v>
      </c>
      <c r="K436" s="400">
        <v>4</v>
      </c>
      <c r="L436" s="400">
        <v>5</v>
      </c>
      <c r="M436" s="145"/>
      <c r="N436" s="1"/>
      <c r="X436" s="449">
        <v>53</v>
      </c>
      <c r="Y436" s="450" t="s">
        <v>990</v>
      </c>
      <c r="Z436" s="450" t="s">
        <v>1044</v>
      </c>
      <c r="AA436" s="449">
        <v>45</v>
      </c>
      <c r="AB436" s="450" t="s">
        <v>950</v>
      </c>
      <c r="AC436" s="450" t="s">
        <v>420</v>
      </c>
      <c r="AD436" s="449">
        <v>30</v>
      </c>
      <c r="AE436" s="450" t="s">
        <v>420</v>
      </c>
      <c r="AF436" s="449">
        <v>30</v>
      </c>
      <c r="AG436" s="449">
        <v>42</v>
      </c>
      <c r="AH436" s="449">
        <v>30</v>
      </c>
      <c r="AI436" s="449">
        <v>30</v>
      </c>
      <c r="AJ436" s="1"/>
      <c r="AK436" s="26"/>
      <c r="AL436" s="26"/>
      <c r="AM436" s="26"/>
      <c r="AN436" s="26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2"/>
      <c r="BZ436" s="2"/>
      <c r="CA436" s="2"/>
      <c r="CB436" s="2"/>
      <c r="CC436" s="2"/>
      <c r="CD436" s="2"/>
      <c r="CE436" s="2"/>
      <c r="CF436" s="2"/>
    </row>
    <row r="437" spans="1:84" x14ac:dyDescent="0.2">
      <c r="A437" s="4">
        <v>16</v>
      </c>
      <c r="B437" s="322" t="s">
        <v>515</v>
      </c>
      <c r="C437" s="322" t="s">
        <v>516</v>
      </c>
      <c r="D437" s="145"/>
      <c r="E437" s="145"/>
      <c r="F437" s="145"/>
      <c r="G437" s="145"/>
      <c r="H437" s="145"/>
      <c r="I437" s="145"/>
      <c r="J437" s="400">
        <v>500</v>
      </c>
      <c r="K437" s="400">
        <v>400</v>
      </c>
      <c r="L437" s="400">
        <v>50</v>
      </c>
      <c r="M437" s="145"/>
      <c r="N437" s="47"/>
      <c r="X437" s="449">
        <v>54</v>
      </c>
      <c r="Y437" s="450" t="s">
        <v>990</v>
      </c>
      <c r="Z437" s="450" t="s">
        <v>1045</v>
      </c>
      <c r="AA437" s="449">
        <v>10.847</v>
      </c>
      <c r="AB437" s="450" t="s">
        <v>456</v>
      </c>
      <c r="AC437" s="450" t="s">
        <v>420</v>
      </c>
      <c r="AD437" s="449">
        <v>18</v>
      </c>
      <c r="AE437" s="450" t="s">
        <v>420</v>
      </c>
      <c r="AF437" s="449">
        <v>18</v>
      </c>
      <c r="AG437" s="449">
        <v>10.847099999999999</v>
      </c>
      <c r="AH437" s="449">
        <v>10.847099999999999</v>
      </c>
      <c r="AI437" s="449">
        <v>6.1787000000000001</v>
      </c>
      <c r="AJ437" s="2"/>
      <c r="AK437" s="2"/>
      <c r="AL437" s="2"/>
      <c r="AM437" s="47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2"/>
      <c r="BZ437" s="2"/>
      <c r="CA437" s="2"/>
      <c r="CB437" s="2"/>
      <c r="CC437" s="2"/>
      <c r="CD437" s="2"/>
      <c r="CE437" s="2"/>
      <c r="CF437" s="2"/>
    </row>
    <row r="438" spans="1:84" x14ac:dyDescent="0.2">
      <c r="A438" s="4">
        <v>17</v>
      </c>
      <c r="B438" s="322" t="s">
        <v>517</v>
      </c>
      <c r="C438" s="322" t="s">
        <v>518</v>
      </c>
      <c r="D438" s="145"/>
      <c r="E438" s="145"/>
      <c r="F438" s="145"/>
      <c r="G438" s="145"/>
      <c r="H438" s="145"/>
      <c r="I438" s="145"/>
      <c r="J438" s="145">
        <v>0</v>
      </c>
      <c r="K438" s="400">
        <v>3</v>
      </c>
      <c r="L438" s="145">
        <v>0</v>
      </c>
      <c r="M438" s="145"/>
      <c r="N438" s="47"/>
      <c r="X438" s="449">
        <v>55</v>
      </c>
      <c r="Y438" s="450" t="s">
        <v>990</v>
      </c>
      <c r="Z438" s="450" t="s">
        <v>1046</v>
      </c>
      <c r="AA438" s="449">
        <v>-0.7994</v>
      </c>
      <c r="AB438" s="450" t="s">
        <v>454</v>
      </c>
      <c r="AC438" s="450" t="s">
        <v>420</v>
      </c>
      <c r="AD438" s="449">
        <v>17</v>
      </c>
      <c r="AE438" s="450" t="s">
        <v>420</v>
      </c>
      <c r="AF438" s="449">
        <v>17</v>
      </c>
      <c r="AG438" s="449">
        <v>-0.7994</v>
      </c>
      <c r="AH438" s="449">
        <v>-0.7994</v>
      </c>
      <c r="AI438" s="449">
        <v>-1.127</v>
      </c>
      <c r="AJ438" s="2"/>
      <c r="AK438" s="2"/>
      <c r="AL438" s="2"/>
      <c r="AM438" s="47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2"/>
      <c r="BZ438" s="2"/>
      <c r="CA438" s="2"/>
      <c r="CB438" s="2"/>
      <c r="CC438" s="2"/>
      <c r="CD438" s="2"/>
      <c r="CE438" s="2"/>
      <c r="CF438" s="2"/>
    </row>
    <row r="439" spans="1:84" x14ac:dyDescent="0.2">
      <c r="A439" s="4">
        <v>18</v>
      </c>
      <c r="B439" s="251" t="s">
        <v>519</v>
      </c>
      <c r="C439" s="251" t="s">
        <v>520</v>
      </c>
      <c r="D439" s="52"/>
      <c r="E439" s="52"/>
      <c r="F439" s="52"/>
      <c r="G439" s="52"/>
      <c r="H439" s="52"/>
      <c r="I439" s="52"/>
      <c r="J439" s="247" t="b">
        <v>1</v>
      </c>
      <c r="K439" s="247" t="b">
        <v>1</v>
      </c>
      <c r="L439" s="247" t="b">
        <v>1</v>
      </c>
      <c r="M439" s="52"/>
      <c r="N439" s="47"/>
      <c r="X439" s="449">
        <v>56</v>
      </c>
      <c r="Y439" s="450" t="s">
        <v>990</v>
      </c>
      <c r="Z439" s="450" t="s">
        <v>1047</v>
      </c>
      <c r="AA439" s="449">
        <v>9</v>
      </c>
      <c r="AB439" s="450" t="s">
        <v>476</v>
      </c>
      <c r="AC439" s="450" t="s">
        <v>420</v>
      </c>
      <c r="AD439" s="449">
        <v>28</v>
      </c>
      <c r="AE439" s="450" t="s">
        <v>420</v>
      </c>
      <c r="AF439" s="449">
        <v>28</v>
      </c>
      <c r="AG439" s="449">
        <v>12</v>
      </c>
      <c r="AH439" s="449">
        <v>9</v>
      </c>
      <c r="AI439" s="449">
        <v>5</v>
      </c>
      <c r="AJ439" s="2"/>
      <c r="AK439" s="2"/>
      <c r="AL439" s="2"/>
      <c r="AM439" s="47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2"/>
      <c r="BZ439" s="2"/>
      <c r="CA439" s="2"/>
      <c r="CB439" s="2"/>
      <c r="CC439" s="2"/>
      <c r="CD439" s="2"/>
      <c r="CE439" s="2"/>
      <c r="CF439" s="2"/>
    </row>
    <row r="440" spans="1:84" x14ac:dyDescent="0.2">
      <c r="A440" s="4">
        <v>19</v>
      </c>
      <c r="B440" s="323" t="s">
        <v>521</v>
      </c>
      <c r="C440" s="323" t="s">
        <v>522</v>
      </c>
      <c r="D440" s="145"/>
      <c r="E440" s="145"/>
      <c r="F440" s="145"/>
      <c r="G440" s="145"/>
      <c r="H440" s="145"/>
      <c r="I440" s="145"/>
      <c r="J440" s="400">
        <v>0.5</v>
      </c>
      <c r="K440" s="400">
        <v>0.5</v>
      </c>
      <c r="L440" s="145">
        <v>0</v>
      </c>
      <c r="M440" s="145"/>
      <c r="N440" s="47"/>
      <c r="X440" s="449">
        <v>57</v>
      </c>
      <c r="Y440" s="450" t="s">
        <v>990</v>
      </c>
      <c r="Z440" s="450" t="s">
        <v>1048</v>
      </c>
      <c r="AA440" s="449">
        <v>24</v>
      </c>
      <c r="AB440" s="450" t="s">
        <v>550</v>
      </c>
      <c r="AC440" s="450" t="s">
        <v>487</v>
      </c>
      <c r="AD440" s="449">
        <v>33</v>
      </c>
      <c r="AE440" s="450" t="s">
        <v>487</v>
      </c>
      <c r="AF440" s="449">
        <v>33</v>
      </c>
      <c r="AG440" s="449">
        <v>30</v>
      </c>
      <c r="AH440" s="449">
        <v>24</v>
      </c>
      <c r="AI440" s="449">
        <v>12</v>
      </c>
      <c r="AJ440" s="2"/>
      <c r="AK440" s="2"/>
      <c r="AL440" s="2"/>
      <c r="AM440" s="47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2"/>
      <c r="BZ440" s="2"/>
      <c r="CA440" s="2"/>
      <c r="CB440" s="2"/>
      <c r="CC440" s="2"/>
      <c r="CD440" s="2"/>
      <c r="CE440" s="2"/>
      <c r="CF440" s="2"/>
    </row>
    <row r="441" spans="1:84" x14ac:dyDescent="0.2">
      <c r="A441" s="4">
        <v>20</v>
      </c>
      <c r="B441" s="323" t="s">
        <v>523</v>
      </c>
      <c r="C441" s="323" t="s">
        <v>524</v>
      </c>
      <c r="D441" s="145"/>
      <c r="E441" s="145"/>
      <c r="F441" s="145"/>
      <c r="G441" s="145"/>
      <c r="H441" s="145"/>
      <c r="I441" s="145"/>
      <c r="J441" s="400">
        <v>35</v>
      </c>
      <c r="K441" s="400">
        <v>30</v>
      </c>
      <c r="L441" s="145">
        <v>0</v>
      </c>
      <c r="M441" s="145"/>
      <c r="N441" s="47"/>
      <c r="X441" s="449">
        <v>58</v>
      </c>
      <c r="Y441" s="450" t="s">
        <v>990</v>
      </c>
      <c r="Z441" s="450" t="s">
        <v>1049</v>
      </c>
      <c r="AA441" s="449">
        <v>0.5</v>
      </c>
      <c r="AB441" s="450" t="s">
        <v>951</v>
      </c>
      <c r="AC441" s="450" t="s">
        <v>487</v>
      </c>
      <c r="AD441" s="449">
        <v>34</v>
      </c>
      <c r="AE441" s="450" t="s">
        <v>487</v>
      </c>
      <c r="AF441" s="449">
        <v>34</v>
      </c>
      <c r="AG441" s="449">
        <v>50</v>
      </c>
      <c r="AH441" s="449">
        <v>50</v>
      </c>
      <c r="AI441" s="449">
        <v>60</v>
      </c>
      <c r="AJ441" s="2"/>
      <c r="AK441" s="2"/>
      <c r="AL441" s="2"/>
      <c r="AM441" s="47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2"/>
      <c r="BZ441" s="2"/>
      <c r="CA441" s="2"/>
      <c r="CB441" s="2"/>
      <c r="CC441" s="2"/>
      <c r="CD441" s="2"/>
      <c r="CE441" s="2"/>
      <c r="CF441" s="2"/>
    </row>
    <row r="442" spans="1:84" x14ac:dyDescent="0.2">
      <c r="A442" s="4">
        <v>21</v>
      </c>
      <c r="B442" s="323" t="s">
        <v>525</v>
      </c>
      <c r="C442" s="323" t="s">
        <v>526</v>
      </c>
      <c r="D442" s="145"/>
      <c r="E442" s="145"/>
      <c r="F442" s="145"/>
      <c r="G442" s="145"/>
      <c r="H442" s="145"/>
      <c r="I442" s="145"/>
      <c r="J442" s="400" t="b">
        <v>1</v>
      </c>
      <c r="K442" s="400" t="b">
        <v>1</v>
      </c>
      <c r="L442" s="400" t="b">
        <v>0</v>
      </c>
      <c r="M442" s="145"/>
      <c r="N442" s="47"/>
      <c r="X442" s="449">
        <v>59</v>
      </c>
      <c r="Y442" s="450" t="s">
        <v>990</v>
      </c>
      <c r="Z442" s="450" t="s">
        <v>1050</v>
      </c>
      <c r="AA442" s="449">
        <v>0</v>
      </c>
      <c r="AB442" s="450" t="s">
        <v>952</v>
      </c>
      <c r="AC442" s="450" t="s">
        <v>487</v>
      </c>
      <c r="AD442" s="449">
        <v>30</v>
      </c>
      <c r="AE442" s="450" t="s">
        <v>487</v>
      </c>
      <c r="AF442" s="449">
        <v>30</v>
      </c>
      <c r="AG442" s="449">
        <v>0</v>
      </c>
      <c r="AH442" s="449">
        <v>0</v>
      </c>
      <c r="AI442" s="449">
        <v>30</v>
      </c>
      <c r="AJ442" s="2"/>
      <c r="AK442" s="2"/>
      <c r="AL442" s="2"/>
      <c r="AM442" s="47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2"/>
      <c r="BZ442" s="2"/>
      <c r="CA442" s="2"/>
      <c r="CB442" s="2"/>
      <c r="CC442" s="2"/>
      <c r="CD442" s="2"/>
      <c r="CE442" s="2"/>
      <c r="CF442" s="2"/>
    </row>
    <row r="443" spans="1:84" x14ac:dyDescent="0.2">
      <c r="A443" s="4">
        <v>22</v>
      </c>
      <c r="B443" s="323" t="s">
        <v>527</v>
      </c>
      <c r="C443" s="323" t="s">
        <v>528</v>
      </c>
      <c r="D443" s="145"/>
      <c r="E443" s="145"/>
      <c r="F443" s="145"/>
      <c r="G443" s="145"/>
      <c r="H443" s="145"/>
      <c r="I443" s="145"/>
      <c r="J443" s="400">
        <v>3</v>
      </c>
      <c r="K443" s="400">
        <v>3</v>
      </c>
      <c r="L443" s="400">
        <v>0</v>
      </c>
      <c r="M443" s="145"/>
      <c r="N443" s="47"/>
      <c r="X443" s="449">
        <v>60</v>
      </c>
      <c r="Y443" s="450" t="s">
        <v>990</v>
      </c>
      <c r="Z443" s="450" t="s">
        <v>1051</v>
      </c>
      <c r="AA443" s="449">
        <v>0.5</v>
      </c>
      <c r="AB443" s="450" t="s">
        <v>426</v>
      </c>
      <c r="AC443" s="450" t="s">
        <v>420</v>
      </c>
      <c r="AD443" s="449">
        <v>3</v>
      </c>
      <c r="AE443" s="450" t="s">
        <v>420</v>
      </c>
      <c r="AF443" s="449">
        <v>3</v>
      </c>
      <c r="AG443" s="449">
        <v>50</v>
      </c>
      <c r="AH443" s="449">
        <v>50</v>
      </c>
      <c r="AI443" s="449">
        <v>40</v>
      </c>
      <c r="AJ443" s="2"/>
      <c r="AK443" s="2"/>
      <c r="AL443" s="2"/>
      <c r="AM443" s="47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2"/>
      <c r="BZ443" s="2"/>
      <c r="CA443" s="2"/>
      <c r="CB443" s="2"/>
      <c r="CC443" s="2"/>
      <c r="CD443" s="2"/>
      <c r="CE443" s="2"/>
      <c r="CF443" s="2"/>
    </row>
    <row r="444" spans="1:84" x14ac:dyDescent="0.2">
      <c r="A444" s="4">
        <v>23</v>
      </c>
      <c r="B444" s="404" t="s">
        <v>529</v>
      </c>
      <c r="C444" s="404" t="s">
        <v>530</v>
      </c>
      <c r="D444" s="52"/>
      <c r="E444" s="52"/>
      <c r="F444" s="52"/>
      <c r="G444" s="52"/>
      <c r="H444" s="52"/>
      <c r="I444" s="52"/>
      <c r="J444" s="247">
        <v>1</v>
      </c>
      <c r="K444" s="247">
        <v>1</v>
      </c>
      <c r="L444" s="247">
        <v>3</v>
      </c>
      <c r="M444" s="52"/>
      <c r="N444" s="47"/>
      <c r="X444" s="449">
        <v>61</v>
      </c>
      <c r="Y444" s="450" t="s">
        <v>990</v>
      </c>
      <c r="Z444" s="450" t="s">
        <v>994</v>
      </c>
      <c r="AA444" s="451"/>
      <c r="AB444" s="450" t="s">
        <v>953</v>
      </c>
      <c r="AC444" s="450" t="s">
        <v>420</v>
      </c>
      <c r="AD444" s="449">
        <v>19</v>
      </c>
      <c r="AE444" s="450" t="s">
        <v>420</v>
      </c>
      <c r="AF444" s="449">
        <v>19</v>
      </c>
      <c r="AG444" s="449">
        <v>-9.3353000000000002</v>
      </c>
      <c r="AH444" s="449">
        <v>-9.3353000000000002</v>
      </c>
      <c r="AI444" s="449">
        <v>-4.4230999999999998</v>
      </c>
      <c r="AJ444" s="2"/>
      <c r="AK444" s="2"/>
      <c r="AL444" s="2"/>
      <c r="AM444" s="47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2"/>
      <c r="BZ444" s="2"/>
      <c r="CA444" s="2"/>
      <c r="CB444" s="2"/>
      <c r="CC444" s="2"/>
      <c r="CD444" s="2"/>
      <c r="CE444" s="2"/>
      <c r="CF444" s="2"/>
    </row>
    <row r="445" spans="1:84" x14ac:dyDescent="0.2">
      <c r="A445" s="4">
        <v>24</v>
      </c>
      <c r="B445" s="146" t="s">
        <v>531</v>
      </c>
      <c r="C445" s="146" t="s">
        <v>532</v>
      </c>
      <c r="D445" s="52"/>
      <c r="E445" s="52"/>
      <c r="F445" s="52"/>
      <c r="G445" s="52"/>
      <c r="H445" s="52"/>
      <c r="I445" s="52"/>
      <c r="J445" s="52">
        <v>0</v>
      </c>
      <c r="K445" s="52">
        <v>0</v>
      </c>
      <c r="L445" s="52">
        <v>0</v>
      </c>
      <c r="M445" s="52"/>
      <c r="N445" s="47"/>
      <c r="X445" s="449">
        <v>62</v>
      </c>
      <c r="Y445" s="450" t="s">
        <v>990</v>
      </c>
      <c r="Z445" s="450" t="s">
        <v>994</v>
      </c>
      <c r="AA445" s="451"/>
      <c r="AB445" s="450" t="s">
        <v>954</v>
      </c>
      <c r="AC445" s="450" t="s">
        <v>420</v>
      </c>
      <c r="AD445" s="449">
        <v>20</v>
      </c>
      <c r="AE445" s="450" t="s">
        <v>420</v>
      </c>
      <c r="AF445" s="449">
        <v>20</v>
      </c>
      <c r="AG445" s="449">
        <v>6.7539999999999996</v>
      </c>
      <c r="AH445" s="449">
        <v>6.7539999999999996</v>
      </c>
      <c r="AI445" s="449">
        <v>3.1732999999999998</v>
      </c>
      <c r="AJ445" s="2"/>
      <c r="AK445" s="2"/>
      <c r="AL445" s="2"/>
      <c r="AM445" s="47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2"/>
      <c r="BZ445" s="2"/>
      <c r="CA445" s="2"/>
      <c r="CB445" s="2"/>
      <c r="CC445" s="2"/>
      <c r="CD445" s="2"/>
      <c r="CE445" s="2"/>
      <c r="CF445" s="2"/>
    </row>
    <row r="446" spans="1:84" x14ac:dyDescent="0.2">
      <c r="A446" s="4">
        <v>25</v>
      </c>
      <c r="B446" s="146" t="s">
        <v>533</v>
      </c>
      <c r="C446" s="146" t="s">
        <v>534</v>
      </c>
      <c r="D446" s="52"/>
      <c r="E446" s="52"/>
      <c r="F446" s="52"/>
      <c r="G446" s="52"/>
      <c r="H446" s="52"/>
      <c r="I446" s="52"/>
      <c r="J446" s="52">
        <v>11</v>
      </c>
      <c r="K446" s="52">
        <v>11</v>
      </c>
      <c r="L446" s="52">
        <v>11</v>
      </c>
      <c r="M446" s="52"/>
      <c r="N446" s="47"/>
      <c r="X446" s="449">
        <v>63</v>
      </c>
      <c r="Y446" s="450" t="s">
        <v>990</v>
      </c>
      <c r="Z446" s="450" t="s">
        <v>994</v>
      </c>
      <c r="AA446" s="451"/>
      <c r="AB446" s="450" t="s">
        <v>955</v>
      </c>
      <c r="AC446" s="450" t="s">
        <v>420</v>
      </c>
      <c r="AD446" s="449">
        <v>21</v>
      </c>
      <c r="AE446" s="450" t="s">
        <v>420</v>
      </c>
      <c r="AF446" s="449">
        <v>21</v>
      </c>
      <c r="AG446" s="449">
        <v>81.540000000000006</v>
      </c>
      <c r="AH446" s="449">
        <v>81.540000000000006</v>
      </c>
      <c r="AI446" s="449">
        <v>110.544</v>
      </c>
      <c r="AJ446" s="2"/>
      <c r="AK446" s="2"/>
      <c r="AL446" s="2"/>
      <c r="AM446" s="47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2"/>
      <c r="BZ446" s="2"/>
      <c r="CA446" s="2"/>
      <c r="CB446" s="2"/>
      <c r="CC446" s="2"/>
      <c r="CD446" s="2"/>
      <c r="CE446" s="2"/>
      <c r="CF446" s="2"/>
    </row>
    <row r="447" spans="1:84" x14ac:dyDescent="0.2">
      <c r="A447" s="51">
        <v>26</v>
      </c>
      <c r="B447" s="506" t="s">
        <v>535</v>
      </c>
      <c r="C447" s="507" t="s">
        <v>536</v>
      </c>
      <c r="D447" s="504"/>
      <c r="E447" s="504"/>
      <c r="F447" s="504"/>
      <c r="G447" s="504"/>
      <c r="H447" s="504"/>
      <c r="I447" s="504"/>
      <c r="J447" s="503">
        <v>96</v>
      </c>
      <c r="K447" s="503">
        <v>96</v>
      </c>
      <c r="L447" s="503">
        <v>60</v>
      </c>
      <c r="M447" s="511" t="s">
        <v>1063</v>
      </c>
      <c r="N447" s="47"/>
      <c r="X447" s="449">
        <v>64</v>
      </c>
      <c r="Y447" s="450" t="s">
        <v>990</v>
      </c>
      <c r="Z447" s="450" t="s">
        <v>1052</v>
      </c>
      <c r="AA447" s="449">
        <v>30</v>
      </c>
      <c r="AB447" s="450" t="s">
        <v>956</v>
      </c>
      <c r="AC447" s="450" t="s">
        <v>994</v>
      </c>
      <c r="AD447" s="451"/>
      <c r="AE447" s="450" t="s">
        <v>994</v>
      </c>
      <c r="AF447" s="451"/>
      <c r="AG447" s="451"/>
      <c r="AH447" s="451"/>
      <c r="AI447" s="451"/>
      <c r="AJ447" s="2"/>
      <c r="AK447" s="2"/>
      <c r="AL447" s="2"/>
      <c r="AM447" s="47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2"/>
      <c r="BZ447" s="2"/>
      <c r="CA447" s="2"/>
      <c r="CB447" s="2"/>
      <c r="CC447" s="2"/>
      <c r="CD447" s="2"/>
      <c r="CE447" s="2"/>
      <c r="CF447" s="2"/>
    </row>
    <row r="448" spans="1:84" x14ac:dyDescent="0.2">
      <c r="A448" s="51">
        <v>27</v>
      </c>
      <c r="B448" s="322" t="s">
        <v>537</v>
      </c>
      <c r="C448" s="322" t="s">
        <v>538</v>
      </c>
      <c r="D448" s="52"/>
      <c r="E448" s="52"/>
      <c r="F448" s="51"/>
      <c r="G448" s="52"/>
      <c r="H448" s="52"/>
      <c r="I448" s="145"/>
      <c r="J448" s="145">
        <v>0</v>
      </c>
      <c r="K448" s="247">
        <v>3000</v>
      </c>
      <c r="L448" s="400">
        <v>6000</v>
      </c>
      <c r="M448" s="145"/>
      <c r="N448" s="47"/>
      <c r="X448" s="449">
        <v>65</v>
      </c>
      <c r="Y448" s="450" t="s">
        <v>990</v>
      </c>
      <c r="Z448" s="450" t="s">
        <v>1053</v>
      </c>
      <c r="AA448" s="449">
        <v>7.9</v>
      </c>
      <c r="AB448" s="450" t="s">
        <v>957</v>
      </c>
      <c r="AC448" s="450" t="s">
        <v>994</v>
      </c>
      <c r="AD448" s="451"/>
      <c r="AE448" s="450" t="s">
        <v>994</v>
      </c>
      <c r="AF448" s="451"/>
      <c r="AG448" s="451"/>
      <c r="AH448" s="451"/>
      <c r="AI448" s="451"/>
      <c r="AJ448" s="2"/>
      <c r="AK448" s="2"/>
      <c r="AL448" s="2"/>
      <c r="AM448" s="47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2"/>
      <c r="BZ448" s="2"/>
      <c r="CA448" s="2"/>
      <c r="CB448" s="2"/>
      <c r="CC448" s="2"/>
      <c r="CD448" s="2"/>
      <c r="CE448" s="2"/>
      <c r="CF448" s="2"/>
    </row>
    <row r="449" spans="1:84" x14ac:dyDescent="0.2">
      <c r="A449" s="51">
        <v>28</v>
      </c>
      <c r="B449" s="401" t="s">
        <v>539</v>
      </c>
      <c r="C449" s="401" t="s">
        <v>540</v>
      </c>
      <c r="D449" s="2"/>
      <c r="E449" s="2"/>
      <c r="F449" s="2"/>
      <c r="G449" s="2"/>
      <c r="H449" s="2"/>
      <c r="I449" s="2"/>
      <c r="J449" s="251" t="b">
        <v>0</v>
      </c>
      <c r="K449" s="251" t="b">
        <v>0</v>
      </c>
      <c r="L449" s="247" t="b">
        <v>0</v>
      </c>
      <c r="M449" s="52"/>
      <c r="N449" s="47"/>
      <c r="X449" s="449">
        <v>66</v>
      </c>
      <c r="Y449" s="450" t="s">
        <v>990</v>
      </c>
      <c r="Z449" s="450" t="s">
        <v>1054</v>
      </c>
      <c r="AA449" s="449">
        <v>0.7</v>
      </c>
      <c r="AB449" s="450" t="s">
        <v>958</v>
      </c>
      <c r="AC449" s="450" t="s">
        <v>994</v>
      </c>
      <c r="AD449" s="451"/>
      <c r="AE449" s="450" t="s">
        <v>994</v>
      </c>
      <c r="AF449" s="451"/>
      <c r="AG449" s="451"/>
      <c r="AH449" s="451"/>
      <c r="AI449" s="451"/>
      <c r="AJ449" s="2"/>
      <c r="AK449" s="2"/>
      <c r="AL449" s="2"/>
      <c r="AM449" s="47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2"/>
      <c r="BZ449" s="2"/>
      <c r="CA449" s="2"/>
      <c r="CB449" s="2"/>
      <c r="CC449" s="2"/>
      <c r="CD449" s="2"/>
      <c r="CE449" s="2"/>
      <c r="CF449" s="2"/>
    </row>
    <row r="450" spans="1:84" x14ac:dyDescent="0.2">
      <c r="A450" s="51">
        <v>29</v>
      </c>
      <c r="B450" s="251" t="s">
        <v>541</v>
      </c>
      <c r="C450" s="251" t="s">
        <v>542</v>
      </c>
      <c r="D450" s="52"/>
      <c r="E450" s="52"/>
      <c r="F450" s="52"/>
      <c r="G450" s="52"/>
      <c r="H450" s="52"/>
      <c r="I450" s="52"/>
      <c r="J450" s="247">
        <v>3</v>
      </c>
      <c r="K450" s="247">
        <v>3</v>
      </c>
      <c r="L450" s="247">
        <v>2</v>
      </c>
      <c r="M450" s="52"/>
      <c r="N450" s="47"/>
      <c r="X450" s="449">
        <v>67</v>
      </c>
      <c r="Y450" s="450" t="s">
        <v>994</v>
      </c>
      <c r="Z450" s="450" t="s">
        <v>994</v>
      </c>
      <c r="AA450" s="451"/>
      <c r="AB450" s="450" t="s">
        <v>994</v>
      </c>
      <c r="AC450" s="450" t="s">
        <v>994</v>
      </c>
      <c r="AD450" s="451"/>
      <c r="AE450" s="450" t="s">
        <v>994</v>
      </c>
      <c r="AF450" s="451"/>
      <c r="AG450" s="451"/>
      <c r="AH450" s="451"/>
      <c r="AI450" s="451"/>
      <c r="AJ450" s="2"/>
      <c r="AK450" s="2"/>
      <c r="AL450" s="2"/>
      <c r="AM450" s="47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2"/>
      <c r="BZ450" s="2"/>
      <c r="CA450" s="2"/>
      <c r="CB450" s="2"/>
      <c r="CC450" s="2"/>
      <c r="CD450" s="2"/>
      <c r="CE450" s="2"/>
      <c r="CF450" s="2"/>
    </row>
    <row r="451" spans="1:84" x14ac:dyDescent="0.2">
      <c r="A451" s="51">
        <v>30</v>
      </c>
      <c r="B451" s="401" t="s">
        <v>543</v>
      </c>
      <c r="C451" s="401" t="s">
        <v>544</v>
      </c>
      <c r="D451" s="40"/>
      <c r="E451" s="40"/>
      <c r="F451" s="40"/>
      <c r="G451" s="40"/>
      <c r="H451" s="40"/>
      <c r="I451" s="40"/>
      <c r="J451" s="40">
        <v>0</v>
      </c>
      <c r="K451" s="40">
        <v>0</v>
      </c>
      <c r="L451" s="248">
        <v>30</v>
      </c>
      <c r="M451" s="40"/>
      <c r="N451" s="47"/>
      <c r="X451" s="449">
        <v>68</v>
      </c>
      <c r="Y451" s="450" t="s">
        <v>994</v>
      </c>
      <c r="Z451" s="450" t="s">
        <v>994</v>
      </c>
      <c r="AA451" s="451"/>
      <c r="AB451" s="450" t="s">
        <v>994</v>
      </c>
      <c r="AC451" s="450" t="s">
        <v>994</v>
      </c>
      <c r="AD451" s="451"/>
      <c r="AE451" s="450" t="s">
        <v>994</v>
      </c>
      <c r="AF451" s="451"/>
      <c r="AG451" s="451"/>
      <c r="AH451" s="451"/>
      <c r="AI451" s="451"/>
      <c r="AJ451" s="2"/>
      <c r="AK451" s="2"/>
      <c r="AL451" s="2"/>
      <c r="AM451" s="47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2"/>
      <c r="BZ451" s="2"/>
      <c r="CA451" s="2"/>
      <c r="CB451" s="2"/>
      <c r="CC451" s="2"/>
      <c r="CD451" s="2"/>
      <c r="CE451" s="2"/>
      <c r="CF451" s="2"/>
    </row>
    <row r="452" spans="1:84" x14ac:dyDescent="0.2">
      <c r="A452" s="51">
        <v>31</v>
      </c>
      <c r="B452" s="401" t="s">
        <v>545</v>
      </c>
      <c r="C452" s="401" t="s">
        <v>546</v>
      </c>
      <c r="D452" s="52"/>
      <c r="E452" s="52"/>
      <c r="F452" s="52"/>
      <c r="G452" s="52"/>
      <c r="H452" s="52"/>
      <c r="I452" s="52"/>
      <c r="J452" s="247">
        <v>12</v>
      </c>
      <c r="K452" s="247">
        <v>12</v>
      </c>
      <c r="L452" s="247">
        <v>12</v>
      </c>
      <c r="M452" s="52"/>
      <c r="N452" s="47"/>
      <c r="X452" s="449">
        <v>69</v>
      </c>
      <c r="Y452" s="450" t="s">
        <v>994</v>
      </c>
      <c r="Z452" s="450" t="s">
        <v>994</v>
      </c>
      <c r="AA452" s="451"/>
      <c r="AB452" s="450" t="s">
        <v>994</v>
      </c>
      <c r="AC452" s="450" t="s">
        <v>994</v>
      </c>
      <c r="AD452" s="451"/>
      <c r="AE452" s="450" t="s">
        <v>994</v>
      </c>
      <c r="AF452" s="451"/>
      <c r="AG452" s="451"/>
      <c r="AH452" s="451"/>
      <c r="AI452" s="451"/>
      <c r="AJ452" s="2"/>
      <c r="AK452" s="2"/>
      <c r="AL452" s="2"/>
      <c r="AM452" s="47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2"/>
      <c r="BZ452" s="2"/>
      <c r="CA452" s="2"/>
      <c r="CB452" s="2"/>
      <c r="CC452" s="2"/>
      <c r="CD452" s="2"/>
      <c r="CE452" s="2"/>
      <c r="CF452" s="2"/>
    </row>
    <row r="453" spans="1:84" x14ac:dyDescent="0.2">
      <c r="A453" s="51">
        <v>32</v>
      </c>
      <c r="B453" s="401" t="s">
        <v>547</v>
      </c>
      <c r="C453" s="401" t="s">
        <v>548</v>
      </c>
      <c r="D453" s="52"/>
      <c r="E453" s="52"/>
      <c r="F453" s="52"/>
      <c r="G453" s="52"/>
      <c r="H453" s="52"/>
      <c r="I453" s="52"/>
      <c r="J453" s="247">
        <v>10</v>
      </c>
      <c r="K453" s="247">
        <v>10</v>
      </c>
      <c r="L453" s="247">
        <v>10</v>
      </c>
      <c r="M453" s="52"/>
      <c r="N453" s="47"/>
      <c r="X453" s="449">
        <v>70</v>
      </c>
      <c r="Y453" s="450" t="s">
        <v>994</v>
      </c>
      <c r="Z453" s="450" t="s">
        <v>994</v>
      </c>
      <c r="AA453" s="451"/>
      <c r="AB453" s="450" t="s">
        <v>994</v>
      </c>
      <c r="AC453" s="450" t="s">
        <v>994</v>
      </c>
      <c r="AD453" s="451"/>
      <c r="AE453" s="450" t="s">
        <v>994</v>
      </c>
      <c r="AF453" s="451"/>
      <c r="AG453" s="451"/>
      <c r="AH453" s="451"/>
      <c r="AI453" s="451"/>
      <c r="AJ453" s="2"/>
      <c r="AK453" s="2"/>
      <c r="AL453" s="2"/>
      <c r="AM453" s="47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2"/>
      <c r="BZ453" s="2"/>
      <c r="CA453" s="2"/>
      <c r="CB453" s="2"/>
      <c r="CC453" s="2"/>
      <c r="CD453" s="2"/>
      <c r="CE453" s="2"/>
      <c r="CF453" s="2"/>
    </row>
    <row r="454" spans="1:84" x14ac:dyDescent="0.2">
      <c r="A454" s="51">
        <v>33</v>
      </c>
      <c r="B454" s="401" t="s">
        <v>549</v>
      </c>
      <c r="C454" s="401" t="s">
        <v>550</v>
      </c>
      <c r="D454" s="52"/>
      <c r="E454" s="52"/>
      <c r="F454" s="52"/>
      <c r="G454" s="52"/>
      <c r="H454" s="52"/>
      <c r="I454" s="52"/>
      <c r="J454" s="247">
        <v>30</v>
      </c>
      <c r="K454" s="247">
        <v>24</v>
      </c>
      <c r="L454" s="247">
        <v>12</v>
      </c>
      <c r="M454" s="52"/>
      <c r="N454" s="47"/>
      <c r="X454" s="449">
        <v>71</v>
      </c>
      <c r="Y454" s="450" t="s">
        <v>994</v>
      </c>
      <c r="Z454" s="450" t="s">
        <v>994</v>
      </c>
      <c r="AA454" s="451"/>
      <c r="AB454" s="450" t="s">
        <v>994</v>
      </c>
      <c r="AC454" s="450" t="s">
        <v>994</v>
      </c>
      <c r="AD454" s="451"/>
      <c r="AE454" s="450" t="s">
        <v>994</v>
      </c>
      <c r="AF454" s="451"/>
      <c r="AG454" s="451"/>
      <c r="AH454" s="451"/>
      <c r="AI454" s="451"/>
      <c r="AJ454" s="2"/>
      <c r="AK454" s="2"/>
      <c r="AL454" s="2"/>
      <c r="AM454" s="47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2"/>
      <c r="BZ454" s="2"/>
      <c r="CA454" s="2"/>
      <c r="CB454" s="2"/>
      <c r="CC454" s="2"/>
      <c r="CD454" s="2"/>
      <c r="CE454" s="2"/>
      <c r="CF454" s="2"/>
    </row>
    <row r="455" spans="1:84" x14ac:dyDescent="0.2">
      <c r="A455" s="51">
        <v>34</v>
      </c>
      <c r="B455" s="401" t="s">
        <v>551</v>
      </c>
      <c r="C455" s="401" t="s">
        <v>552</v>
      </c>
      <c r="D455" s="52"/>
      <c r="E455" s="52"/>
      <c r="F455" s="52"/>
      <c r="G455" s="52"/>
      <c r="H455" s="52"/>
      <c r="I455" s="52"/>
      <c r="J455" s="247">
        <v>50</v>
      </c>
      <c r="K455" s="247">
        <v>50</v>
      </c>
      <c r="L455" s="247">
        <v>60</v>
      </c>
      <c r="M455" s="52"/>
      <c r="N455" s="47"/>
      <c r="X455" s="449">
        <v>72</v>
      </c>
      <c r="Y455" s="450" t="s">
        <v>994</v>
      </c>
      <c r="Z455" s="450" t="s">
        <v>994</v>
      </c>
      <c r="AA455" s="451"/>
      <c r="AB455" s="450" t="s">
        <v>994</v>
      </c>
      <c r="AC455" s="450" t="s">
        <v>994</v>
      </c>
      <c r="AD455" s="451"/>
      <c r="AE455" s="450" t="s">
        <v>994</v>
      </c>
      <c r="AF455" s="451"/>
      <c r="AG455" s="451"/>
      <c r="AH455" s="451"/>
      <c r="AI455" s="451"/>
      <c r="AJ455" s="2"/>
      <c r="AK455" s="2"/>
      <c r="AL455" s="2"/>
      <c r="AM455" s="47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2"/>
      <c r="BZ455" s="2"/>
      <c r="CA455" s="2"/>
      <c r="CB455" s="2"/>
      <c r="CC455" s="2"/>
      <c r="CD455" s="2"/>
      <c r="CE455" s="2"/>
      <c r="CF455" s="2"/>
    </row>
    <row r="456" spans="1:84" x14ac:dyDescent="0.2">
      <c r="A456" s="51">
        <v>35</v>
      </c>
      <c r="B456" s="325" t="s">
        <v>553</v>
      </c>
      <c r="C456" s="325" t="s">
        <v>554</v>
      </c>
      <c r="D456" s="52"/>
      <c r="E456" s="52"/>
      <c r="F456" s="52"/>
      <c r="G456" s="52"/>
      <c r="H456" s="52"/>
      <c r="I456" s="52"/>
      <c r="J456" s="247">
        <v>14</v>
      </c>
      <c r="K456" s="247">
        <v>9</v>
      </c>
      <c r="L456" s="247">
        <v>1.5</v>
      </c>
      <c r="M456" s="52"/>
      <c r="N456" s="47"/>
      <c r="X456" s="449">
        <v>73</v>
      </c>
      <c r="Y456" s="450" t="s">
        <v>994</v>
      </c>
      <c r="Z456" s="450" t="s">
        <v>994</v>
      </c>
      <c r="AA456" s="451"/>
      <c r="AB456" s="450" t="s">
        <v>994</v>
      </c>
      <c r="AC456" s="450" t="s">
        <v>994</v>
      </c>
      <c r="AD456" s="451"/>
      <c r="AE456" s="450" t="s">
        <v>994</v>
      </c>
      <c r="AF456" s="451"/>
      <c r="AG456" s="451"/>
      <c r="AH456" s="451"/>
      <c r="AI456" s="451"/>
      <c r="AJ456" s="2"/>
      <c r="AK456" s="2"/>
      <c r="AL456" s="2"/>
      <c r="AM456" s="47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2"/>
      <c r="BZ456" s="2"/>
      <c r="CA456" s="2"/>
      <c r="CB456" s="2"/>
      <c r="CC456" s="2"/>
      <c r="CD456" s="2"/>
      <c r="CE456" s="2"/>
      <c r="CF456" s="2"/>
    </row>
    <row r="457" spans="1:84" x14ac:dyDescent="0.2">
      <c r="A457" s="51">
        <v>36</v>
      </c>
      <c r="B457" s="325" t="s">
        <v>555</v>
      </c>
      <c r="C457" s="325" t="s">
        <v>556</v>
      </c>
      <c r="D457" s="52"/>
      <c r="E457" s="52"/>
      <c r="F457" s="52"/>
      <c r="G457" s="52"/>
      <c r="H457" s="52"/>
      <c r="I457" s="52"/>
      <c r="J457" s="247">
        <v>9</v>
      </c>
      <c r="K457" s="247">
        <v>8</v>
      </c>
      <c r="L457" s="247">
        <v>3</v>
      </c>
      <c r="M457" s="52"/>
      <c r="N457" s="47"/>
      <c r="X457" s="449">
        <v>74</v>
      </c>
      <c r="Y457" s="450" t="s">
        <v>994</v>
      </c>
      <c r="Z457" s="450" t="s">
        <v>994</v>
      </c>
      <c r="AA457" s="451"/>
      <c r="AB457" s="450" t="s">
        <v>994</v>
      </c>
      <c r="AC457" s="450" t="s">
        <v>994</v>
      </c>
      <c r="AD457" s="451"/>
      <c r="AE457" s="450" t="s">
        <v>994</v>
      </c>
      <c r="AF457" s="451"/>
      <c r="AG457" s="451"/>
      <c r="AH457" s="451"/>
      <c r="AI457" s="451"/>
      <c r="AJ457" s="2"/>
      <c r="AK457" s="2"/>
      <c r="AL457" s="2"/>
      <c r="AM457" s="47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2"/>
      <c r="BZ457" s="2"/>
      <c r="CA457" s="2"/>
      <c r="CB457" s="2"/>
      <c r="CC457" s="2"/>
      <c r="CD457" s="2"/>
      <c r="CE457" s="2"/>
      <c r="CF457" s="2"/>
    </row>
    <row r="458" spans="1:84" x14ac:dyDescent="0.2">
      <c r="A458" s="51">
        <v>37</v>
      </c>
      <c r="B458" s="251" t="s">
        <v>557</v>
      </c>
      <c r="C458" s="251" t="s">
        <v>558</v>
      </c>
      <c r="D458" s="52"/>
      <c r="E458" s="52"/>
      <c r="F458" s="52"/>
      <c r="G458" s="52"/>
      <c r="H458" s="52"/>
      <c r="I458" s="52"/>
      <c r="J458" s="247">
        <v>8</v>
      </c>
      <c r="K458" s="247">
        <v>8</v>
      </c>
      <c r="L458" s="247">
        <v>9</v>
      </c>
      <c r="M458" s="52"/>
      <c r="N458" s="47"/>
      <c r="X458" s="449">
        <v>75</v>
      </c>
      <c r="Y458" s="450" t="s">
        <v>994</v>
      </c>
      <c r="Z458" s="450" t="s">
        <v>994</v>
      </c>
      <c r="AA458" s="451"/>
      <c r="AB458" s="450" t="s">
        <v>994</v>
      </c>
      <c r="AC458" s="450" t="s">
        <v>994</v>
      </c>
      <c r="AD458" s="451"/>
      <c r="AE458" s="450" t="s">
        <v>994</v>
      </c>
      <c r="AF458" s="451"/>
      <c r="AG458" s="451"/>
      <c r="AH458" s="451"/>
      <c r="AI458" s="451"/>
      <c r="AJ458" s="2"/>
      <c r="AK458" s="2"/>
      <c r="AL458" s="2"/>
      <c r="AM458" s="47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2"/>
      <c r="BZ458" s="2"/>
      <c r="CA458" s="2"/>
      <c r="CB458" s="2"/>
      <c r="CC458" s="2"/>
      <c r="CD458" s="2"/>
      <c r="CE458" s="2"/>
      <c r="CF458" s="2"/>
    </row>
    <row r="459" spans="1:84" x14ac:dyDescent="0.2">
      <c r="A459" s="51">
        <v>38</v>
      </c>
      <c r="B459" s="323" t="s">
        <v>744</v>
      </c>
      <c r="C459" s="323" t="s">
        <v>745</v>
      </c>
      <c r="D459" s="52"/>
      <c r="E459" s="52"/>
      <c r="F459" s="52"/>
      <c r="G459" s="52"/>
      <c r="H459" s="52"/>
      <c r="I459" s="52"/>
      <c r="J459" s="247">
        <v>100</v>
      </c>
      <c r="K459" s="247">
        <v>100</v>
      </c>
      <c r="L459" s="52">
        <v>0</v>
      </c>
      <c r="M459" s="52"/>
      <c r="N459" s="47"/>
      <c r="X459" s="449">
        <v>76</v>
      </c>
      <c r="Y459" s="450" t="s">
        <v>994</v>
      </c>
      <c r="Z459" s="450" t="s">
        <v>994</v>
      </c>
      <c r="AA459" s="451"/>
      <c r="AB459" s="450" t="s">
        <v>994</v>
      </c>
      <c r="AC459" s="450" t="s">
        <v>994</v>
      </c>
      <c r="AD459" s="451"/>
      <c r="AE459" s="450" t="s">
        <v>994</v>
      </c>
      <c r="AF459" s="451"/>
      <c r="AG459" s="451"/>
      <c r="AH459" s="451"/>
      <c r="AI459" s="451"/>
      <c r="AJ459" s="2"/>
      <c r="AK459" s="2"/>
      <c r="AL459" s="2"/>
      <c r="AM459" s="47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2"/>
      <c r="BZ459" s="2"/>
      <c r="CA459" s="2"/>
      <c r="CB459" s="2"/>
      <c r="CC459" s="2"/>
      <c r="CD459" s="2"/>
      <c r="CE459" s="2"/>
      <c r="CF459" s="2"/>
    </row>
    <row r="460" spans="1:84" x14ac:dyDescent="0.2">
      <c r="A460" s="51">
        <v>39</v>
      </c>
      <c r="B460" s="401" t="s">
        <v>770</v>
      </c>
      <c r="C460" s="401" t="s">
        <v>771</v>
      </c>
      <c r="D460" s="52"/>
      <c r="E460" s="52"/>
      <c r="F460" s="52"/>
      <c r="G460" s="52"/>
      <c r="H460" s="52"/>
      <c r="I460" s="52"/>
      <c r="J460" s="52">
        <v>0</v>
      </c>
      <c r="K460" s="52">
        <v>0</v>
      </c>
      <c r="L460" s="52">
        <v>0</v>
      </c>
      <c r="M460" s="52"/>
      <c r="N460" s="47"/>
      <c r="X460" s="449">
        <v>77</v>
      </c>
      <c r="Y460" s="450" t="s">
        <v>994</v>
      </c>
      <c r="Z460" s="450" t="s">
        <v>994</v>
      </c>
      <c r="AA460" s="451"/>
      <c r="AB460" s="450" t="s">
        <v>994</v>
      </c>
      <c r="AC460" s="450" t="s">
        <v>994</v>
      </c>
      <c r="AD460" s="451"/>
      <c r="AE460" s="450" t="s">
        <v>994</v>
      </c>
      <c r="AF460" s="451"/>
      <c r="AG460" s="451"/>
      <c r="AH460" s="451"/>
      <c r="AI460" s="451"/>
      <c r="AJ460" s="2"/>
      <c r="AK460" s="2"/>
      <c r="AL460" s="2"/>
      <c r="AM460" s="47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2"/>
      <c r="BZ460" s="2"/>
      <c r="CA460" s="2"/>
      <c r="CB460" s="2"/>
      <c r="CC460" s="2"/>
      <c r="CD460" s="2"/>
      <c r="CE460" s="2"/>
      <c r="CF460" s="2"/>
    </row>
    <row r="461" spans="1:84" x14ac:dyDescent="0.2">
      <c r="A461" s="2"/>
      <c r="B461" s="2"/>
      <c r="C461" s="52"/>
      <c r="D461" s="148"/>
      <c r="E461" s="148"/>
      <c r="F461" s="148"/>
      <c r="G461" s="148"/>
      <c r="H461" s="148"/>
      <c r="I461" s="148"/>
      <c r="J461" s="148"/>
      <c r="K461" s="148"/>
      <c r="L461" s="145"/>
      <c r="M461" s="145"/>
      <c r="N461" s="1"/>
      <c r="X461" s="449">
        <v>78</v>
      </c>
      <c r="Y461" s="450" t="s">
        <v>994</v>
      </c>
      <c r="Z461" s="450" t="s">
        <v>994</v>
      </c>
      <c r="AA461" s="451"/>
      <c r="AB461" s="450" t="s">
        <v>994</v>
      </c>
      <c r="AC461" s="450" t="s">
        <v>994</v>
      </c>
      <c r="AD461" s="451"/>
      <c r="AE461" s="450" t="s">
        <v>994</v>
      </c>
      <c r="AF461" s="451"/>
      <c r="AG461" s="451"/>
      <c r="AH461" s="451"/>
      <c r="AI461" s="45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2"/>
      <c r="BZ461" s="2"/>
      <c r="CA461" s="2"/>
      <c r="CB461" s="2"/>
      <c r="CC461" s="2"/>
      <c r="CD461" s="2"/>
      <c r="CE461" s="2"/>
      <c r="CF461" s="2"/>
    </row>
    <row r="462" spans="1:84" ht="13.5" thickBot="1" x14ac:dyDescent="0.25">
      <c r="A462" s="1"/>
      <c r="B462" s="45" t="s">
        <v>559</v>
      </c>
      <c r="C462" s="1"/>
      <c r="D462" s="17"/>
      <c r="E462" s="22"/>
      <c r="F462" s="22"/>
      <c r="G462" s="22"/>
      <c r="H462" s="22"/>
      <c r="I462" s="27"/>
      <c r="J462" s="254" t="s">
        <v>772</v>
      </c>
      <c r="K462" s="254" t="s">
        <v>803</v>
      </c>
      <c r="L462" s="27" t="s">
        <v>802</v>
      </c>
      <c r="M462" s="27"/>
      <c r="N462" s="1"/>
      <c r="X462" s="449">
        <v>79</v>
      </c>
      <c r="Y462" s="450" t="s">
        <v>994</v>
      </c>
      <c r="Z462" s="450" t="s">
        <v>994</v>
      </c>
      <c r="AA462" s="451"/>
      <c r="AB462" s="450" t="s">
        <v>994</v>
      </c>
      <c r="AC462" s="450" t="s">
        <v>994</v>
      </c>
      <c r="AD462" s="451"/>
      <c r="AE462" s="450" t="s">
        <v>994</v>
      </c>
      <c r="AF462" s="451"/>
      <c r="AG462" s="451"/>
      <c r="AH462" s="451"/>
      <c r="AI462" s="45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2"/>
      <c r="BZ462" s="2"/>
      <c r="CA462" s="2"/>
      <c r="CB462" s="2"/>
      <c r="CC462" s="2"/>
      <c r="CD462" s="2"/>
      <c r="CE462" s="2"/>
      <c r="CF462" s="2"/>
    </row>
    <row r="463" spans="1:84" ht="22.5" x14ac:dyDescent="0.2">
      <c r="A463" s="1">
        <v>1</v>
      </c>
      <c r="B463" s="299" t="s">
        <v>560</v>
      </c>
      <c r="C463" s="300" t="s">
        <v>561</v>
      </c>
      <c r="D463" s="301"/>
      <c r="E463" s="301"/>
      <c r="F463" s="301"/>
      <c r="G463" s="301"/>
      <c r="H463" s="301"/>
      <c r="I463" s="301"/>
      <c r="J463" s="302">
        <v>125</v>
      </c>
      <c r="K463" s="302">
        <v>50</v>
      </c>
      <c r="L463" s="301">
        <v>12</v>
      </c>
      <c r="M463" s="303"/>
      <c r="N463" s="1"/>
      <c r="X463" s="449">
        <v>80</v>
      </c>
      <c r="Y463" s="450" t="s">
        <v>994</v>
      </c>
      <c r="Z463" s="450" t="s">
        <v>994</v>
      </c>
      <c r="AA463" s="451"/>
      <c r="AB463" s="450" t="s">
        <v>994</v>
      </c>
      <c r="AC463" s="450" t="s">
        <v>994</v>
      </c>
      <c r="AD463" s="451"/>
      <c r="AE463" s="450" t="s">
        <v>994</v>
      </c>
      <c r="AF463" s="451"/>
      <c r="AG463" s="451"/>
      <c r="AH463" s="451"/>
      <c r="AI463" s="45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2"/>
      <c r="BZ463" s="2"/>
      <c r="CA463" s="2"/>
      <c r="CB463" s="2"/>
      <c r="CC463" s="2"/>
      <c r="CD463" s="2"/>
      <c r="CE463" s="2"/>
      <c r="CF463" s="2"/>
    </row>
    <row r="464" spans="1:84" x14ac:dyDescent="0.2">
      <c r="A464" s="1">
        <v>2</v>
      </c>
      <c r="B464" s="304" t="s">
        <v>562</v>
      </c>
      <c r="C464" s="35"/>
      <c r="D464" s="40"/>
      <c r="E464" s="40"/>
      <c r="F464" s="40"/>
      <c r="G464" s="40"/>
      <c r="H464" s="40"/>
      <c r="I464" s="40"/>
      <c r="J464" s="248">
        <v>0</v>
      </c>
      <c r="K464" s="248">
        <v>50</v>
      </c>
      <c r="L464" s="40">
        <v>12</v>
      </c>
      <c r="M464" s="305"/>
      <c r="N464" s="1"/>
      <c r="X464" s="449">
        <v>81</v>
      </c>
      <c r="Y464" s="450" t="s">
        <v>994</v>
      </c>
      <c r="Z464" s="450" t="s">
        <v>994</v>
      </c>
      <c r="AA464" s="451"/>
      <c r="AB464" s="450" t="s">
        <v>994</v>
      </c>
      <c r="AC464" s="450" t="s">
        <v>994</v>
      </c>
      <c r="AD464" s="451"/>
      <c r="AE464" s="450" t="s">
        <v>994</v>
      </c>
      <c r="AF464" s="451"/>
      <c r="AG464" s="451"/>
      <c r="AH464" s="451"/>
      <c r="AI464" s="45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2"/>
      <c r="BZ464" s="2"/>
      <c r="CA464" s="2"/>
      <c r="CB464" s="2"/>
      <c r="CC464" s="2"/>
      <c r="CD464" s="2"/>
      <c r="CE464" s="2"/>
      <c r="CF464" s="2"/>
    </row>
    <row r="465" spans="1:84" x14ac:dyDescent="0.2">
      <c r="A465" s="1">
        <v>3</v>
      </c>
      <c r="B465" s="304" t="s">
        <v>563</v>
      </c>
      <c r="C465" s="306"/>
      <c r="D465" s="40"/>
      <c r="E465" s="40"/>
      <c r="F465" s="40"/>
      <c r="G465" s="40"/>
      <c r="H465" s="40"/>
      <c r="I465" s="40"/>
      <c r="J465" s="248">
        <v>125</v>
      </c>
      <c r="K465" s="248">
        <v>30</v>
      </c>
      <c r="L465" s="40">
        <v>12</v>
      </c>
      <c r="M465" s="305"/>
      <c r="N465" s="1"/>
      <c r="X465" s="449">
        <v>82</v>
      </c>
      <c r="Y465" s="450" t="s">
        <v>994</v>
      </c>
      <c r="Z465" s="450" t="s">
        <v>994</v>
      </c>
      <c r="AA465" s="451"/>
      <c r="AB465" s="450" t="s">
        <v>994</v>
      </c>
      <c r="AC465" s="450" t="s">
        <v>994</v>
      </c>
      <c r="AD465" s="451"/>
      <c r="AE465" s="450" t="s">
        <v>994</v>
      </c>
      <c r="AF465" s="451"/>
      <c r="AG465" s="451"/>
      <c r="AH465" s="451"/>
      <c r="AI465" s="45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2"/>
      <c r="BZ465" s="2"/>
      <c r="CA465" s="2"/>
      <c r="CB465" s="2"/>
      <c r="CC465" s="2"/>
      <c r="CD465" s="2"/>
      <c r="CE465" s="2"/>
      <c r="CF465" s="2"/>
    </row>
    <row r="466" spans="1:84" x14ac:dyDescent="0.2">
      <c r="A466" s="1">
        <v>4</v>
      </c>
      <c r="B466" s="304" t="s">
        <v>564</v>
      </c>
      <c r="C466" s="306"/>
      <c r="D466" s="40"/>
      <c r="E466" s="40"/>
      <c r="F466" s="40"/>
      <c r="G466" s="40"/>
      <c r="H466" s="40"/>
      <c r="I466" s="40"/>
      <c r="J466" s="248">
        <v>125</v>
      </c>
      <c r="K466" s="248">
        <v>30</v>
      </c>
      <c r="L466" s="40">
        <v>12</v>
      </c>
      <c r="M466" s="305"/>
      <c r="N466" s="1"/>
      <c r="X466" s="449">
        <v>83</v>
      </c>
      <c r="Y466" s="450" t="s">
        <v>994</v>
      </c>
      <c r="Z466" s="450" t="s">
        <v>994</v>
      </c>
      <c r="AA466" s="451"/>
      <c r="AB466" s="450" t="s">
        <v>994</v>
      </c>
      <c r="AC466" s="450" t="s">
        <v>994</v>
      </c>
      <c r="AD466" s="451"/>
      <c r="AE466" s="450" t="s">
        <v>994</v>
      </c>
      <c r="AF466" s="451"/>
      <c r="AG466" s="451"/>
      <c r="AH466" s="451"/>
      <c r="AI466" s="45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2"/>
      <c r="BZ466" s="2"/>
      <c r="CA466" s="2"/>
      <c r="CB466" s="2"/>
      <c r="CC466" s="2"/>
      <c r="CD466" s="2"/>
      <c r="CE466" s="2"/>
      <c r="CF466" s="2"/>
    </row>
    <row r="467" spans="1:84" x14ac:dyDescent="0.2">
      <c r="A467" s="1">
        <v>5</v>
      </c>
      <c r="B467" s="304" t="s">
        <v>565</v>
      </c>
      <c r="C467" s="306"/>
      <c r="D467" s="40"/>
      <c r="E467" s="40"/>
      <c r="F467" s="40"/>
      <c r="G467" s="40"/>
      <c r="H467" s="40"/>
      <c r="I467" s="40"/>
      <c r="J467" s="248">
        <v>125</v>
      </c>
      <c r="K467" s="248">
        <v>30</v>
      </c>
      <c r="L467" s="40">
        <v>12</v>
      </c>
      <c r="M467" s="305"/>
      <c r="N467" s="1"/>
      <c r="X467" s="449">
        <v>84</v>
      </c>
      <c r="Y467" s="450" t="s">
        <v>994</v>
      </c>
      <c r="Z467" s="450" t="s">
        <v>994</v>
      </c>
      <c r="AA467" s="451"/>
      <c r="AB467" s="450" t="s">
        <v>994</v>
      </c>
      <c r="AC467" s="450" t="s">
        <v>994</v>
      </c>
      <c r="AD467" s="451"/>
      <c r="AE467" s="450" t="s">
        <v>994</v>
      </c>
      <c r="AF467" s="451"/>
      <c r="AG467" s="451"/>
      <c r="AH467" s="451"/>
      <c r="AI467" s="45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2"/>
      <c r="BZ467" s="2"/>
      <c r="CA467" s="2"/>
      <c r="CB467" s="2"/>
      <c r="CC467" s="2"/>
      <c r="CD467" s="2"/>
      <c r="CE467" s="2"/>
      <c r="CF467" s="2"/>
    </row>
    <row r="468" spans="1:84" x14ac:dyDescent="0.2">
      <c r="A468" s="1">
        <v>6</v>
      </c>
      <c r="B468" s="304" t="s">
        <v>566</v>
      </c>
      <c r="C468" s="306"/>
      <c r="D468" s="40"/>
      <c r="E468" s="40"/>
      <c r="F468" s="40"/>
      <c r="G468" s="40"/>
      <c r="H468" s="40"/>
      <c r="I468" s="40"/>
      <c r="J468" s="248">
        <v>125</v>
      </c>
      <c r="K468" s="248">
        <v>50</v>
      </c>
      <c r="L468" s="40">
        <v>12</v>
      </c>
      <c r="M468" s="305"/>
      <c r="N468" s="1"/>
      <c r="X468" s="449">
        <v>85</v>
      </c>
      <c r="Y468" s="450" t="s">
        <v>994</v>
      </c>
      <c r="Z468" s="450" t="s">
        <v>994</v>
      </c>
      <c r="AA468" s="451"/>
      <c r="AB468" s="450" t="s">
        <v>994</v>
      </c>
      <c r="AC468" s="450" t="s">
        <v>994</v>
      </c>
      <c r="AD468" s="451"/>
      <c r="AE468" s="450" t="s">
        <v>994</v>
      </c>
      <c r="AF468" s="451"/>
      <c r="AG468" s="451"/>
      <c r="AH468" s="451"/>
      <c r="AI468" s="45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2"/>
      <c r="BZ468" s="2"/>
      <c r="CA468" s="2"/>
      <c r="CB468" s="2"/>
      <c r="CC468" s="2"/>
      <c r="CD468" s="2"/>
      <c r="CE468" s="2"/>
      <c r="CF468" s="2"/>
    </row>
    <row r="469" spans="1:84" x14ac:dyDescent="0.2">
      <c r="A469" s="1">
        <v>7</v>
      </c>
      <c r="B469" s="304" t="s">
        <v>567</v>
      </c>
      <c r="C469" s="306"/>
      <c r="D469" s="40"/>
      <c r="E469" s="40"/>
      <c r="F469" s="40"/>
      <c r="G469" s="40"/>
      <c r="H469" s="40"/>
      <c r="I469" s="40"/>
      <c r="J469" s="248">
        <v>0</v>
      </c>
      <c r="K469" s="248">
        <v>50</v>
      </c>
      <c r="L469" s="40">
        <v>12</v>
      </c>
      <c r="M469" s="305"/>
      <c r="N469" s="1"/>
      <c r="X469" s="449">
        <v>86</v>
      </c>
      <c r="Y469" s="450" t="s">
        <v>994</v>
      </c>
      <c r="Z469" s="450" t="s">
        <v>994</v>
      </c>
      <c r="AA469" s="451"/>
      <c r="AB469" s="450" t="s">
        <v>994</v>
      </c>
      <c r="AC469" s="450" t="s">
        <v>994</v>
      </c>
      <c r="AD469" s="451"/>
      <c r="AE469" s="450" t="s">
        <v>994</v>
      </c>
      <c r="AF469" s="451"/>
      <c r="AG469" s="451"/>
      <c r="AH469" s="451"/>
      <c r="AI469" s="45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2"/>
      <c r="BZ469" s="2"/>
      <c r="CA469" s="2"/>
      <c r="CB469" s="2"/>
      <c r="CC469" s="2"/>
      <c r="CD469" s="2"/>
      <c r="CE469" s="2"/>
      <c r="CF469" s="2"/>
    </row>
    <row r="470" spans="1:84" x14ac:dyDescent="0.2">
      <c r="A470" s="1">
        <v>8</v>
      </c>
      <c r="B470" s="304" t="s">
        <v>568</v>
      </c>
      <c r="C470" s="306"/>
      <c r="D470" s="40"/>
      <c r="E470" s="40"/>
      <c r="F470" s="40"/>
      <c r="G470" s="40"/>
      <c r="H470" s="40"/>
      <c r="I470" s="40"/>
      <c r="J470" s="248">
        <v>125</v>
      </c>
      <c r="K470" s="248">
        <v>50</v>
      </c>
      <c r="L470" s="40">
        <v>12</v>
      </c>
      <c r="M470" s="305"/>
      <c r="N470" s="1"/>
      <c r="X470" s="449">
        <v>87</v>
      </c>
      <c r="Y470" s="450" t="s">
        <v>994</v>
      </c>
      <c r="Z470" s="450" t="s">
        <v>994</v>
      </c>
      <c r="AA470" s="451"/>
      <c r="AB470" s="450" t="s">
        <v>994</v>
      </c>
      <c r="AC470" s="450" t="s">
        <v>994</v>
      </c>
      <c r="AD470" s="451"/>
      <c r="AE470" s="450" t="s">
        <v>994</v>
      </c>
      <c r="AF470" s="451"/>
      <c r="AG470" s="451"/>
      <c r="AH470" s="451"/>
      <c r="AI470" s="45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2"/>
      <c r="BZ470" s="2"/>
      <c r="CA470" s="2"/>
      <c r="CB470" s="2"/>
      <c r="CC470" s="2"/>
      <c r="CD470" s="2"/>
      <c r="CE470" s="2"/>
      <c r="CF470" s="2"/>
    </row>
    <row r="471" spans="1:84" x14ac:dyDescent="0.2">
      <c r="A471" s="1">
        <v>9</v>
      </c>
      <c r="B471" s="304" t="s">
        <v>569</v>
      </c>
      <c r="C471" s="306"/>
      <c r="D471" s="40"/>
      <c r="E471" s="40"/>
      <c r="F471" s="40"/>
      <c r="G471" s="40"/>
      <c r="H471" s="40"/>
      <c r="I471" s="40"/>
      <c r="J471" s="248">
        <v>125</v>
      </c>
      <c r="K471" s="248">
        <v>50</v>
      </c>
      <c r="L471" s="40">
        <v>12</v>
      </c>
      <c r="M471" s="305"/>
      <c r="N471" s="1"/>
      <c r="X471" s="449">
        <v>88</v>
      </c>
      <c r="Y471" s="450" t="s">
        <v>994</v>
      </c>
      <c r="Z471" s="450" t="s">
        <v>994</v>
      </c>
      <c r="AA471" s="451"/>
      <c r="AB471" s="450" t="s">
        <v>994</v>
      </c>
      <c r="AC471" s="450" t="s">
        <v>994</v>
      </c>
      <c r="AD471" s="451"/>
      <c r="AE471" s="450" t="s">
        <v>994</v>
      </c>
      <c r="AF471" s="451"/>
      <c r="AG471" s="451"/>
      <c r="AH471" s="451"/>
      <c r="AI471" s="45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2"/>
      <c r="BZ471" s="2"/>
      <c r="CA471" s="2"/>
      <c r="CB471" s="2"/>
      <c r="CC471" s="2"/>
      <c r="CD471" s="2"/>
      <c r="CE471" s="2"/>
      <c r="CF471" s="2"/>
    </row>
    <row r="472" spans="1:84" x14ac:dyDescent="0.2">
      <c r="A472" s="1">
        <v>10</v>
      </c>
      <c r="B472" s="304" t="s">
        <v>570</v>
      </c>
      <c r="C472" s="306"/>
      <c r="D472" s="40"/>
      <c r="E472" s="40"/>
      <c r="F472" s="40"/>
      <c r="G472" s="40"/>
      <c r="H472" s="40"/>
      <c r="I472" s="40"/>
      <c r="J472" s="248">
        <v>125</v>
      </c>
      <c r="K472" s="248">
        <v>50</v>
      </c>
      <c r="L472" s="40">
        <v>12</v>
      </c>
      <c r="M472" s="305"/>
      <c r="N472" s="1"/>
      <c r="X472" s="449">
        <v>89</v>
      </c>
      <c r="Y472" s="450" t="s">
        <v>994</v>
      </c>
      <c r="Z472" s="450" t="s">
        <v>994</v>
      </c>
      <c r="AA472" s="451"/>
      <c r="AB472" s="450" t="s">
        <v>994</v>
      </c>
      <c r="AC472" s="450" t="s">
        <v>994</v>
      </c>
      <c r="AD472" s="451"/>
      <c r="AE472" s="450" t="s">
        <v>994</v>
      </c>
      <c r="AF472" s="451"/>
      <c r="AG472" s="451"/>
      <c r="AH472" s="451"/>
      <c r="AI472" s="45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2"/>
      <c r="BZ472" s="2"/>
      <c r="CA472" s="2"/>
      <c r="CB472" s="2"/>
      <c r="CC472" s="2"/>
      <c r="CD472" s="2"/>
      <c r="CE472" s="2"/>
      <c r="CF472" s="2"/>
    </row>
    <row r="473" spans="1:84" x14ac:dyDescent="0.2">
      <c r="A473" s="1">
        <v>11</v>
      </c>
      <c r="B473" s="304" t="s">
        <v>571</v>
      </c>
      <c r="C473" s="306"/>
      <c r="D473" s="40"/>
      <c r="E473" s="40"/>
      <c r="F473" s="40"/>
      <c r="G473" s="40"/>
      <c r="H473" s="40"/>
      <c r="I473" s="40"/>
      <c r="J473" s="248">
        <v>125</v>
      </c>
      <c r="K473" s="248">
        <v>50</v>
      </c>
      <c r="L473" s="40">
        <v>12</v>
      </c>
      <c r="M473" s="305"/>
      <c r="N473" s="1"/>
      <c r="X473" s="449">
        <v>90</v>
      </c>
      <c r="Y473" s="450" t="s">
        <v>994</v>
      </c>
      <c r="Z473" s="450" t="s">
        <v>994</v>
      </c>
      <c r="AA473" s="451"/>
      <c r="AB473" s="450" t="s">
        <v>994</v>
      </c>
      <c r="AC473" s="450" t="s">
        <v>994</v>
      </c>
      <c r="AD473" s="451"/>
      <c r="AE473" s="450" t="s">
        <v>994</v>
      </c>
      <c r="AF473" s="451"/>
      <c r="AG473" s="451"/>
      <c r="AH473" s="451"/>
      <c r="AI473" s="45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2"/>
      <c r="BZ473" s="2"/>
      <c r="CA473" s="2"/>
      <c r="CB473" s="2"/>
      <c r="CC473" s="2"/>
      <c r="CD473" s="2"/>
      <c r="CE473" s="2"/>
      <c r="CF473" s="2"/>
    </row>
    <row r="474" spans="1:84" ht="13.5" thickBot="1" x14ac:dyDescent="0.25">
      <c r="A474" s="1">
        <v>12</v>
      </c>
      <c r="B474" s="278" t="s">
        <v>572</v>
      </c>
      <c r="C474" s="307"/>
      <c r="D474" s="308"/>
      <c r="E474" s="308"/>
      <c r="F474" s="308"/>
      <c r="G474" s="308"/>
      <c r="H474" s="308"/>
      <c r="I474" s="308"/>
      <c r="J474" s="309">
        <v>0</v>
      </c>
      <c r="K474" s="309">
        <v>50</v>
      </c>
      <c r="L474" s="308">
        <v>12</v>
      </c>
      <c r="M474" s="310"/>
      <c r="N474" s="1"/>
      <c r="X474" s="449">
        <v>91</v>
      </c>
      <c r="Y474" s="450" t="s">
        <v>994</v>
      </c>
      <c r="Z474" s="450" t="s">
        <v>994</v>
      </c>
      <c r="AA474" s="451"/>
      <c r="AB474" s="450" t="s">
        <v>994</v>
      </c>
      <c r="AC474" s="450" t="s">
        <v>994</v>
      </c>
      <c r="AD474" s="451"/>
      <c r="AE474" s="450" t="s">
        <v>994</v>
      </c>
      <c r="AF474" s="451"/>
      <c r="AG474" s="451"/>
      <c r="AH474" s="451"/>
      <c r="AI474" s="45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2"/>
      <c r="BZ474" s="2"/>
      <c r="CA474" s="2"/>
      <c r="CB474" s="2"/>
      <c r="CC474" s="2"/>
      <c r="CD474" s="2"/>
      <c r="CE474" s="2"/>
      <c r="CF474" s="2"/>
    </row>
    <row r="475" spans="1:84" x14ac:dyDescent="0.2">
      <c r="A475" s="1">
        <v>13</v>
      </c>
      <c r="B475" s="299" t="s">
        <v>573</v>
      </c>
      <c r="C475" s="311" t="s">
        <v>574</v>
      </c>
      <c r="D475" s="312"/>
      <c r="E475" s="312"/>
      <c r="F475" s="312"/>
      <c r="G475" s="312"/>
      <c r="H475" s="312"/>
      <c r="I475" s="312"/>
      <c r="J475" s="313">
        <v>30</v>
      </c>
      <c r="K475" s="313">
        <v>20</v>
      </c>
      <c r="L475" s="301">
        <v>15</v>
      </c>
      <c r="M475" s="303"/>
      <c r="N475" s="1"/>
      <c r="X475" s="449">
        <v>92</v>
      </c>
      <c r="Y475" s="450" t="s">
        <v>994</v>
      </c>
      <c r="Z475" s="450" t="s">
        <v>994</v>
      </c>
      <c r="AA475" s="451"/>
      <c r="AB475" s="450" t="s">
        <v>994</v>
      </c>
      <c r="AC475" s="450" t="s">
        <v>994</v>
      </c>
      <c r="AD475" s="451"/>
      <c r="AE475" s="450" t="s">
        <v>994</v>
      </c>
      <c r="AF475" s="451"/>
      <c r="AG475" s="451"/>
      <c r="AH475" s="451"/>
      <c r="AI475" s="45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2"/>
      <c r="BZ475" s="2"/>
      <c r="CA475" s="2"/>
      <c r="CB475" s="2"/>
      <c r="CC475" s="2"/>
      <c r="CD475" s="2"/>
      <c r="CE475" s="2"/>
      <c r="CF475" s="2"/>
    </row>
    <row r="476" spans="1:84" x14ac:dyDescent="0.2">
      <c r="A476" s="1">
        <v>14</v>
      </c>
      <c r="B476" s="304" t="s">
        <v>575</v>
      </c>
      <c r="C476" s="306"/>
      <c r="D476" s="314"/>
      <c r="E476" s="314"/>
      <c r="F476" s="314"/>
      <c r="G476" s="314"/>
      <c r="H476" s="314"/>
      <c r="I476" s="314"/>
      <c r="J476" s="315">
        <v>30</v>
      </c>
      <c r="K476" s="315">
        <v>20</v>
      </c>
      <c r="L476" s="40">
        <v>15</v>
      </c>
      <c r="M476" s="316"/>
      <c r="N476" s="1"/>
      <c r="X476" s="449">
        <v>93</v>
      </c>
      <c r="Y476" s="450" t="s">
        <v>994</v>
      </c>
      <c r="Z476" s="450" t="s">
        <v>994</v>
      </c>
      <c r="AA476" s="451"/>
      <c r="AB476" s="450" t="s">
        <v>994</v>
      </c>
      <c r="AC476" s="450" t="s">
        <v>994</v>
      </c>
      <c r="AD476" s="451"/>
      <c r="AE476" s="450" t="s">
        <v>994</v>
      </c>
      <c r="AF476" s="451"/>
      <c r="AG476" s="451"/>
      <c r="AH476" s="451"/>
      <c r="AI476" s="45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2"/>
      <c r="BZ476" s="2"/>
      <c r="CA476" s="2"/>
      <c r="CB476" s="2"/>
      <c r="CC476" s="2"/>
      <c r="CD476" s="2"/>
      <c r="CE476" s="2"/>
      <c r="CF476" s="2"/>
    </row>
    <row r="477" spans="1:84" x14ac:dyDescent="0.2">
      <c r="A477" s="1">
        <v>15</v>
      </c>
      <c r="B477" s="304" t="s">
        <v>576</v>
      </c>
      <c r="C477" s="306"/>
      <c r="D477" s="314"/>
      <c r="E477" s="314"/>
      <c r="F477" s="314"/>
      <c r="G477" s="314"/>
      <c r="H477" s="314"/>
      <c r="I477" s="314"/>
      <c r="J477" s="315">
        <v>30</v>
      </c>
      <c r="K477" s="315">
        <v>20</v>
      </c>
      <c r="L477" s="40">
        <v>15</v>
      </c>
      <c r="M477" s="316"/>
      <c r="N477" s="1"/>
      <c r="X477" s="449">
        <v>94</v>
      </c>
      <c r="Y477" s="450" t="s">
        <v>994</v>
      </c>
      <c r="Z477" s="450" t="s">
        <v>994</v>
      </c>
      <c r="AA477" s="451"/>
      <c r="AB477" s="450" t="s">
        <v>994</v>
      </c>
      <c r="AC477" s="450" t="s">
        <v>994</v>
      </c>
      <c r="AD477" s="451"/>
      <c r="AE477" s="450" t="s">
        <v>994</v>
      </c>
      <c r="AF477" s="451"/>
      <c r="AG477" s="451"/>
      <c r="AH477" s="451"/>
      <c r="AI477" s="45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2"/>
      <c r="BZ477" s="2"/>
      <c r="CA477" s="2"/>
      <c r="CB477" s="2"/>
      <c r="CC477" s="2"/>
      <c r="CD477" s="2"/>
      <c r="CE477" s="2"/>
      <c r="CF477" s="2"/>
    </row>
    <row r="478" spans="1:84" x14ac:dyDescent="0.2">
      <c r="A478" s="1">
        <v>16</v>
      </c>
      <c r="B478" s="304" t="s">
        <v>577</v>
      </c>
      <c r="C478" s="306"/>
      <c r="D478" s="314"/>
      <c r="E478" s="314"/>
      <c r="F478" s="314"/>
      <c r="G478" s="314"/>
      <c r="H478" s="314"/>
      <c r="I478" s="314"/>
      <c r="J478" s="315">
        <v>30</v>
      </c>
      <c r="K478" s="315">
        <v>20</v>
      </c>
      <c r="L478" s="40">
        <v>15</v>
      </c>
      <c r="M478" s="316"/>
      <c r="N478" s="1"/>
      <c r="X478" s="449">
        <v>95</v>
      </c>
      <c r="Y478" s="450" t="s">
        <v>994</v>
      </c>
      <c r="Z478" s="450" t="s">
        <v>994</v>
      </c>
      <c r="AA478" s="451"/>
      <c r="AB478" s="450" t="s">
        <v>994</v>
      </c>
      <c r="AC478" s="450" t="s">
        <v>994</v>
      </c>
      <c r="AD478" s="451"/>
      <c r="AE478" s="450" t="s">
        <v>994</v>
      </c>
      <c r="AF478" s="451"/>
      <c r="AG478" s="451"/>
      <c r="AH478" s="451"/>
      <c r="AI478" s="45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2"/>
      <c r="BZ478" s="2"/>
      <c r="CA478" s="2"/>
      <c r="CB478" s="2"/>
      <c r="CC478" s="2"/>
      <c r="CD478" s="2"/>
      <c r="CE478" s="2"/>
      <c r="CF478" s="2"/>
    </row>
    <row r="479" spans="1:84" x14ac:dyDescent="0.2">
      <c r="A479" s="1">
        <v>17</v>
      </c>
      <c r="B479" s="304" t="s">
        <v>578</v>
      </c>
      <c r="C479" s="306"/>
      <c r="D479" s="314"/>
      <c r="E479" s="314"/>
      <c r="F479" s="314"/>
      <c r="G479" s="314"/>
      <c r="H479" s="314"/>
      <c r="I479" s="314"/>
      <c r="J479" s="315">
        <v>30</v>
      </c>
      <c r="K479" s="315">
        <v>20</v>
      </c>
      <c r="L479" s="40">
        <v>15</v>
      </c>
      <c r="M479" s="316"/>
      <c r="N479" s="1"/>
      <c r="X479" s="449">
        <v>96</v>
      </c>
      <c r="Y479" s="450" t="s">
        <v>994</v>
      </c>
      <c r="Z479" s="450" t="s">
        <v>994</v>
      </c>
      <c r="AA479" s="451"/>
      <c r="AB479" s="450" t="s">
        <v>994</v>
      </c>
      <c r="AC479" s="450" t="s">
        <v>994</v>
      </c>
      <c r="AD479" s="451"/>
      <c r="AE479" s="450" t="s">
        <v>994</v>
      </c>
      <c r="AF479" s="451"/>
      <c r="AG479" s="451"/>
      <c r="AH479" s="451"/>
      <c r="AI479" s="45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2"/>
      <c r="BZ479" s="2"/>
      <c r="CA479" s="2"/>
      <c r="CB479" s="2"/>
      <c r="CC479" s="2"/>
      <c r="CD479" s="2"/>
      <c r="CE479" s="2"/>
      <c r="CF479" s="2"/>
    </row>
    <row r="480" spans="1:84" x14ac:dyDescent="0.2">
      <c r="A480" s="1">
        <v>18</v>
      </c>
      <c r="B480" s="304" t="s">
        <v>579</v>
      </c>
      <c r="C480" s="306"/>
      <c r="D480" s="314"/>
      <c r="E480" s="314"/>
      <c r="F480" s="314"/>
      <c r="G480" s="314"/>
      <c r="H480" s="314"/>
      <c r="I480" s="314"/>
      <c r="J480" s="315">
        <v>30</v>
      </c>
      <c r="K480" s="315">
        <v>20</v>
      </c>
      <c r="L480" s="40">
        <v>15</v>
      </c>
      <c r="M480" s="316"/>
      <c r="N480" s="1"/>
      <c r="X480" s="449">
        <v>97</v>
      </c>
      <c r="Y480" s="450" t="s">
        <v>994</v>
      </c>
      <c r="Z480" s="450" t="s">
        <v>994</v>
      </c>
      <c r="AA480" s="451"/>
      <c r="AB480" s="450" t="s">
        <v>994</v>
      </c>
      <c r="AC480" s="450" t="s">
        <v>994</v>
      </c>
      <c r="AD480" s="451"/>
      <c r="AE480" s="450" t="s">
        <v>994</v>
      </c>
      <c r="AF480" s="451"/>
      <c r="AG480" s="451"/>
      <c r="AH480" s="451"/>
      <c r="AI480" s="45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2"/>
      <c r="BZ480" s="2"/>
      <c r="CA480" s="2"/>
      <c r="CB480" s="2"/>
      <c r="CC480" s="2"/>
      <c r="CD480" s="2"/>
      <c r="CE480" s="2"/>
      <c r="CF480" s="2"/>
    </row>
    <row r="481" spans="1:84" x14ac:dyDescent="0.2">
      <c r="A481" s="1">
        <v>19</v>
      </c>
      <c r="B481" s="304" t="s">
        <v>580</v>
      </c>
      <c r="C481" s="306"/>
      <c r="D481" s="314"/>
      <c r="E481" s="314"/>
      <c r="F481" s="314"/>
      <c r="G481" s="314"/>
      <c r="H481" s="314"/>
      <c r="I481" s="314"/>
      <c r="J481" s="315">
        <v>30</v>
      </c>
      <c r="K481" s="315">
        <v>20</v>
      </c>
      <c r="L481" s="40">
        <v>15</v>
      </c>
      <c r="M481" s="316"/>
      <c r="N481" s="1"/>
      <c r="X481" s="449">
        <v>98</v>
      </c>
      <c r="Y481" s="450" t="s">
        <v>994</v>
      </c>
      <c r="Z481" s="450" t="s">
        <v>994</v>
      </c>
      <c r="AA481" s="451"/>
      <c r="AB481" s="450" t="s">
        <v>994</v>
      </c>
      <c r="AC481" s="450" t="s">
        <v>994</v>
      </c>
      <c r="AD481" s="451"/>
      <c r="AE481" s="450" t="s">
        <v>994</v>
      </c>
      <c r="AF481" s="451"/>
      <c r="AG481" s="451"/>
      <c r="AH481" s="451"/>
      <c r="AI481" s="45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2"/>
      <c r="BZ481" s="2"/>
      <c r="CA481" s="2"/>
      <c r="CB481" s="2"/>
      <c r="CC481" s="2"/>
      <c r="CD481" s="2"/>
      <c r="CE481" s="2"/>
      <c r="CF481" s="2"/>
    </row>
    <row r="482" spans="1:84" x14ac:dyDescent="0.2">
      <c r="A482" s="1">
        <v>20</v>
      </c>
      <c r="B482" s="304" t="s">
        <v>581</v>
      </c>
      <c r="C482" s="306"/>
      <c r="D482" s="314"/>
      <c r="E482" s="314"/>
      <c r="F482" s="314"/>
      <c r="G482" s="314"/>
      <c r="H482" s="314"/>
      <c r="I482" s="314"/>
      <c r="J482" s="315">
        <v>30</v>
      </c>
      <c r="K482" s="315">
        <v>20</v>
      </c>
      <c r="L482" s="40">
        <v>15</v>
      </c>
      <c r="M482" s="316"/>
      <c r="N482" s="1"/>
      <c r="X482" s="449">
        <v>99</v>
      </c>
      <c r="Y482" s="450" t="s">
        <v>994</v>
      </c>
      <c r="Z482" s="450" t="s">
        <v>994</v>
      </c>
      <c r="AA482" s="451"/>
      <c r="AB482" s="450" t="s">
        <v>994</v>
      </c>
      <c r="AC482" s="450" t="s">
        <v>994</v>
      </c>
      <c r="AD482" s="451"/>
      <c r="AE482" s="450" t="s">
        <v>994</v>
      </c>
      <c r="AF482" s="451"/>
      <c r="AG482" s="451"/>
      <c r="AH482" s="451"/>
      <c r="AI482" s="45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2"/>
      <c r="BZ482" s="2"/>
      <c r="CA482" s="2"/>
      <c r="CB482" s="2"/>
      <c r="CC482" s="2"/>
      <c r="CD482" s="2"/>
      <c r="CE482" s="2"/>
      <c r="CF482" s="2"/>
    </row>
    <row r="483" spans="1:84" x14ac:dyDescent="0.2">
      <c r="A483" s="1">
        <v>21</v>
      </c>
      <c r="B483" s="304" t="s">
        <v>582</v>
      </c>
      <c r="C483" s="306"/>
      <c r="D483" s="314"/>
      <c r="E483" s="314"/>
      <c r="F483" s="314"/>
      <c r="G483" s="314"/>
      <c r="H483" s="314"/>
      <c r="I483" s="314"/>
      <c r="J483" s="315">
        <v>30</v>
      </c>
      <c r="K483" s="315">
        <v>20</v>
      </c>
      <c r="L483" s="40">
        <v>15</v>
      </c>
      <c r="M483" s="316"/>
      <c r="N483" s="1"/>
      <c r="X483" s="449">
        <v>100</v>
      </c>
      <c r="Y483" s="450" t="s">
        <v>994</v>
      </c>
      <c r="Z483" s="450" t="s">
        <v>994</v>
      </c>
      <c r="AA483" s="451"/>
      <c r="AB483" s="450" t="s">
        <v>994</v>
      </c>
      <c r="AC483" s="450" t="s">
        <v>994</v>
      </c>
      <c r="AD483" s="451"/>
      <c r="AE483" s="450" t="s">
        <v>994</v>
      </c>
      <c r="AF483" s="451"/>
      <c r="AG483" s="451"/>
      <c r="AH483" s="451"/>
      <c r="AI483" s="45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2"/>
      <c r="BZ483" s="2"/>
      <c r="CA483" s="2"/>
      <c r="CB483" s="2"/>
      <c r="CC483" s="2"/>
      <c r="CD483" s="2"/>
      <c r="CE483" s="2"/>
      <c r="CF483" s="2"/>
    </row>
    <row r="484" spans="1:84" x14ac:dyDescent="0.2">
      <c r="A484" s="1">
        <v>22</v>
      </c>
      <c r="B484" s="304" t="s">
        <v>583</v>
      </c>
      <c r="C484" s="306"/>
      <c r="D484" s="314"/>
      <c r="E484" s="314"/>
      <c r="F484" s="314"/>
      <c r="G484" s="314"/>
      <c r="H484" s="314"/>
      <c r="I484" s="314"/>
      <c r="J484" s="315">
        <v>30</v>
      </c>
      <c r="K484" s="315">
        <v>20</v>
      </c>
      <c r="L484" s="40">
        <v>15</v>
      </c>
      <c r="M484" s="316"/>
      <c r="N484" s="1"/>
      <c r="X484" s="449">
        <v>101</v>
      </c>
      <c r="Y484" s="450" t="s">
        <v>994</v>
      </c>
      <c r="Z484" s="450" t="s">
        <v>994</v>
      </c>
      <c r="AA484" s="451"/>
      <c r="AB484" s="450" t="s">
        <v>994</v>
      </c>
      <c r="AC484" s="450" t="s">
        <v>994</v>
      </c>
      <c r="AD484" s="451"/>
      <c r="AE484" s="450" t="s">
        <v>994</v>
      </c>
      <c r="AF484" s="451"/>
      <c r="AG484" s="451"/>
      <c r="AH484" s="451"/>
      <c r="AI484" s="45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2"/>
      <c r="BZ484" s="2"/>
      <c r="CA484" s="2"/>
      <c r="CB484" s="2"/>
      <c r="CC484" s="2"/>
      <c r="CD484" s="2"/>
      <c r="CE484" s="2"/>
      <c r="CF484" s="2"/>
    </row>
    <row r="485" spans="1:84" x14ac:dyDescent="0.2">
      <c r="A485" s="1">
        <v>23</v>
      </c>
      <c r="B485" s="304" t="s">
        <v>584</v>
      </c>
      <c r="C485" s="306"/>
      <c r="D485" s="314"/>
      <c r="E485" s="314"/>
      <c r="F485" s="314"/>
      <c r="G485" s="314"/>
      <c r="H485" s="314"/>
      <c r="I485" s="314"/>
      <c r="J485" s="315">
        <v>30</v>
      </c>
      <c r="K485" s="315">
        <v>20</v>
      </c>
      <c r="L485" s="40">
        <v>15</v>
      </c>
      <c r="M485" s="316"/>
      <c r="N485" s="1"/>
      <c r="X485" s="449">
        <v>102</v>
      </c>
      <c r="Y485" s="450" t="s">
        <v>994</v>
      </c>
      <c r="Z485" s="450" t="s">
        <v>994</v>
      </c>
      <c r="AA485" s="451"/>
      <c r="AB485" s="450" t="s">
        <v>994</v>
      </c>
      <c r="AC485" s="450" t="s">
        <v>994</v>
      </c>
      <c r="AD485" s="451"/>
      <c r="AE485" s="450" t="s">
        <v>994</v>
      </c>
      <c r="AF485" s="451"/>
      <c r="AG485" s="451"/>
      <c r="AH485" s="451"/>
      <c r="AI485" s="45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2"/>
      <c r="BZ485" s="2"/>
      <c r="CA485" s="2"/>
      <c r="CB485" s="2"/>
      <c r="CC485" s="2"/>
      <c r="CD485" s="2"/>
      <c r="CE485" s="2"/>
      <c r="CF485" s="2"/>
    </row>
    <row r="486" spans="1:84" ht="13.5" thickBot="1" x14ac:dyDescent="0.25">
      <c r="A486" s="1">
        <v>24</v>
      </c>
      <c r="B486" s="278" t="s">
        <v>585</v>
      </c>
      <c r="C486" s="307"/>
      <c r="D486" s="317"/>
      <c r="E486" s="317"/>
      <c r="F486" s="317"/>
      <c r="G486" s="317"/>
      <c r="H486" s="317"/>
      <c r="I486" s="317"/>
      <c r="J486" s="318">
        <v>30</v>
      </c>
      <c r="K486" s="318">
        <v>20</v>
      </c>
      <c r="L486" s="308">
        <v>15</v>
      </c>
      <c r="M486" s="319"/>
      <c r="N486" s="1"/>
      <c r="X486" s="449">
        <v>103</v>
      </c>
      <c r="Y486" s="450" t="s">
        <v>994</v>
      </c>
      <c r="Z486" s="450" t="s">
        <v>994</v>
      </c>
      <c r="AA486" s="451"/>
      <c r="AB486" s="450" t="s">
        <v>994</v>
      </c>
      <c r="AC486" s="450" t="s">
        <v>994</v>
      </c>
      <c r="AD486" s="451"/>
      <c r="AE486" s="450" t="s">
        <v>994</v>
      </c>
      <c r="AF486" s="451"/>
      <c r="AG486" s="451"/>
      <c r="AH486" s="451"/>
      <c r="AI486" s="45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2"/>
      <c r="BZ486" s="2"/>
      <c r="CA486" s="2"/>
      <c r="CB486" s="2"/>
      <c r="CC486" s="2"/>
      <c r="CD486" s="2"/>
      <c r="CE486" s="2"/>
      <c r="CF486" s="2"/>
    </row>
    <row r="487" spans="1:84" x14ac:dyDescent="0.2">
      <c r="A487" s="1">
        <v>25</v>
      </c>
      <c r="B487" s="1" t="s">
        <v>586</v>
      </c>
      <c r="C487" s="1" t="s">
        <v>587</v>
      </c>
      <c r="D487" s="51"/>
      <c r="E487" s="119"/>
      <c r="F487" s="119"/>
      <c r="G487" s="119"/>
      <c r="H487" s="119"/>
      <c r="I487" s="119"/>
      <c r="J487" s="119"/>
      <c r="K487" s="119"/>
      <c r="L487" s="119"/>
      <c r="M487" s="119"/>
      <c r="N487" s="1"/>
      <c r="X487" s="449">
        <v>104</v>
      </c>
      <c r="Y487" s="450" t="s">
        <v>994</v>
      </c>
      <c r="Z487" s="450" t="s">
        <v>994</v>
      </c>
      <c r="AA487" s="451"/>
      <c r="AB487" s="450" t="s">
        <v>994</v>
      </c>
      <c r="AC487" s="450" t="s">
        <v>994</v>
      </c>
      <c r="AD487" s="451"/>
      <c r="AE487" s="450" t="s">
        <v>994</v>
      </c>
      <c r="AF487" s="451"/>
      <c r="AG487" s="451"/>
      <c r="AH487" s="451"/>
      <c r="AI487" s="45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2"/>
      <c r="BZ487" s="2"/>
      <c r="CA487" s="2"/>
      <c r="CB487" s="2"/>
      <c r="CC487" s="2"/>
      <c r="CD487" s="2"/>
      <c r="CE487" s="2"/>
      <c r="CF487" s="2"/>
    </row>
    <row r="488" spans="1:84" x14ac:dyDescent="0.2">
      <c r="A488" s="1">
        <v>26</v>
      </c>
      <c r="B488" s="1" t="s">
        <v>588</v>
      </c>
      <c r="C488" s="1" t="s">
        <v>589</v>
      </c>
      <c r="D488" s="51"/>
      <c r="E488" s="119"/>
      <c r="F488" s="119"/>
      <c r="G488" s="119"/>
      <c r="H488" s="119"/>
      <c r="I488" s="119"/>
      <c r="J488" s="119"/>
      <c r="K488" s="119"/>
      <c r="L488" s="119"/>
      <c r="M488" s="119"/>
      <c r="N488" s="1"/>
      <c r="X488" s="449">
        <v>105</v>
      </c>
      <c r="Y488" s="450" t="s">
        <v>994</v>
      </c>
      <c r="Z488" s="450" t="s">
        <v>994</v>
      </c>
      <c r="AA488" s="451"/>
      <c r="AB488" s="450" t="s">
        <v>994</v>
      </c>
      <c r="AC488" s="450" t="s">
        <v>994</v>
      </c>
      <c r="AD488" s="451"/>
      <c r="AE488" s="450" t="s">
        <v>994</v>
      </c>
      <c r="AF488" s="451"/>
      <c r="AG488" s="451"/>
      <c r="AH488" s="451"/>
      <c r="AI488" s="45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2"/>
      <c r="BZ488" s="2"/>
      <c r="CA488" s="2"/>
      <c r="CB488" s="2"/>
      <c r="CC488" s="2"/>
      <c r="CD488" s="2"/>
      <c r="CE488" s="2"/>
      <c r="CF488" s="2"/>
    </row>
    <row r="489" spans="1:84" x14ac:dyDescent="0.2">
      <c r="A489" s="1">
        <v>27</v>
      </c>
      <c r="B489" s="1" t="s">
        <v>590</v>
      </c>
      <c r="C489" s="1"/>
      <c r="D489" s="51"/>
      <c r="E489" s="119"/>
      <c r="F489" s="119"/>
      <c r="G489" s="119"/>
      <c r="H489" s="119"/>
      <c r="I489" s="119"/>
      <c r="J489" s="119"/>
      <c r="K489" s="119"/>
      <c r="L489" s="119"/>
      <c r="M489" s="119"/>
      <c r="N489" s="1"/>
      <c r="X489" s="449">
        <v>106</v>
      </c>
      <c r="Y489" s="450" t="s">
        <v>994</v>
      </c>
      <c r="Z489" s="450" t="s">
        <v>994</v>
      </c>
      <c r="AA489" s="451"/>
      <c r="AB489" s="450" t="s">
        <v>994</v>
      </c>
      <c r="AC489" s="450" t="s">
        <v>994</v>
      </c>
      <c r="AD489" s="451"/>
      <c r="AE489" s="450" t="s">
        <v>994</v>
      </c>
      <c r="AF489" s="451"/>
      <c r="AG489" s="451"/>
      <c r="AH489" s="451"/>
      <c r="AI489" s="45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2"/>
      <c r="BZ489" s="2"/>
      <c r="CA489" s="2"/>
      <c r="CB489" s="2"/>
      <c r="CC489" s="2"/>
      <c r="CD489" s="2"/>
      <c r="CE489" s="2"/>
      <c r="CF489" s="2"/>
    </row>
    <row r="490" spans="1:84" x14ac:dyDescent="0.2">
      <c r="A490" s="1">
        <v>28</v>
      </c>
      <c r="B490" s="1" t="s">
        <v>591</v>
      </c>
      <c r="C490" s="1"/>
      <c r="D490" s="51"/>
      <c r="E490" s="119"/>
      <c r="F490" s="119"/>
      <c r="G490" s="119"/>
      <c r="H490" s="119"/>
      <c r="I490" s="119"/>
      <c r="J490" s="119"/>
      <c r="K490" s="119"/>
      <c r="L490" s="119"/>
      <c r="M490" s="119"/>
      <c r="N490" s="1"/>
      <c r="X490" s="449">
        <v>107</v>
      </c>
      <c r="Y490" s="450" t="s">
        <v>994</v>
      </c>
      <c r="Z490" s="450" t="s">
        <v>994</v>
      </c>
      <c r="AA490" s="451"/>
      <c r="AB490" s="450" t="s">
        <v>994</v>
      </c>
      <c r="AC490" s="450" t="s">
        <v>994</v>
      </c>
      <c r="AD490" s="451"/>
      <c r="AE490" s="450" t="s">
        <v>994</v>
      </c>
      <c r="AF490" s="451"/>
      <c r="AG490" s="451"/>
      <c r="AH490" s="451"/>
      <c r="AI490" s="45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2"/>
      <c r="BZ490" s="2"/>
      <c r="CA490" s="2"/>
      <c r="CB490" s="2"/>
      <c r="CC490" s="2"/>
      <c r="CD490" s="2"/>
      <c r="CE490" s="2"/>
      <c r="CF490" s="2"/>
    </row>
    <row r="491" spans="1:84" x14ac:dyDescent="0.2">
      <c r="A491" s="1">
        <v>29</v>
      </c>
      <c r="B491" s="1" t="s">
        <v>592</v>
      </c>
      <c r="C491" s="1"/>
      <c r="D491" s="51"/>
      <c r="E491" s="119"/>
      <c r="F491" s="119"/>
      <c r="G491" s="119"/>
      <c r="H491" s="119"/>
      <c r="I491" s="119"/>
      <c r="J491" s="119"/>
      <c r="K491" s="119"/>
      <c r="L491" s="119"/>
      <c r="M491" s="119"/>
      <c r="N491" s="1"/>
      <c r="X491" s="449">
        <v>108</v>
      </c>
      <c r="Y491" s="450" t="s">
        <v>994</v>
      </c>
      <c r="Z491" s="450" t="s">
        <v>994</v>
      </c>
      <c r="AA491" s="451"/>
      <c r="AB491" s="450" t="s">
        <v>994</v>
      </c>
      <c r="AC491" s="450" t="s">
        <v>994</v>
      </c>
      <c r="AD491" s="451"/>
      <c r="AE491" s="450" t="s">
        <v>994</v>
      </c>
      <c r="AF491" s="451"/>
      <c r="AG491" s="451"/>
      <c r="AH491" s="451"/>
      <c r="AI491" s="45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2"/>
      <c r="BZ491" s="2"/>
      <c r="CA491" s="2"/>
      <c r="CB491" s="2"/>
      <c r="CC491" s="2"/>
      <c r="CD491" s="2"/>
      <c r="CE491" s="2"/>
      <c r="CF491" s="2"/>
    </row>
    <row r="492" spans="1:84" x14ac:dyDescent="0.2">
      <c r="A492" s="1">
        <v>30</v>
      </c>
      <c r="B492" s="1" t="s">
        <v>593</v>
      </c>
      <c r="C492" s="1"/>
      <c r="D492" s="51"/>
      <c r="E492" s="119"/>
      <c r="F492" s="119"/>
      <c r="G492" s="119"/>
      <c r="H492" s="119"/>
      <c r="I492" s="119"/>
      <c r="J492" s="119"/>
      <c r="K492" s="119"/>
      <c r="L492" s="119"/>
      <c r="M492" s="119"/>
      <c r="N492" s="1"/>
      <c r="X492" s="449">
        <v>109</v>
      </c>
      <c r="Y492" s="450" t="s">
        <v>994</v>
      </c>
      <c r="Z492" s="450" t="s">
        <v>994</v>
      </c>
      <c r="AA492" s="451"/>
      <c r="AB492" s="450" t="s">
        <v>994</v>
      </c>
      <c r="AC492" s="450" t="s">
        <v>994</v>
      </c>
      <c r="AD492" s="451"/>
      <c r="AE492" s="450" t="s">
        <v>994</v>
      </c>
      <c r="AF492" s="451"/>
      <c r="AG492" s="451"/>
      <c r="AH492" s="451"/>
      <c r="AI492" s="45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2"/>
      <c r="BZ492" s="2"/>
      <c r="CA492" s="2"/>
      <c r="CB492" s="2"/>
      <c r="CC492" s="2"/>
      <c r="CD492" s="2"/>
      <c r="CE492" s="2"/>
      <c r="CF492" s="2"/>
    </row>
    <row r="493" spans="1:84" x14ac:dyDescent="0.2">
      <c r="A493" s="1">
        <v>31</v>
      </c>
      <c r="B493" s="1" t="s">
        <v>594</v>
      </c>
      <c r="C493" s="1"/>
      <c r="D493" s="51"/>
      <c r="E493" s="119"/>
      <c r="F493" s="119"/>
      <c r="G493" s="119"/>
      <c r="H493" s="119"/>
      <c r="I493" s="119"/>
      <c r="J493" s="119"/>
      <c r="K493" s="119"/>
      <c r="L493" s="119"/>
      <c r="M493" s="119"/>
      <c r="N493" s="1"/>
      <c r="X493" s="449">
        <v>110</v>
      </c>
      <c r="Y493" s="450" t="s">
        <v>994</v>
      </c>
      <c r="Z493" s="450" t="s">
        <v>994</v>
      </c>
      <c r="AA493" s="451"/>
      <c r="AB493" s="450" t="s">
        <v>994</v>
      </c>
      <c r="AC493" s="450" t="s">
        <v>994</v>
      </c>
      <c r="AD493" s="451"/>
      <c r="AE493" s="450" t="s">
        <v>994</v>
      </c>
      <c r="AF493" s="451"/>
      <c r="AG493" s="451"/>
      <c r="AH493" s="451"/>
      <c r="AI493" s="45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2"/>
      <c r="BZ493" s="2"/>
      <c r="CA493" s="2"/>
      <c r="CB493" s="2"/>
      <c r="CC493" s="2"/>
      <c r="CD493" s="2"/>
      <c r="CE493" s="2"/>
      <c r="CF493" s="2"/>
    </row>
    <row r="494" spans="1:84" x14ac:dyDescent="0.2">
      <c r="A494" s="1">
        <v>32</v>
      </c>
      <c r="B494" s="1" t="s">
        <v>595</v>
      </c>
      <c r="C494" s="1"/>
      <c r="D494" s="51"/>
      <c r="E494" s="119"/>
      <c r="F494" s="119"/>
      <c r="G494" s="119"/>
      <c r="H494" s="119"/>
      <c r="I494" s="119"/>
      <c r="J494" s="119"/>
      <c r="K494" s="119"/>
      <c r="L494" s="119"/>
      <c r="M494" s="119"/>
      <c r="N494" s="1"/>
      <c r="X494" s="449">
        <v>111</v>
      </c>
      <c r="Y494" s="450" t="s">
        <v>994</v>
      </c>
      <c r="Z494" s="450" t="s">
        <v>994</v>
      </c>
      <c r="AA494" s="451"/>
      <c r="AB494" s="450" t="s">
        <v>994</v>
      </c>
      <c r="AC494" s="450" t="s">
        <v>994</v>
      </c>
      <c r="AD494" s="451"/>
      <c r="AE494" s="450" t="s">
        <v>994</v>
      </c>
      <c r="AF494" s="451"/>
      <c r="AG494" s="451"/>
      <c r="AH494" s="451"/>
      <c r="AI494" s="45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2"/>
      <c r="BZ494" s="2"/>
      <c r="CA494" s="2"/>
      <c r="CB494" s="2"/>
      <c r="CC494" s="2"/>
      <c r="CD494" s="2"/>
      <c r="CE494" s="2"/>
      <c r="CF494" s="2"/>
    </row>
    <row r="495" spans="1:84" x14ac:dyDescent="0.2">
      <c r="A495" s="1">
        <v>33</v>
      </c>
      <c r="B495" s="1" t="s">
        <v>596</v>
      </c>
      <c r="C495" s="1"/>
      <c r="D495" s="51"/>
      <c r="E495" s="119"/>
      <c r="F495" s="119"/>
      <c r="G495" s="119"/>
      <c r="H495" s="119"/>
      <c r="I495" s="119"/>
      <c r="J495" s="119"/>
      <c r="K495" s="119"/>
      <c r="L495" s="119"/>
      <c r="M495" s="119"/>
      <c r="N495" s="1"/>
      <c r="X495" s="449">
        <v>112</v>
      </c>
      <c r="Y495" s="450" t="s">
        <v>994</v>
      </c>
      <c r="Z495" s="450" t="s">
        <v>994</v>
      </c>
      <c r="AA495" s="451"/>
      <c r="AB495" s="450" t="s">
        <v>994</v>
      </c>
      <c r="AC495" s="450" t="s">
        <v>994</v>
      </c>
      <c r="AD495" s="451"/>
      <c r="AE495" s="450" t="s">
        <v>994</v>
      </c>
      <c r="AF495" s="451"/>
      <c r="AG495" s="451"/>
      <c r="AH495" s="451"/>
      <c r="AI495" s="45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2"/>
      <c r="BZ495" s="2"/>
      <c r="CA495" s="2"/>
      <c r="CB495" s="2"/>
      <c r="CC495" s="2"/>
      <c r="CD495" s="2"/>
      <c r="CE495" s="2"/>
      <c r="CF495" s="2"/>
    </row>
    <row r="496" spans="1:84" x14ac:dyDescent="0.2">
      <c r="A496" s="1">
        <v>34</v>
      </c>
      <c r="B496" s="1" t="s">
        <v>597</v>
      </c>
      <c r="C496" s="1"/>
      <c r="D496" s="51"/>
      <c r="E496" s="119"/>
      <c r="F496" s="119"/>
      <c r="G496" s="119"/>
      <c r="H496" s="119"/>
      <c r="I496" s="119"/>
      <c r="J496" s="119"/>
      <c r="K496" s="119"/>
      <c r="L496" s="119"/>
      <c r="M496" s="119"/>
      <c r="N496" s="1"/>
      <c r="X496" s="449">
        <v>113</v>
      </c>
      <c r="Y496" s="450" t="s">
        <v>994</v>
      </c>
      <c r="Z496" s="450" t="s">
        <v>994</v>
      </c>
      <c r="AA496" s="451"/>
      <c r="AB496" s="450" t="s">
        <v>994</v>
      </c>
      <c r="AC496" s="450" t="s">
        <v>994</v>
      </c>
      <c r="AD496" s="451"/>
      <c r="AE496" s="450" t="s">
        <v>994</v>
      </c>
      <c r="AF496" s="451"/>
      <c r="AG496" s="451"/>
      <c r="AH496" s="451"/>
      <c r="AI496" s="45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2"/>
      <c r="BZ496" s="2"/>
      <c r="CA496" s="2"/>
      <c r="CB496" s="2"/>
      <c r="CC496" s="2"/>
      <c r="CD496" s="2"/>
      <c r="CE496" s="2"/>
      <c r="CF496" s="2"/>
    </row>
    <row r="497" spans="1:84" x14ac:dyDescent="0.2">
      <c r="A497" s="1">
        <v>35</v>
      </c>
      <c r="B497" s="1" t="s">
        <v>598</v>
      </c>
      <c r="C497" s="1"/>
      <c r="D497" s="51"/>
      <c r="E497" s="119"/>
      <c r="F497" s="119"/>
      <c r="G497" s="119"/>
      <c r="H497" s="119"/>
      <c r="I497" s="119"/>
      <c r="J497" s="119"/>
      <c r="K497" s="119"/>
      <c r="L497" s="119"/>
      <c r="M497" s="119"/>
      <c r="N497" s="1"/>
      <c r="X497" s="449">
        <v>114</v>
      </c>
      <c r="Y497" s="450" t="s">
        <v>994</v>
      </c>
      <c r="Z497" s="450" t="s">
        <v>994</v>
      </c>
      <c r="AA497" s="451"/>
      <c r="AB497" s="450" t="s">
        <v>994</v>
      </c>
      <c r="AC497" s="450" t="s">
        <v>994</v>
      </c>
      <c r="AD497" s="451"/>
      <c r="AE497" s="450" t="s">
        <v>994</v>
      </c>
      <c r="AF497" s="451"/>
      <c r="AG497" s="451"/>
      <c r="AH497" s="451"/>
      <c r="AI497" s="45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2"/>
      <c r="BZ497" s="2"/>
      <c r="CA497" s="2"/>
      <c r="CB497" s="2"/>
      <c r="CC497" s="2"/>
      <c r="CD497" s="2"/>
      <c r="CE497" s="2"/>
      <c r="CF497" s="2"/>
    </row>
    <row r="498" spans="1:84" x14ac:dyDescent="0.2">
      <c r="A498" s="1">
        <v>36</v>
      </c>
      <c r="B498" s="1" t="s">
        <v>599</v>
      </c>
      <c r="C498" s="1"/>
      <c r="D498" s="51"/>
      <c r="E498" s="119"/>
      <c r="F498" s="119"/>
      <c r="G498" s="119"/>
      <c r="H498" s="119"/>
      <c r="I498" s="119"/>
      <c r="J498" s="119"/>
      <c r="K498" s="119"/>
      <c r="L498" s="119"/>
      <c r="M498" s="119"/>
      <c r="N498" s="1"/>
      <c r="X498" s="449">
        <v>115</v>
      </c>
      <c r="Y498" s="450" t="s">
        <v>994</v>
      </c>
      <c r="Z498" s="450" t="s">
        <v>994</v>
      </c>
      <c r="AA498" s="451"/>
      <c r="AB498" s="450" t="s">
        <v>994</v>
      </c>
      <c r="AC498" s="450" t="s">
        <v>994</v>
      </c>
      <c r="AD498" s="451"/>
      <c r="AE498" s="450" t="s">
        <v>994</v>
      </c>
      <c r="AF498" s="451"/>
      <c r="AG498" s="451"/>
      <c r="AH498" s="451"/>
      <c r="AI498" s="45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2"/>
      <c r="BZ498" s="2"/>
      <c r="CA498" s="2"/>
      <c r="CB498" s="2"/>
      <c r="CC498" s="2"/>
      <c r="CD498" s="2"/>
      <c r="CE498" s="2"/>
      <c r="CF498" s="2"/>
    </row>
    <row r="499" spans="1:84" x14ac:dyDescent="0.2">
      <c r="A499" s="292">
        <v>37</v>
      </c>
      <c r="B499" s="294" t="s">
        <v>600</v>
      </c>
      <c r="C499" s="294" t="s">
        <v>601</v>
      </c>
      <c r="D499" s="293"/>
      <c r="E499" s="293"/>
      <c r="F499" s="293"/>
      <c r="G499" s="293"/>
      <c r="H499" s="293"/>
      <c r="I499" s="293"/>
      <c r="J499" s="247">
        <v>100</v>
      </c>
      <c r="K499" s="247">
        <v>100</v>
      </c>
      <c r="L499" s="247">
        <v>100</v>
      </c>
      <c r="M499" s="293"/>
      <c r="N499" s="1"/>
      <c r="X499" s="449">
        <v>116</v>
      </c>
      <c r="Y499" s="450" t="s">
        <v>994</v>
      </c>
      <c r="Z499" s="450" t="s">
        <v>994</v>
      </c>
      <c r="AA499" s="451"/>
      <c r="AB499" s="450" t="s">
        <v>994</v>
      </c>
      <c r="AC499" s="450" t="s">
        <v>994</v>
      </c>
      <c r="AD499" s="451"/>
      <c r="AE499" s="450" t="s">
        <v>994</v>
      </c>
      <c r="AF499" s="451"/>
      <c r="AG499" s="451"/>
      <c r="AH499" s="451"/>
      <c r="AI499" s="45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2"/>
      <c r="BZ499" s="2"/>
      <c r="CA499" s="2"/>
      <c r="CB499" s="2"/>
      <c r="CC499" s="2"/>
      <c r="CD499" s="2"/>
      <c r="CE499" s="2"/>
      <c r="CF499" s="2"/>
    </row>
    <row r="500" spans="1:84" x14ac:dyDescent="0.2">
      <c r="A500" s="295">
        <v>38</v>
      </c>
      <c r="B500" s="296" t="s">
        <v>602</v>
      </c>
      <c r="C500" s="297"/>
      <c r="D500" s="298"/>
      <c r="E500" s="298"/>
      <c r="F500" s="298"/>
      <c r="G500" s="298"/>
      <c r="H500" s="298"/>
      <c r="I500" s="298"/>
      <c r="J500" s="247">
        <v>50</v>
      </c>
      <c r="K500" s="247">
        <v>50</v>
      </c>
      <c r="L500" s="247">
        <v>50</v>
      </c>
      <c r="M500" s="298"/>
      <c r="N500" s="1"/>
      <c r="X500" s="449">
        <v>117</v>
      </c>
      <c r="Y500" s="450" t="s">
        <v>994</v>
      </c>
      <c r="Z500" s="450" t="s">
        <v>994</v>
      </c>
      <c r="AA500" s="451"/>
      <c r="AB500" s="450" t="s">
        <v>994</v>
      </c>
      <c r="AC500" s="450" t="s">
        <v>994</v>
      </c>
      <c r="AD500" s="451"/>
      <c r="AE500" s="450" t="s">
        <v>994</v>
      </c>
      <c r="AF500" s="451"/>
      <c r="AG500" s="451"/>
      <c r="AH500" s="451"/>
      <c r="AI500" s="45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2"/>
      <c r="BZ500" s="2"/>
      <c r="CA500" s="2"/>
      <c r="CB500" s="2"/>
      <c r="CC500" s="2"/>
      <c r="CD500" s="2"/>
      <c r="CE500" s="2"/>
      <c r="CF500" s="2"/>
    </row>
    <row r="501" spans="1:84" x14ac:dyDescent="0.2">
      <c r="A501" s="295">
        <v>39</v>
      </c>
      <c r="B501" s="296" t="s">
        <v>603</v>
      </c>
      <c r="C501" s="297"/>
      <c r="D501" s="298"/>
      <c r="E501" s="298"/>
      <c r="F501" s="298"/>
      <c r="G501" s="298"/>
      <c r="H501" s="298"/>
      <c r="I501" s="298"/>
      <c r="J501" s="247">
        <v>40</v>
      </c>
      <c r="K501" s="247">
        <v>40</v>
      </c>
      <c r="L501" s="247">
        <v>40</v>
      </c>
      <c r="M501" s="298"/>
      <c r="N501" s="1"/>
      <c r="X501" s="449">
        <v>118</v>
      </c>
      <c r="Y501" s="450" t="s">
        <v>994</v>
      </c>
      <c r="Z501" s="450" t="s">
        <v>994</v>
      </c>
      <c r="AA501" s="451"/>
      <c r="AB501" s="450" t="s">
        <v>994</v>
      </c>
      <c r="AC501" s="450" t="s">
        <v>994</v>
      </c>
      <c r="AD501" s="451"/>
      <c r="AE501" s="450" t="s">
        <v>994</v>
      </c>
      <c r="AF501" s="451"/>
      <c r="AG501" s="451"/>
      <c r="AH501" s="451"/>
      <c r="AI501" s="45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2"/>
      <c r="BZ501" s="2"/>
      <c r="CA501" s="2"/>
      <c r="CB501" s="2"/>
      <c r="CC501" s="2"/>
      <c r="CD501" s="2"/>
      <c r="CE501" s="2"/>
      <c r="CF501" s="2"/>
    </row>
    <row r="502" spans="1:84" x14ac:dyDescent="0.2">
      <c r="A502" s="295">
        <v>40</v>
      </c>
      <c r="B502" s="296" t="s">
        <v>604</v>
      </c>
      <c r="C502" s="297"/>
      <c r="D502" s="298"/>
      <c r="E502" s="298"/>
      <c r="F502" s="298"/>
      <c r="G502" s="298"/>
      <c r="H502" s="298"/>
      <c r="I502" s="298"/>
      <c r="J502" s="247">
        <v>30</v>
      </c>
      <c r="K502" s="247">
        <v>30</v>
      </c>
      <c r="L502" s="247">
        <v>30</v>
      </c>
      <c r="M502" s="298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2"/>
      <c r="BZ502" s="2"/>
      <c r="CA502" s="2"/>
      <c r="CB502" s="2"/>
      <c r="CC502" s="2"/>
      <c r="CD502" s="2"/>
      <c r="CE502" s="2"/>
      <c r="CF502" s="2"/>
    </row>
    <row r="503" spans="1:84" x14ac:dyDescent="0.2">
      <c r="A503" s="295">
        <v>41</v>
      </c>
      <c r="B503" s="296" t="s">
        <v>605</v>
      </c>
      <c r="C503" s="297"/>
      <c r="D503" s="298"/>
      <c r="E503" s="298"/>
      <c r="F503" s="298"/>
      <c r="G503" s="298"/>
      <c r="H503" s="298"/>
      <c r="I503" s="298"/>
      <c r="J503" s="247">
        <v>10</v>
      </c>
      <c r="K503" s="247">
        <v>100</v>
      </c>
      <c r="L503" s="247">
        <v>10</v>
      </c>
      <c r="M503" s="298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2"/>
      <c r="BZ503" s="2"/>
      <c r="CA503" s="2"/>
      <c r="CB503" s="2"/>
      <c r="CC503" s="2"/>
      <c r="CD503" s="2"/>
      <c r="CE503" s="2"/>
      <c r="CF503" s="2"/>
    </row>
    <row r="504" spans="1:84" x14ac:dyDescent="0.2">
      <c r="A504" s="295">
        <v>42</v>
      </c>
      <c r="B504" s="296" t="s">
        <v>606</v>
      </c>
      <c r="C504" s="297"/>
      <c r="D504" s="298"/>
      <c r="E504" s="298"/>
      <c r="F504" s="298"/>
      <c r="G504" s="298"/>
      <c r="H504" s="298"/>
      <c r="I504" s="298"/>
      <c r="J504" s="247">
        <v>100</v>
      </c>
      <c r="K504" s="247">
        <v>100</v>
      </c>
      <c r="L504" s="247">
        <v>100</v>
      </c>
      <c r="M504" s="298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2"/>
      <c r="BZ504" s="2"/>
      <c r="CA504" s="2"/>
      <c r="CB504" s="2"/>
      <c r="CC504" s="2"/>
      <c r="CD504" s="2"/>
      <c r="CE504" s="2"/>
      <c r="CF504" s="2"/>
    </row>
    <row r="505" spans="1:84" x14ac:dyDescent="0.2">
      <c r="A505" s="295">
        <v>43</v>
      </c>
      <c r="B505" s="296" t="s">
        <v>607</v>
      </c>
      <c r="C505" s="297"/>
      <c r="D505" s="298"/>
      <c r="E505" s="298"/>
      <c r="F505" s="298"/>
      <c r="G505" s="298"/>
      <c r="H505" s="298"/>
      <c r="I505" s="298"/>
      <c r="J505" s="247">
        <v>100</v>
      </c>
      <c r="K505" s="247">
        <v>100</v>
      </c>
      <c r="L505" s="247">
        <v>100</v>
      </c>
      <c r="M505" s="298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2"/>
      <c r="BZ505" s="2"/>
      <c r="CA505" s="2"/>
      <c r="CB505" s="2"/>
      <c r="CC505" s="2"/>
      <c r="CD505" s="2"/>
      <c r="CE505" s="2"/>
      <c r="CF505" s="2"/>
    </row>
    <row r="506" spans="1:84" x14ac:dyDescent="0.2">
      <c r="A506" s="295">
        <v>44</v>
      </c>
      <c r="B506" s="296" t="s">
        <v>608</v>
      </c>
      <c r="C506" s="297"/>
      <c r="D506" s="298"/>
      <c r="E506" s="298"/>
      <c r="F506" s="298"/>
      <c r="G506" s="298"/>
      <c r="H506" s="298"/>
      <c r="I506" s="298"/>
      <c r="J506" s="247">
        <v>100</v>
      </c>
      <c r="K506" s="247">
        <v>100</v>
      </c>
      <c r="L506" s="247">
        <v>100</v>
      </c>
      <c r="M506" s="298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2"/>
      <c r="BZ506" s="2"/>
      <c r="CA506" s="2"/>
      <c r="CB506" s="2"/>
      <c r="CC506" s="2"/>
      <c r="CD506" s="2"/>
      <c r="CE506" s="2"/>
      <c r="CF506" s="2"/>
    </row>
    <row r="507" spans="1:84" x14ac:dyDescent="0.2">
      <c r="A507" s="295">
        <v>45</v>
      </c>
      <c r="B507" s="296" t="s">
        <v>609</v>
      </c>
      <c r="C507" s="297"/>
      <c r="D507" s="298"/>
      <c r="E507" s="298"/>
      <c r="F507" s="298"/>
      <c r="G507" s="298"/>
      <c r="H507" s="298"/>
      <c r="I507" s="298"/>
      <c r="J507" s="247">
        <v>100</v>
      </c>
      <c r="K507" s="247">
        <v>100</v>
      </c>
      <c r="L507" s="247">
        <v>100</v>
      </c>
      <c r="M507" s="298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2"/>
      <c r="BZ507" s="2"/>
      <c r="CA507" s="2"/>
      <c r="CB507" s="2"/>
      <c r="CC507" s="2"/>
      <c r="CD507" s="2"/>
      <c r="CE507" s="2"/>
      <c r="CF507" s="2"/>
    </row>
    <row r="508" spans="1:84" x14ac:dyDescent="0.2">
      <c r="A508" s="295">
        <v>46</v>
      </c>
      <c r="B508" s="296" t="s">
        <v>610</v>
      </c>
      <c r="C508" s="297"/>
      <c r="D508" s="298"/>
      <c r="E508" s="298"/>
      <c r="F508" s="298"/>
      <c r="G508" s="298"/>
      <c r="H508" s="298"/>
      <c r="I508" s="298"/>
      <c r="J508" s="247">
        <v>100</v>
      </c>
      <c r="K508" s="247">
        <v>100</v>
      </c>
      <c r="L508" s="247">
        <v>100</v>
      </c>
      <c r="M508" s="298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2"/>
      <c r="BZ508" s="2"/>
      <c r="CA508" s="2"/>
      <c r="CB508" s="2"/>
      <c r="CC508" s="2"/>
      <c r="CD508" s="2"/>
      <c r="CE508" s="2"/>
      <c r="CF508" s="2"/>
    </row>
    <row r="509" spans="1:84" x14ac:dyDescent="0.2">
      <c r="A509" s="292">
        <v>47</v>
      </c>
      <c r="B509" s="294" t="s">
        <v>695</v>
      </c>
      <c r="C509" s="292" t="s">
        <v>696</v>
      </c>
      <c r="D509" s="292"/>
      <c r="E509" s="292"/>
      <c r="F509" s="292"/>
      <c r="G509" s="292"/>
      <c r="H509" s="292"/>
      <c r="I509" s="292"/>
      <c r="J509" s="251" t="b">
        <v>0</v>
      </c>
      <c r="K509" s="251" t="b">
        <v>0</v>
      </c>
      <c r="L509" s="251" t="b">
        <v>0</v>
      </c>
      <c r="M509" s="29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2"/>
      <c r="BZ509" s="2"/>
      <c r="CA509" s="2"/>
      <c r="CB509" s="2"/>
      <c r="CC509" s="2"/>
      <c r="CD509" s="2"/>
      <c r="CE509" s="2"/>
      <c r="CF509" s="2"/>
    </row>
    <row r="510" spans="1:84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2"/>
      <c r="BZ510" s="2"/>
      <c r="CA510" s="2"/>
      <c r="CB510" s="2"/>
      <c r="CC510" s="2"/>
      <c r="CD510" s="2"/>
      <c r="CE510" s="2"/>
      <c r="CF510" s="2"/>
    </row>
    <row r="511" spans="1:84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2"/>
      <c r="BZ511" s="2"/>
      <c r="CA511" s="2"/>
      <c r="CB511" s="2"/>
      <c r="CC511" s="2"/>
      <c r="CD511" s="2"/>
      <c r="CE511" s="2"/>
      <c r="CF511" s="2"/>
    </row>
    <row r="512" spans="1:84" x14ac:dyDescent="0.2">
      <c r="A512" s="1"/>
      <c r="B512" s="131"/>
      <c r="C512" s="146"/>
      <c r="D512" s="52"/>
      <c r="E512" s="52"/>
      <c r="F512" s="51"/>
      <c r="G512" s="52"/>
      <c r="H512" s="52"/>
      <c r="I512" s="145"/>
      <c r="J512" s="145" t="s">
        <v>896</v>
      </c>
      <c r="K512" s="145"/>
      <c r="L512" s="145"/>
      <c r="M512" s="145"/>
      <c r="N512" s="1"/>
      <c r="T512" s="1" t="s">
        <v>894</v>
      </c>
      <c r="U512" s="1"/>
      <c r="V512" s="147"/>
      <c r="W512" s="47"/>
      <c r="X512" s="130" t="s">
        <v>895</v>
      </c>
      <c r="Y512" s="47"/>
      <c r="Z512" s="130"/>
      <c r="AA512" s="47"/>
      <c r="AB512" s="47"/>
      <c r="AC512" s="47"/>
      <c r="AD512" s="47"/>
      <c r="AE512" s="1"/>
      <c r="AF512" s="1"/>
      <c r="AG512" s="1"/>
      <c r="AH512" s="1"/>
      <c r="AI512" s="1"/>
      <c r="AJ512" s="2"/>
      <c r="AK512" s="2"/>
      <c r="AL512" s="2"/>
      <c r="AM512" s="47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2"/>
      <c r="BZ512" s="2"/>
      <c r="CA512" s="2"/>
      <c r="CB512" s="2"/>
      <c r="CC512" s="2"/>
      <c r="CD512" s="2"/>
      <c r="CE512" s="2"/>
      <c r="CF512" s="2"/>
    </row>
    <row r="513" spans="1:84" x14ac:dyDescent="0.2">
      <c r="A513" s="1" t="s">
        <v>32</v>
      </c>
      <c r="B513" s="188" t="s">
        <v>611</v>
      </c>
      <c r="C513" s="51"/>
      <c r="D513" s="17"/>
      <c r="E513" s="22"/>
      <c r="F513" s="22"/>
      <c r="G513" s="22"/>
      <c r="H513" s="22"/>
      <c r="I513" s="27"/>
      <c r="J513" s="254" t="s">
        <v>772</v>
      </c>
      <c r="K513" s="254" t="s">
        <v>803</v>
      </c>
      <c r="L513" s="254" t="s">
        <v>802</v>
      </c>
      <c r="M513" s="27"/>
      <c r="N513" s="1"/>
      <c r="T513" s="27" t="s">
        <v>772</v>
      </c>
      <c r="U513" s="27" t="s">
        <v>803</v>
      </c>
      <c r="V513" s="22" t="s">
        <v>802</v>
      </c>
      <c r="W513" s="47"/>
      <c r="X513" s="27" t="s">
        <v>772</v>
      </c>
      <c r="Y513" s="27" t="s">
        <v>803</v>
      </c>
      <c r="Z513" s="22" t="s">
        <v>802</v>
      </c>
      <c r="AA513" s="47"/>
      <c r="AB513" s="47"/>
      <c r="AC513" s="47"/>
      <c r="AD513" s="47"/>
      <c r="AE513" s="1"/>
      <c r="AF513" s="1"/>
      <c r="AG513" s="1"/>
      <c r="AH513" s="1"/>
      <c r="AI513" s="1"/>
      <c r="AJ513" s="2"/>
      <c r="AK513" s="2"/>
      <c r="AL513" s="2"/>
      <c r="AM513" s="47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2"/>
      <c r="BZ513" s="2"/>
      <c r="CA513" s="2"/>
      <c r="CB513" s="2"/>
      <c r="CC513" s="2"/>
      <c r="CD513" s="2"/>
      <c r="CE513" s="2"/>
      <c r="CF513" s="2"/>
    </row>
    <row r="514" spans="1:84" ht="13.5" thickBot="1" x14ac:dyDescent="0.25">
      <c r="A514" s="4"/>
      <c r="B514" s="2" t="s">
        <v>612</v>
      </c>
      <c r="C514" s="51">
        <v>1</v>
      </c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1"/>
      <c r="T514" s="40"/>
      <c r="U514" s="40"/>
      <c r="V514" s="51"/>
      <c r="W514" s="47"/>
      <c r="X514" s="40"/>
      <c r="Y514" s="40"/>
      <c r="Z514" s="51"/>
      <c r="AA514" s="47"/>
      <c r="AB514" s="47"/>
      <c r="AC514" s="47"/>
      <c r="AD514" s="47"/>
      <c r="AE514" s="1"/>
      <c r="AF514" s="1"/>
      <c r="AG514" s="1"/>
      <c r="AH514" s="1"/>
      <c r="AI514" s="1"/>
      <c r="AJ514" s="2"/>
      <c r="AK514" s="2"/>
      <c r="AL514" s="2"/>
      <c r="AM514" s="47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2"/>
      <c r="BZ514" s="2"/>
      <c r="CA514" s="2"/>
      <c r="CB514" s="2"/>
      <c r="CC514" s="2"/>
      <c r="CD514" s="2"/>
      <c r="CE514" s="2"/>
      <c r="CF514" s="2"/>
    </row>
    <row r="515" spans="1:84" x14ac:dyDescent="0.2">
      <c r="A515" s="1"/>
      <c r="B515" s="41" t="s">
        <v>613</v>
      </c>
      <c r="C515" s="51">
        <v>2</v>
      </c>
      <c r="D515" s="40"/>
      <c r="E515" s="40"/>
      <c r="F515" s="40"/>
      <c r="G515" s="40"/>
      <c r="H515" s="40"/>
      <c r="I515" s="40"/>
      <c r="J515" s="40"/>
      <c r="K515" s="40"/>
      <c r="L515" s="40"/>
      <c r="N515" s="271" t="s">
        <v>897</v>
      </c>
      <c r="O515" s="272" t="s">
        <v>901</v>
      </c>
      <c r="P515" s="273" t="s">
        <v>899</v>
      </c>
      <c r="Q515" s="273" t="s">
        <v>898</v>
      </c>
      <c r="R515" s="274" t="s">
        <v>900</v>
      </c>
      <c r="T515" s="40"/>
      <c r="U515" s="40"/>
      <c r="V515" s="40"/>
      <c r="W515" s="47"/>
      <c r="X515" s="40"/>
      <c r="Y515" s="40"/>
      <c r="Z515" s="40"/>
      <c r="AA515" s="47"/>
      <c r="AB515" s="47"/>
      <c r="AC515" s="47"/>
      <c r="AD515" s="47"/>
      <c r="AE515" s="1"/>
      <c r="AF515" s="1"/>
      <c r="AG515" s="1"/>
      <c r="AH515" s="1"/>
      <c r="AI515" s="1"/>
      <c r="AJ515" s="2"/>
      <c r="AK515" s="2"/>
      <c r="AL515" s="2"/>
      <c r="AM515" s="47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2"/>
      <c r="BZ515" s="2"/>
      <c r="CA515" s="2"/>
      <c r="CB515" s="2"/>
      <c r="CC515" s="2"/>
      <c r="CD515" s="2"/>
      <c r="CE515" s="2"/>
      <c r="CF515" s="2"/>
    </row>
    <row r="516" spans="1:84" x14ac:dyDescent="0.2">
      <c r="A516" s="1"/>
      <c r="B516" s="255" t="s">
        <v>614</v>
      </c>
      <c r="C516" s="51">
        <v>3</v>
      </c>
      <c r="D516" s="40"/>
      <c r="E516" s="40"/>
      <c r="F516" s="40"/>
      <c r="G516" s="40"/>
      <c r="H516" s="40"/>
      <c r="I516" s="40"/>
      <c r="J516" s="40">
        <v>1</v>
      </c>
      <c r="K516" s="40">
        <v>1</v>
      </c>
      <c r="L516" s="40"/>
      <c r="N516" s="275" t="s">
        <v>772</v>
      </c>
      <c r="O516" s="255" t="s">
        <v>614</v>
      </c>
      <c r="P516" s="276">
        <v>2.5</v>
      </c>
      <c r="Q516" s="276">
        <v>1</v>
      </c>
      <c r="R516" s="277">
        <v>56</v>
      </c>
      <c r="T516" s="248">
        <v>2.5</v>
      </c>
      <c r="U516" s="248">
        <v>9</v>
      </c>
      <c r="V516" s="40"/>
      <c r="W516" s="47"/>
      <c r="X516" s="248">
        <v>56</v>
      </c>
      <c r="Y516" s="248">
        <v>100</v>
      </c>
      <c r="Z516" s="40"/>
      <c r="AA516" s="47"/>
      <c r="AB516" s="47"/>
      <c r="AC516" s="47"/>
      <c r="AD516" s="47"/>
      <c r="AE516" s="1"/>
      <c r="AF516" s="1"/>
      <c r="AG516" s="1"/>
      <c r="AH516" s="1"/>
      <c r="AI516" s="1"/>
      <c r="AJ516" s="2"/>
      <c r="AK516" s="2"/>
      <c r="AL516" s="2"/>
      <c r="AM516" s="47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2"/>
      <c r="BZ516" s="2"/>
      <c r="CA516" s="2"/>
      <c r="CB516" s="2"/>
      <c r="CC516" s="2"/>
      <c r="CD516" s="2"/>
      <c r="CE516" s="2"/>
      <c r="CF516" s="2"/>
    </row>
    <row r="517" spans="1:84" x14ac:dyDescent="0.2">
      <c r="A517" s="1"/>
      <c r="B517" s="255" t="s">
        <v>615</v>
      </c>
      <c r="C517" s="51">
        <v>4</v>
      </c>
      <c r="D517" s="40"/>
      <c r="E517" s="40"/>
      <c r="F517" s="40"/>
      <c r="G517" s="40"/>
      <c r="H517" s="40"/>
      <c r="I517" s="40"/>
      <c r="J517" s="40"/>
      <c r="K517" s="40"/>
      <c r="L517" s="40">
        <v>5</v>
      </c>
      <c r="N517" s="275" t="s">
        <v>772</v>
      </c>
      <c r="O517" s="255" t="s">
        <v>618</v>
      </c>
      <c r="P517" s="276">
        <v>42</v>
      </c>
      <c r="Q517" s="276">
        <v>2</v>
      </c>
      <c r="R517" s="277">
        <v>350</v>
      </c>
      <c r="T517" s="40"/>
      <c r="U517" s="40"/>
      <c r="V517" s="248">
        <v>2</v>
      </c>
      <c r="W517" s="47"/>
      <c r="X517" s="40"/>
      <c r="Y517" s="40"/>
      <c r="Z517" s="248">
        <v>9</v>
      </c>
      <c r="AA517" s="47"/>
      <c r="AB517" s="47"/>
      <c r="AC517" s="47"/>
      <c r="AD517" s="47"/>
      <c r="AE517" s="1"/>
      <c r="AF517" s="1"/>
      <c r="AG517" s="1"/>
      <c r="AH517" s="1"/>
      <c r="AI517" s="1"/>
      <c r="AJ517" s="2"/>
      <c r="AK517" s="2"/>
      <c r="AL517" s="2"/>
      <c r="AM517" s="47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2"/>
      <c r="BZ517" s="2"/>
      <c r="CA517" s="2"/>
      <c r="CB517" s="2"/>
      <c r="CC517" s="2"/>
      <c r="CD517" s="2"/>
      <c r="CE517" s="2"/>
      <c r="CF517" s="2"/>
    </row>
    <row r="518" spans="1:84" x14ac:dyDescent="0.2">
      <c r="A518" s="1"/>
      <c r="B518" s="41" t="s">
        <v>616</v>
      </c>
      <c r="C518" s="51">
        <v>5</v>
      </c>
      <c r="D518" s="40"/>
      <c r="E518" s="40"/>
      <c r="F518" s="40"/>
      <c r="G518" s="40"/>
      <c r="H518" s="40"/>
      <c r="I518" s="40"/>
      <c r="J518" s="40"/>
      <c r="K518" s="40"/>
      <c r="L518" s="40"/>
      <c r="N518" s="275" t="s">
        <v>803</v>
      </c>
      <c r="O518" s="255" t="s">
        <v>614</v>
      </c>
      <c r="P518" s="276">
        <v>9</v>
      </c>
      <c r="Q518" s="276">
        <v>1</v>
      </c>
      <c r="R518" s="277">
        <v>100</v>
      </c>
      <c r="T518" s="40"/>
      <c r="U518" s="40"/>
      <c r="V518" s="40"/>
      <c r="W518" s="47"/>
      <c r="X518" s="40"/>
      <c r="Y518" s="40"/>
      <c r="Z518" s="40"/>
      <c r="AA518" s="47"/>
      <c r="AB518" s="47"/>
      <c r="AC518" s="47"/>
      <c r="AD518" s="47"/>
      <c r="AE518" s="1"/>
      <c r="AF518" s="1"/>
      <c r="AG518" s="1"/>
      <c r="AH518" s="1"/>
      <c r="AI518" s="1"/>
      <c r="AJ518" s="2"/>
      <c r="AK518" s="2"/>
      <c r="AL518" s="2"/>
      <c r="AM518" s="47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2"/>
      <c r="BZ518" s="2"/>
      <c r="CA518" s="2"/>
      <c r="CB518" s="2"/>
      <c r="CC518" s="2"/>
      <c r="CD518" s="2"/>
      <c r="CE518" s="2"/>
      <c r="CF518" s="2"/>
    </row>
    <row r="519" spans="1:84" x14ac:dyDescent="0.2">
      <c r="A519" s="1"/>
      <c r="B519" s="255" t="s">
        <v>617</v>
      </c>
      <c r="C519" s="51">
        <v>6</v>
      </c>
      <c r="D519" s="40"/>
      <c r="E519" s="40"/>
      <c r="F519" s="40"/>
      <c r="G519" s="40"/>
      <c r="H519" s="40"/>
      <c r="I519" s="40"/>
      <c r="J519" s="40"/>
      <c r="K519" s="40"/>
      <c r="L519" s="40">
        <v>4</v>
      </c>
      <c r="N519" s="275" t="s">
        <v>803</v>
      </c>
      <c r="O519" s="255" t="s">
        <v>618</v>
      </c>
      <c r="P519" s="159">
        <v>42</v>
      </c>
      <c r="Q519" s="276">
        <v>1</v>
      </c>
      <c r="R519" s="277">
        <v>270</v>
      </c>
      <c r="T519" s="40"/>
      <c r="U519" s="40"/>
      <c r="V519" s="248">
        <v>30</v>
      </c>
      <c r="W519" s="47"/>
      <c r="X519" s="40"/>
      <c r="Y519" s="40"/>
      <c r="Z519" s="248">
        <v>35</v>
      </c>
      <c r="AA519" s="47"/>
      <c r="AB519" s="47"/>
      <c r="AC519" s="47"/>
      <c r="AD519" s="47"/>
      <c r="AE519" s="1"/>
      <c r="AF519" s="1"/>
      <c r="AG519" s="1"/>
      <c r="AH519" s="1"/>
      <c r="AI519" s="1"/>
      <c r="AJ519" s="2"/>
      <c r="AK519" s="2"/>
      <c r="AL519" s="2"/>
      <c r="AM519" s="47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2"/>
      <c r="BZ519" s="2"/>
      <c r="CA519" s="2"/>
      <c r="CB519" s="2"/>
      <c r="CC519" s="2"/>
      <c r="CD519" s="2"/>
      <c r="CE519" s="2"/>
      <c r="CF519" s="2"/>
    </row>
    <row r="520" spans="1:84" x14ac:dyDescent="0.2">
      <c r="A520" s="1"/>
      <c r="B520" s="255" t="s">
        <v>618</v>
      </c>
      <c r="C520" s="51">
        <v>7</v>
      </c>
      <c r="D520" s="40"/>
      <c r="E520" s="40"/>
      <c r="F520" s="40"/>
      <c r="G520" s="40"/>
      <c r="H520" s="40"/>
      <c r="I520" s="40"/>
      <c r="J520" s="40">
        <v>2</v>
      </c>
      <c r="K520" s="40">
        <v>1</v>
      </c>
      <c r="L520" s="40"/>
      <c r="N520" s="275" t="s">
        <v>802</v>
      </c>
      <c r="O520" s="255" t="s">
        <v>615</v>
      </c>
      <c r="P520" s="159">
        <v>2</v>
      </c>
      <c r="Q520" s="276">
        <v>5</v>
      </c>
      <c r="R520" s="277">
        <v>9</v>
      </c>
      <c r="T520" s="248">
        <v>42</v>
      </c>
      <c r="U520" s="248">
        <v>42</v>
      </c>
      <c r="V520" s="40"/>
      <c r="W520" s="47"/>
      <c r="X520" s="248">
        <v>350</v>
      </c>
      <c r="Y520" s="248">
        <v>270</v>
      </c>
      <c r="Z520" s="40"/>
      <c r="AA520" s="47"/>
      <c r="AB520" s="47"/>
      <c r="AC520" s="47"/>
      <c r="AD520" s="47"/>
      <c r="AE520" s="1"/>
      <c r="AF520" s="1"/>
      <c r="AG520" s="1"/>
      <c r="AH520" s="1"/>
      <c r="AI520" s="1"/>
      <c r="AJ520" s="2"/>
      <c r="AK520" s="2"/>
      <c r="AL520" s="2"/>
      <c r="AM520" s="47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2"/>
      <c r="BZ520" s="2"/>
      <c r="CA520" s="2"/>
      <c r="CB520" s="2"/>
      <c r="CC520" s="2"/>
      <c r="CD520" s="2"/>
      <c r="CE520" s="2"/>
      <c r="CF520" s="2"/>
    </row>
    <row r="521" spans="1:84" ht="13.5" thickBot="1" x14ac:dyDescent="0.25">
      <c r="A521" s="1"/>
      <c r="B521" s="41" t="s">
        <v>619</v>
      </c>
      <c r="C521" s="51">
        <v>8</v>
      </c>
      <c r="D521" s="40"/>
      <c r="E521" s="40"/>
      <c r="F521" s="40"/>
      <c r="G521" s="40"/>
      <c r="H521" s="40"/>
      <c r="I521" s="40"/>
      <c r="J521" s="40"/>
      <c r="K521" s="40"/>
      <c r="L521" s="40"/>
      <c r="N521" s="278" t="s">
        <v>802</v>
      </c>
      <c r="O521" s="279" t="s">
        <v>617</v>
      </c>
      <c r="P521" s="280">
        <v>30</v>
      </c>
      <c r="Q521" s="48">
        <v>4</v>
      </c>
      <c r="R521" s="281">
        <v>35</v>
      </c>
      <c r="T521" s="47"/>
      <c r="U521" s="47"/>
      <c r="V521" s="1"/>
      <c r="W521" s="47"/>
      <c r="X521" s="47"/>
      <c r="Y521" s="47"/>
      <c r="Z521" s="47"/>
      <c r="AA521" s="47"/>
      <c r="AB521" s="47"/>
      <c r="AC521" s="47"/>
      <c r="AD521" s="47"/>
      <c r="AE521" s="1"/>
      <c r="AF521" s="1"/>
      <c r="AG521" s="1"/>
      <c r="AH521" s="1"/>
      <c r="AI521" s="1"/>
      <c r="AJ521" s="2"/>
      <c r="AK521" s="2"/>
      <c r="AL521" s="2"/>
      <c r="AM521" s="47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2"/>
      <c r="BZ521" s="2"/>
      <c r="CA521" s="2"/>
      <c r="CB521" s="2"/>
      <c r="CC521" s="2"/>
      <c r="CD521" s="2"/>
      <c r="CE521" s="2"/>
      <c r="CF521" s="2"/>
    </row>
    <row r="522" spans="1:84" ht="13.5" thickBot="1" x14ac:dyDescent="0.25">
      <c r="A522" s="1"/>
      <c r="B522" s="41" t="s">
        <v>765</v>
      </c>
      <c r="C522" s="51">
        <v>9</v>
      </c>
      <c r="D522" s="40"/>
      <c r="E522" s="40"/>
      <c r="F522" s="40"/>
      <c r="G522" s="40"/>
      <c r="H522" s="40"/>
      <c r="I522" s="40"/>
      <c r="J522" s="40">
        <v>0</v>
      </c>
      <c r="K522" s="40">
        <v>0</v>
      </c>
      <c r="L522" s="40">
        <v>0</v>
      </c>
      <c r="M522" s="40"/>
      <c r="N522" s="282" t="s">
        <v>902</v>
      </c>
      <c r="O522" s="1"/>
      <c r="P522" s="1"/>
      <c r="Q522" s="147"/>
      <c r="R522" s="47"/>
      <c r="S522" s="130"/>
      <c r="T522" s="47"/>
      <c r="U522" s="47"/>
      <c r="V522" s="1"/>
      <c r="W522" s="47"/>
      <c r="X522" s="47"/>
      <c r="Y522" s="47"/>
      <c r="Z522" s="47"/>
      <c r="AA522" s="47"/>
      <c r="AB522" s="47"/>
      <c r="AC522" s="47"/>
      <c r="AD522" s="47"/>
      <c r="AE522" s="1"/>
      <c r="AF522" s="1"/>
      <c r="AG522" s="1"/>
      <c r="AH522" s="1"/>
      <c r="AI522" s="1"/>
      <c r="AJ522" s="2"/>
      <c r="AK522" s="2"/>
      <c r="AL522" s="2"/>
      <c r="AM522" s="47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2"/>
      <c r="BZ522" s="2"/>
      <c r="CA522" s="2"/>
      <c r="CB522" s="2"/>
      <c r="CC522" s="2"/>
      <c r="CD522" s="2"/>
      <c r="CE522" s="2"/>
      <c r="CF522" s="2"/>
    </row>
    <row r="523" spans="1:84" x14ac:dyDescent="0.2">
      <c r="A523" s="1"/>
      <c r="B523" s="41" t="s">
        <v>766</v>
      </c>
      <c r="C523" s="51">
        <v>10</v>
      </c>
      <c r="D523" s="40"/>
      <c r="E523" s="40"/>
      <c r="F523" s="40"/>
      <c r="G523" s="40"/>
      <c r="H523" s="40"/>
      <c r="I523" s="40"/>
      <c r="J523" s="40">
        <v>0</v>
      </c>
      <c r="K523" s="40">
        <v>0</v>
      </c>
      <c r="L523" s="40">
        <v>0</v>
      </c>
      <c r="M523" s="40"/>
      <c r="N523" s="271" t="s">
        <v>897</v>
      </c>
      <c r="O523" s="283" t="s">
        <v>772</v>
      </c>
      <c r="P523" s="283" t="s">
        <v>772</v>
      </c>
      <c r="Q523" s="283" t="s">
        <v>803</v>
      </c>
      <c r="R523" s="283" t="s">
        <v>803</v>
      </c>
      <c r="S523" s="283" t="s">
        <v>802</v>
      </c>
      <c r="T523" s="284" t="s">
        <v>802</v>
      </c>
      <c r="U523" s="47"/>
      <c r="V523" s="1"/>
      <c r="W523" s="47"/>
      <c r="X523" s="47"/>
      <c r="Y523" s="47"/>
      <c r="Z523" s="47"/>
      <c r="AA523" s="47"/>
      <c r="AB523" s="47"/>
      <c r="AC523" s="47"/>
      <c r="AD523" s="47"/>
      <c r="AE523" s="1"/>
      <c r="AF523" s="1"/>
      <c r="AG523" s="1"/>
      <c r="AH523" s="1"/>
      <c r="AI523" s="1"/>
      <c r="AJ523" s="2"/>
      <c r="AK523" s="2"/>
      <c r="AL523" s="2"/>
      <c r="AM523" s="47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2"/>
      <c r="BZ523" s="2"/>
      <c r="CA523" s="2"/>
      <c r="CB523" s="2"/>
      <c r="CC523" s="2"/>
      <c r="CD523" s="2"/>
      <c r="CE523" s="2"/>
      <c r="CF523" s="2"/>
    </row>
    <row r="524" spans="1:84" x14ac:dyDescent="0.2">
      <c r="A524" s="1"/>
      <c r="B524" s="41" t="s">
        <v>620</v>
      </c>
      <c r="C524" s="51">
        <v>11</v>
      </c>
      <c r="D524" s="40"/>
      <c r="E524" s="40"/>
      <c r="F524" s="40"/>
      <c r="G524" s="40"/>
      <c r="H524" s="40"/>
      <c r="I524" s="40"/>
      <c r="J524" s="40">
        <v>0</v>
      </c>
      <c r="K524" s="40">
        <v>0</v>
      </c>
      <c r="L524" s="40">
        <v>0</v>
      </c>
      <c r="M524" s="40"/>
      <c r="N524" s="285" t="s">
        <v>901</v>
      </c>
      <c r="O524" s="255" t="s">
        <v>614</v>
      </c>
      <c r="P524" s="255" t="s">
        <v>618</v>
      </c>
      <c r="Q524" s="255" t="s">
        <v>614</v>
      </c>
      <c r="R524" s="255" t="s">
        <v>618</v>
      </c>
      <c r="S524" s="255" t="s">
        <v>615</v>
      </c>
      <c r="T524" s="286" t="s">
        <v>617</v>
      </c>
      <c r="U524" s="47"/>
      <c r="V524" s="1"/>
      <c r="W524" s="47"/>
      <c r="X524" s="47"/>
      <c r="Y524" s="47"/>
      <c r="Z524" s="47"/>
      <c r="AA524" s="47"/>
      <c r="AB524" s="47"/>
      <c r="AC524" s="47"/>
      <c r="AD524" s="47"/>
      <c r="AE524" s="1"/>
      <c r="AF524" s="1"/>
      <c r="AG524" s="1"/>
      <c r="AH524" s="1"/>
      <c r="AI524" s="1"/>
      <c r="AJ524" s="2"/>
      <c r="AK524" s="2"/>
      <c r="AL524" s="2"/>
      <c r="AM524" s="47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2"/>
      <c r="BZ524" s="2"/>
      <c r="CA524" s="2"/>
      <c r="CB524" s="2"/>
      <c r="CC524" s="2"/>
      <c r="CD524" s="2"/>
      <c r="CE524" s="2"/>
      <c r="CF524" s="2"/>
    </row>
    <row r="525" spans="1:84" x14ac:dyDescent="0.2">
      <c r="A525" s="1"/>
      <c r="B525" s="41" t="s">
        <v>621</v>
      </c>
      <c r="C525" s="51">
        <v>12</v>
      </c>
      <c r="D525" s="40"/>
      <c r="E525" s="40"/>
      <c r="F525" s="40"/>
      <c r="G525" s="40"/>
      <c r="H525" s="40"/>
      <c r="I525" s="40"/>
      <c r="J525" s="40">
        <v>0</v>
      </c>
      <c r="K525" s="40">
        <v>0</v>
      </c>
      <c r="L525" s="40">
        <v>0</v>
      </c>
      <c r="M525" s="40"/>
      <c r="N525" s="287" t="s">
        <v>899</v>
      </c>
      <c r="O525" s="276">
        <v>2.5</v>
      </c>
      <c r="P525" s="276">
        <v>42</v>
      </c>
      <c r="Q525" s="276">
        <v>9</v>
      </c>
      <c r="R525" s="159">
        <v>42</v>
      </c>
      <c r="S525" s="159">
        <v>2</v>
      </c>
      <c r="T525" s="288">
        <v>30</v>
      </c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2"/>
      <c r="BZ525" s="2"/>
      <c r="CA525" s="2"/>
      <c r="CB525" s="2"/>
      <c r="CC525" s="2"/>
      <c r="CD525" s="2"/>
      <c r="CE525" s="2"/>
      <c r="CF525" s="2"/>
    </row>
    <row r="526" spans="1:84" x14ac:dyDescent="0.2">
      <c r="A526" s="1"/>
      <c r="B526" s="41" t="s">
        <v>622</v>
      </c>
      <c r="C526" s="51">
        <v>13</v>
      </c>
      <c r="D526" s="40"/>
      <c r="E526" s="40"/>
      <c r="F526" s="40"/>
      <c r="G526" s="40"/>
      <c r="H526" s="40"/>
      <c r="I526" s="40"/>
      <c r="J526" s="40">
        <v>0</v>
      </c>
      <c r="K526" s="40">
        <v>0</v>
      </c>
      <c r="L526" s="40">
        <v>0</v>
      </c>
      <c r="M526" s="40"/>
      <c r="N526" s="287" t="s">
        <v>898</v>
      </c>
      <c r="O526" s="276">
        <v>1</v>
      </c>
      <c r="P526" s="276">
        <v>2</v>
      </c>
      <c r="Q526" s="276">
        <v>1</v>
      </c>
      <c r="R526" s="276">
        <v>1</v>
      </c>
      <c r="S526" s="276">
        <v>5</v>
      </c>
      <c r="T526" s="289">
        <v>4</v>
      </c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2"/>
      <c r="BZ526" s="2"/>
      <c r="CA526" s="2"/>
      <c r="CB526" s="2"/>
      <c r="CC526" s="2"/>
      <c r="CD526" s="2"/>
      <c r="CE526" s="2"/>
      <c r="CF526" s="2"/>
    </row>
    <row r="527" spans="1:84" ht="13.5" thickBot="1" x14ac:dyDescent="0.25">
      <c r="A527" s="1"/>
      <c r="B527" s="41" t="s">
        <v>767</v>
      </c>
      <c r="C527" s="51">
        <v>14</v>
      </c>
      <c r="D527" s="40"/>
      <c r="E527" s="40"/>
      <c r="F527" s="40"/>
      <c r="G527" s="40"/>
      <c r="H527" s="40"/>
      <c r="I527" s="40"/>
      <c r="J527" s="40">
        <v>0</v>
      </c>
      <c r="K527" s="40">
        <v>0</v>
      </c>
      <c r="L527" s="40">
        <v>0</v>
      </c>
      <c r="M527" s="40"/>
      <c r="N527" s="290" t="s">
        <v>900</v>
      </c>
      <c r="O527" s="291">
        <v>56</v>
      </c>
      <c r="P527" s="291">
        <v>350</v>
      </c>
      <c r="Q527" s="291">
        <v>100</v>
      </c>
      <c r="R527" s="291">
        <v>270</v>
      </c>
      <c r="S527" s="291">
        <v>9</v>
      </c>
      <c r="T527" s="281">
        <v>35</v>
      </c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2"/>
      <c r="BZ527" s="2"/>
      <c r="CA527" s="2"/>
      <c r="CB527" s="2"/>
      <c r="CC527" s="2"/>
      <c r="CD527" s="2"/>
      <c r="CE527" s="2"/>
      <c r="CF527" s="2"/>
    </row>
    <row r="528" spans="1:84" x14ac:dyDescent="0.2">
      <c r="A528" s="1"/>
      <c r="B528" s="41" t="s">
        <v>768</v>
      </c>
      <c r="C528" s="51">
        <v>15</v>
      </c>
      <c r="D528" s="40"/>
      <c r="E528" s="40"/>
      <c r="F528" s="40"/>
      <c r="G528" s="40"/>
      <c r="H528" s="40"/>
      <c r="I528" s="40"/>
      <c r="J528" s="40">
        <v>0</v>
      </c>
      <c r="K528" s="40">
        <v>0</v>
      </c>
      <c r="L528" s="40">
        <v>0</v>
      </c>
      <c r="M528" s="40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2"/>
      <c r="BZ528" s="2"/>
      <c r="CA528" s="2"/>
      <c r="CB528" s="2"/>
      <c r="CC528" s="2"/>
      <c r="CD528" s="2"/>
      <c r="CE528" s="2"/>
      <c r="CF528" s="2"/>
    </row>
    <row r="529" spans="1:84" x14ac:dyDescent="0.2">
      <c r="A529" s="1"/>
      <c r="B529" s="41" t="s">
        <v>769</v>
      </c>
      <c r="C529" s="51">
        <v>16</v>
      </c>
      <c r="D529" s="40"/>
      <c r="E529" s="40"/>
      <c r="F529" s="40"/>
      <c r="G529" s="40"/>
      <c r="H529" s="40"/>
      <c r="I529" s="40"/>
      <c r="J529" s="40">
        <v>0</v>
      </c>
      <c r="K529" s="40">
        <v>0</v>
      </c>
      <c r="L529" s="40">
        <v>0</v>
      </c>
      <c r="M529" s="40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2"/>
      <c r="BZ529" s="2"/>
      <c r="CA529" s="2"/>
      <c r="CB529" s="2"/>
      <c r="CC529" s="2"/>
      <c r="CD529" s="2"/>
      <c r="CE529" s="2"/>
      <c r="CF529" s="2"/>
    </row>
    <row r="530" spans="1:84" x14ac:dyDescent="0.2">
      <c r="A530" s="1"/>
      <c r="B530" s="41" t="s">
        <v>623</v>
      </c>
      <c r="C530" s="51">
        <v>17</v>
      </c>
      <c r="D530" s="40"/>
      <c r="E530" s="40"/>
      <c r="F530" s="40"/>
      <c r="G530" s="40"/>
      <c r="H530" s="40"/>
      <c r="I530" s="40"/>
      <c r="J530" s="40">
        <v>0</v>
      </c>
      <c r="K530" s="40">
        <v>0</v>
      </c>
      <c r="L530" s="40">
        <v>0</v>
      </c>
      <c r="M530" s="40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2"/>
      <c r="BZ530" s="2"/>
      <c r="CA530" s="2"/>
      <c r="CB530" s="2"/>
      <c r="CC530" s="2"/>
      <c r="CD530" s="2"/>
      <c r="CE530" s="2"/>
      <c r="CF530" s="2"/>
    </row>
    <row r="531" spans="1:84" x14ac:dyDescent="0.2">
      <c r="A531" s="1"/>
      <c r="B531" s="41"/>
      <c r="C531" s="51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2"/>
      <c r="BZ531" s="2"/>
      <c r="CA531" s="2"/>
      <c r="CB531" s="2"/>
      <c r="CC531" s="2"/>
      <c r="CD531" s="2"/>
      <c r="CE531" s="2"/>
      <c r="CF531" s="2"/>
    </row>
    <row r="532" spans="1:84" x14ac:dyDescent="0.2">
      <c r="A532" s="1"/>
      <c r="B532" s="1"/>
      <c r="C532" s="51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2"/>
      <c r="BZ532" s="2"/>
      <c r="CA532" s="2"/>
      <c r="CB532" s="2"/>
      <c r="CC532" s="2"/>
      <c r="CD532" s="2"/>
      <c r="CE532" s="2"/>
      <c r="CF532" s="2"/>
    </row>
    <row r="533" spans="1:84" x14ac:dyDescent="0.2">
      <c r="A533" s="1" t="s">
        <v>32</v>
      </c>
      <c r="B533" s="45" t="s">
        <v>624</v>
      </c>
      <c r="C533" s="51"/>
      <c r="D533" s="17"/>
      <c r="E533" s="22"/>
      <c r="F533" s="22"/>
      <c r="G533" s="22"/>
      <c r="H533" s="22"/>
      <c r="I533" s="27"/>
      <c r="J533" s="27" t="s">
        <v>772</v>
      </c>
      <c r="K533" s="27" t="s">
        <v>803</v>
      </c>
      <c r="L533" s="22" t="s">
        <v>802</v>
      </c>
      <c r="M533" s="2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2"/>
      <c r="BZ533" s="2"/>
      <c r="CA533" s="2"/>
      <c r="CB533" s="2"/>
      <c r="CC533" s="2"/>
      <c r="CD533" s="2"/>
      <c r="CE533" s="2"/>
      <c r="CF533" s="2"/>
    </row>
    <row r="534" spans="1:84" x14ac:dyDescent="0.2">
      <c r="A534" s="4"/>
      <c r="B534" s="2" t="s">
        <v>612</v>
      </c>
      <c r="C534" s="51">
        <v>1</v>
      </c>
      <c r="D534" s="51"/>
      <c r="E534" s="51"/>
      <c r="F534" s="51"/>
      <c r="G534" s="51"/>
      <c r="H534" s="51"/>
      <c r="I534" s="40"/>
      <c r="J534" s="40">
        <v>1.5</v>
      </c>
      <c r="K534" s="40">
        <v>1</v>
      </c>
      <c r="L534" s="51">
        <v>1</v>
      </c>
      <c r="M534" s="40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2"/>
      <c r="BZ534" s="2"/>
      <c r="CA534" s="2"/>
      <c r="CB534" s="2"/>
      <c r="CC534" s="2"/>
      <c r="CD534" s="2"/>
      <c r="CE534" s="2"/>
      <c r="CF534" s="2"/>
    </row>
    <row r="535" spans="1:84" x14ac:dyDescent="0.2">
      <c r="A535" s="1"/>
      <c r="B535" s="41" t="s">
        <v>613</v>
      </c>
      <c r="C535" s="51">
        <v>2</v>
      </c>
      <c r="D535" s="40"/>
      <c r="E535" s="40"/>
      <c r="F535" s="40"/>
      <c r="G535" s="40"/>
      <c r="H535" s="40"/>
      <c r="I535" s="40"/>
      <c r="J535" s="40">
        <v>1.5</v>
      </c>
      <c r="K535" s="40">
        <v>1</v>
      </c>
      <c r="L535" s="40">
        <v>1</v>
      </c>
      <c r="M535" s="40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2"/>
      <c r="BZ535" s="2"/>
      <c r="CA535" s="2"/>
      <c r="CB535" s="2"/>
      <c r="CC535" s="2"/>
      <c r="CD535" s="2"/>
      <c r="CE535" s="2"/>
      <c r="CF535" s="2"/>
    </row>
    <row r="536" spans="1:84" x14ac:dyDescent="0.2">
      <c r="A536" s="1"/>
      <c r="B536" s="255" t="s">
        <v>614</v>
      </c>
      <c r="C536" s="51">
        <v>3</v>
      </c>
      <c r="D536" s="40"/>
      <c r="E536" s="40"/>
      <c r="F536" s="40"/>
      <c r="G536" s="40"/>
      <c r="H536" s="40"/>
      <c r="I536" s="40"/>
      <c r="J536" s="248">
        <v>2.5</v>
      </c>
      <c r="K536" s="248">
        <v>9</v>
      </c>
      <c r="L536" s="40">
        <v>2</v>
      </c>
      <c r="M536" s="40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2"/>
      <c r="BZ536" s="2"/>
      <c r="CA536" s="2"/>
      <c r="CB536" s="2"/>
      <c r="CC536" s="2"/>
      <c r="CD536" s="2"/>
      <c r="CE536" s="2"/>
      <c r="CF536" s="2"/>
    </row>
    <row r="537" spans="1:84" x14ac:dyDescent="0.2">
      <c r="A537" s="1"/>
      <c r="B537" s="255" t="s">
        <v>615</v>
      </c>
      <c r="C537" s="51">
        <v>4</v>
      </c>
      <c r="D537" s="40"/>
      <c r="E537" s="40"/>
      <c r="F537" s="40"/>
      <c r="G537" s="40"/>
      <c r="H537" s="40"/>
      <c r="I537" s="40"/>
      <c r="J537" s="40">
        <v>2</v>
      </c>
      <c r="K537" s="40">
        <v>9</v>
      </c>
      <c r="L537" s="248">
        <v>2</v>
      </c>
      <c r="M537" s="40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2"/>
      <c r="BZ537" s="2"/>
      <c r="CA537" s="2"/>
      <c r="CB537" s="2"/>
      <c r="CC537" s="2"/>
      <c r="CD537" s="2"/>
      <c r="CE537" s="2"/>
      <c r="CF537" s="2"/>
    </row>
    <row r="538" spans="1:84" x14ac:dyDescent="0.2">
      <c r="A538" s="1"/>
      <c r="B538" s="41" t="s">
        <v>616</v>
      </c>
      <c r="C538" s="51">
        <v>5</v>
      </c>
      <c r="D538" s="40"/>
      <c r="E538" s="40"/>
      <c r="F538" s="40"/>
      <c r="G538" s="40"/>
      <c r="H538" s="40"/>
      <c r="I538" s="40"/>
      <c r="J538" s="40">
        <v>18</v>
      </c>
      <c r="K538" s="40">
        <v>18</v>
      </c>
      <c r="L538" s="40">
        <v>18</v>
      </c>
      <c r="M538" s="40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2"/>
      <c r="BZ538" s="2"/>
      <c r="CA538" s="2"/>
      <c r="CB538" s="2"/>
      <c r="CC538" s="2"/>
      <c r="CD538" s="2"/>
      <c r="CE538" s="2"/>
      <c r="CF538" s="2"/>
    </row>
    <row r="539" spans="1:84" x14ac:dyDescent="0.2">
      <c r="A539" s="1"/>
      <c r="B539" s="255" t="s">
        <v>617</v>
      </c>
      <c r="C539" s="51">
        <v>6</v>
      </c>
      <c r="D539" s="40"/>
      <c r="E539" s="40"/>
      <c r="F539" s="40"/>
      <c r="G539" s="40"/>
      <c r="H539" s="40"/>
      <c r="I539" s="40"/>
      <c r="J539" s="40">
        <v>30</v>
      </c>
      <c r="K539" s="40">
        <v>30</v>
      </c>
      <c r="L539" s="248">
        <v>30</v>
      </c>
      <c r="M539" s="40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2"/>
      <c r="BZ539" s="2"/>
      <c r="CA539" s="2"/>
      <c r="CB539" s="2"/>
      <c r="CC539" s="2"/>
      <c r="CD539" s="2"/>
      <c r="CE539" s="2"/>
      <c r="CF539" s="2"/>
    </row>
    <row r="540" spans="1:84" x14ac:dyDescent="0.2">
      <c r="A540" s="1"/>
      <c r="B540" s="255" t="s">
        <v>618</v>
      </c>
      <c r="C540" s="51">
        <v>7</v>
      </c>
      <c r="D540" s="40"/>
      <c r="E540" s="40"/>
      <c r="F540" s="40"/>
      <c r="G540" s="40"/>
      <c r="H540" s="40"/>
      <c r="I540" s="40"/>
      <c r="J540" s="248">
        <v>42</v>
      </c>
      <c r="K540" s="248">
        <v>42</v>
      </c>
      <c r="L540" s="40">
        <v>42</v>
      </c>
      <c r="M540" s="40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2"/>
      <c r="BZ540" s="2"/>
      <c r="CA540" s="2"/>
      <c r="CB540" s="2"/>
      <c r="CC540" s="2"/>
      <c r="CD540" s="2"/>
      <c r="CE540" s="2"/>
      <c r="CF540" s="2"/>
    </row>
    <row r="541" spans="1:84" x14ac:dyDescent="0.2">
      <c r="A541" s="1"/>
      <c r="B541" s="41" t="s">
        <v>619</v>
      </c>
      <c r="C541" s="51">
        <v>8</v>
      </c>
      <c r="D541" s="40"/>
      <c r="E541" s="40"/>
      <c r="F541" s="40"/>
      <c r="G541" s="40"/>
      <c r="H541" s="40"/>
      <c r="I541" s="40"/>
      <c r="J541" s="40">
        <v>54</v>
      </c>
      <c r="K541" s="40">
        <v>54</v>
      </c>
      <c r="L541" s="40">
        <v>54</v>
      </c>
      <c r="M541" s="40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2"/>
      <c r="BZ541" s="2"/>
      <c r="CA541" s="2"/>
      <c r="CB541" s="2"/>
      <c r="CC541" s="2"/>
      <c r="CD541" s="2"/>
      <c r="CE541" s="2"/>
      <c r="CF541" s="2"/>
    </row>
    <row r="542" spans="1:84" x14ac:dyDescent="0.2">
      <c r="A542" s="1"/>
      <c r="B542" s="41" t="s">
        <v>765</v>
      </c>
      <c r="C542" s="51">
        <v>9</v>
      </c>
      <c r="D542" s="40"/>
      <c r="E542" s="40"/>
      <c r="F542" s="40"/>
      <c r="G542" s="40"/>
      <c r="H542" s="40"/>
      <c r="I542" s="40"/>
      <c r="J542" s="40">
        <v>66</v>
      </c>
      <c r="K542" s="40">
        <v>66</v>
      </c>
      <c r="L542" s="40">
        <v>66</v>
      </c>
      <c r="M542" s="40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2"/>
      <c r="BZ542" s="2"/>
      <c r="CA542" s="2"/>
      <c r="CB542" s="2"/>
      <c r="CC542" s="2"/>
      <c r="CD542" s="2"/>
      <c r="CE542" s="2"/>
      <c r="CF542" s="2"/>
    </row>
    <row r="543" spans="1:84" x14ac:dyDescent="0.2">
      <c r="A543" s="1"/>
      <c r="B543" s="41" t="s">
        <v>766</v>
      </c>
      <c r="C543" s="51">
        <v>10</v>
      </c>
      <c r="D543" s="40"/>
      <c r="E543" s="40"/>
      <c r="F543" s="40"/>
      <c r="G543" s="40"/>
      <c r="H543" s="40"/>
      <c r="I543" s="40"/>
      <c r="J543" s="40">
        <v>78</v>
      </c>
      <c r="K543" s="40">
        <v>78</v>
      </c>
      <c r="L543" s="40">
        <v>78</v>
      </c>
      <c r="M543" s="40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2"/>
      <c r="BZ543" s="2"/>
      <c r="CA543" s="2"/>
      <c r="CB543" s="2"/>
      <c r="CC543" s="2"/>
      <c r="CD543" s="2"/>
      <c r="CE543" s="2"/>
      <c r="CF543" s="2"/>
    </row>
    <row r="544" spans="1:84" x14ac:dyDescent="0.2">
      <c r="A544" s="1"/>
      <c r="B544" s="41" t="s">
        <v>620</v>
      </c>
      <c r="C544" s="51">
        <v>11</v>
      </c>
      <c r="D544" s="40"/>
      <c r="E544" s="40"/>
      <c r="F544" s="40"/>
      <c r="G544" s="40"/>
      <c r="H544" s="40"/>
      <c r="I544" s="40"/>
      <c r="J544" s="40">
        <v>90</v>
      </c>
      <c r="K544" s="40">
        <v>90</v>
      </c>
      <c r="L544" s="40">
        <v>90</v>
      </c>
      <c r="M544" s="40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2"/>
      <c r="BZ544" s="2"/>
      <c r="CA544" s="2"/>
      <c r="CB544" s="2"/>
      <c r="CC544" s="2"/>
      <c r="CD544" s="2"/>
      <c r="CE544" s="2"/>
      <c r="CF544" s="2"/>
    </row>
    <row r="545" spans="1:84" x14ac:dyDescent="0.2">
      <c r="A545" s="1"/>
      <c r="B545" s="41" t="s">
        <v>621</v>
      </c>
      <c r="C545" s="51">
        <v>12</v>
      </c>
      <c r="D545" s="40"/>
      <c r="E545" s="40"/>
      <c r="F545" s="40"/>
      <c r="G545" s="40"/>
      <c r="H545" s="40"/>
      <c r="I545" s="40"/>
      <c r="J545" s="40">
        <v>102</v>
      </c>
      <c r="K545" s="40">
        <v>102</v>
      </c>
      <c r="L545" s="40">
        <v>102</v>
      </c>
      <c r="M545" s="40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2"/>
      <c r="BZ545" s="2"/>
      <c r="CA545" s="2"/>
      <c r="CB545" s="2"/>
      <c r="CC545" s="2"/>
      <c r="CD545" s="2"/>
      <c r="CE545" s="2"/>
      <c r="CF545" s="2"/>
    </row>
    <row r="546" spans="1:84" x14ac:dyDescent="0.2">
      <c r="A546" s="1"/>
      <c r="B546" s="41" t="s">
        <v>622</v>
      </c>
      <c r="C546" s="51">
        <v>13</v>
      </c>
      <c r="D546" s="40"/>
      <c r="E546" s="40"/>
      <c r="F546" s="40"/>
      <c r="G546" s="40"/>
      <c r="H546" s="40"/>
      <c r="I546" s="40"/>
      <c r="J546" s="40">
        <v>114</v>
      </c>
      <c r="K546" s="40">
        <v>114</v>
      </c>
      <c r="L546" s="40">
        <v>114</v>
      </c>
      <c r="M546" s="40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2"/>
      <c r="BZ546" s="2"/>
      <c r="CA546" s="2"/>
      <c r="CB546" s="2"/>
      <c r="CC546" s="2"/>
      <c r="CD546" s="2"/>
      <c r="CE546" s="2"/>
      <c r="CF546" s="2"/>
    </row>
    <row r="547" spans="1:84" x14ac:dyDescent="0.2">
      <c r="A547" s="1"/>
      <c r="B547" s="41" t="s">
        <v>767</v>
      </c>
      <c r="C547" s="51">
        <v>14</v>
      </c>
      <c r="D547" s="40"/>
      <c r="E547" s="40"/>
      <c r="F547" s="40"/>
      <c r="G547" s="40"/>
      <c r="H547" s="40"/>
      <c r="I547" s="40"/>
      <c r="J547" s="40">
        <v>18</v>
      </c>
      <c r="K547" s="40">
        <v>18</v>
      </c>
      <c r="L547" s="40">
        <v>18</v>
      </c>
      <c r="M547" s="40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2"/>
      <c r="BZ547" s="2"/>
      <c r="CA547" s="2"/>
      <c r="CB547" s="2"/>
      <c r="CC547" s="2"/>
      <c r="CD547" s="2"/>
      <c r="CE547" s="2"/>
      <c r="CF547" s="2"/>
    </row>
    <row r="548" spans="1:84" x14ac:dyDescent="0.2">
      <c r="A548" s="1"/>
      <c r="B548" s="41" t="s">
        <v>768</v>
      </c>
      <c r="C548" s="51">
        <v>15</v>
      </c>
      <c r="D548" s="40"/>
      <c r="E548" s="40"/>
      <c r="F548" s="40"/>
      <c r="G548" s="40"/>
      <c r="H548" s="40"/>
      <c r="I548" s="40"/>
      <c r="J548" s="40">
        <v>30</v>
      </c>
      <c r="K548" s="40">
        <v>30</v>
      </c>
      <c r="L548" s="40">
        <v>30</v>
      </c>
      <c r="M548" s="40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2"/>
      <c r="BZ548" s="2"/>
      <c r="CA548" s="2"/>
      <c r="CB548" s="2"/>
      <c r="CC548" s="2"/>
      <c r="CD548" s="2"/>
      <c r="CE548" s="2"/>
      <c r="CF548" s="2"/>
    </row>
    <row r="549" spans="1:84" x14ac:dyDescent="0.2">
      <c r="A549" s="1"/>
      <c r="B549" s="41" t="s">
        <v>769</v>
      </c>
      <c r="C549" s="51">
        <v>16</v>
      </c>
      <c r="D549" s="40"/>
      <c r="E549" s="40"/>
      <c r="F549" s="40"/>
      <c r="G549" s="40"/>
      <c r="H549" s="40"/>
      <c r="I549" s="40"/>
      <c r="J549" s="40">
        <v>42</v>
      </c>
      <c r="K549" s="40">
        <v>42</v>
      </c>
      <c r="L549" s="40">
        <v>42</v>
      </c>
      <c r="M549" s="40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2"/>
      <c r="BZ549" s="2"/>
      <c r="CA549" s="2"/>
      <c r="CB549" s="2"/>
      <c r="CC549" s="2"/>
      <c r="CD549" s="2"/>
      <c r="CE549" s="2"/>
      <c r="CF549" s="2"/>
    </row>
    <row r="550" spans="1:84" x14ac:dyDescent="0.2">
      <c r="A550" s="1"/>
      <c r="B550" s="41" t="s">
        <v>623</v>
      </c>
      <c r="C550" s="51">
        <v>17</v>
      </c>
      <c r="D550" s="40"/>
      <c r="E550" s="40"/>
      <c r="F550" s="40"/>
      <c r="G550" s="40"/>
      <c r="H550" s="40"/>
      <c r="I550" s="40"/>
      <c r="J550" s="40">
        <v>60</v>
      </c>
      <c r="K550" s="40">
        <v>48</v>
      </c>
      <c r="L550" s="40">
        <v>48</v>
      </c>
      <c r="M550" s="40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2"/>
      <c r="BZ550" s="2"/>
      <c r="CA550" s="2"/>
      <c r="CB550" s="2"/>
      <c r="CC550" s="2"/>
      <c r="CD550" s="2"/>
      <c r="CE550" s="2"/>
      <c r="CF550" s="2"/>
    </row>
    <row r="551" spans="1:84" x14ac:dyDescent="0.2">
      <c r="A551" s="1"/>
      <c r="B551" s="41"/>
      <c r="C551" s="51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2"/>
      <c r="BZ551" s="2"/>
      <c r="CA551" s="2"/>
      <c r="CB551" s="2"/>
      <c r="CC551" s="2"/>
      <c r="CD551" s="2"/>
      <c r="CE551" s="2"/>
      <c r="CF551" s="2"/>
    </row>
    <row r="552" spans="1:84" x14ac:dyDescent="0.2">
      <c r="A552" s="1"/>
      <c r="B552" s="41"/>
      <c r="C552" s="51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2"/>
      <c r="BZ552" s="2"/>
      <c r="CA552" s="2"/>
      <c r="CB552" s="2"/>
      <c r="CC552" s="2"/>
      <c r="CD552" s="2"/>
      <c r="CE552" s="2"/>
      <c r="CF552" s="2"/>
    </row>
    <row r="553" spans="1:84" x14ac:dyDescent="0.2">
      <c r="A553" s="1"/>
      <c r="B553" s="1"/>
      <c r="C553" s="51"/>
      <c r="D553" s="148"/>
      <c r="E553" s="148"/>
      <c r="F553" s="148"/>
      <c r="G553" s="148"/>
      <c r="H553" s="148"/>
      <c r="I553" s="148"/>
      <c r="J553" s="148"/>
      <c r="K553" s="148"/>
      <c r="L553" s="145"/>
      <c r="M553" s="14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2"/>
      <c r="BZ553" s="2"/>
      <c r="CA553" s="2"/>
      <c r="CB553" s="2"/>
      <c r="CC553" s="2"/>
      <c r="CD553" s="2"/>
      <c r="CE553" s="2"/>
      <c r="CF553" s="2"/>
    </row>
    <row r="554" spans="1:84" x14ac:dyDescent="0.2">
      <c r="A554" s="1" t="s">
        <v>32</v>
      </c>
      <c r="B554" s="45" t="s">
        <v>625</v>
      </c>
      <c r="C554" s="51"/>
      <c r="D554" s="17"/>
      <c r="E554" s="22"/>
      <c r="F554" s="22"/>
      <c r="G554" s="22"/>
      <c r="H554" s="22"/>
      <c r="I554" s="27"/>
      <c r="J554" s="27" t="s">
        <v>772</v>
      </c>
      <c r="K554" s="27" t="s">
        <v>803</v>
      </c>
      <c r="L554" s="22" t="s">
        <v>802</v>
      </c>
      <c r="M554" s="2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2"/>
      <c r="BZ554" s="2"/>
      <c r="CA554" s="2"/>
      <c r="CB554" s="2"/>
      <c r="CC554" s="2"/>
      <c r="CD554" s="2"/>
      <c r="CE554" s="2"/>
      <c r="CF554" s="2"/>
    </row>
    <row r="555" spans="1:84" x14ac:dyDescent="0.2">
      <c r="A555" s="4"/>
      <c r="B555" s="2" t="s">
        <v>612</v>
      </c>
      <c r="C555" s="51">
        <v>1</v>
      </c>
      <c r="D555" s="51"/>
      <c r="E555" s="51"/>
      <c r="F555" s="51"/>
      <c r="G555" s="51"/>
      <c r="H555" s="51"/>
      <c r="I555" s="40"/>
      <c r="J555" s="40">
        <v>48</v>
      </c>
      <c r="K555" s="40">
        <v>30</v>
      </c>
      <c r="L555" s="51">
        <v>5</v>
      </c>
      <c r="M555" s="40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2"/>
      <c r="BZ555" s="2"/>
      <c r="CA555" s="2"/>
      <c r="CB555" s="2"/>
      <c r="CC555" s="2"/>
      <c r="CD555" s="2"/>
      <c r="CE555" s="2"/>
      <c r="CF555" s="2"/>
    </row>
    <row r="556" spans="1:84" x14ac:dyDescent="0.2">
      <c r="A556" s="1"/>
      <c r="B556" s="41" t="s">
        <v>613</v>
      </c>
      <c r="C556" s="51">
        <v>2</v>
      </c>
      <c r="D556" s="40"/>
      <c r="E556" s="40"/>
      <c r="F556" s="40"/>
      <c r="G556" s="40"/>
      <c r="H556" s="40"/>
      <c r="I556" s="40"/>
      <c r="J556" s="40">
        <v>50</v>
      </c>
      <c r="K556" s="40">
        <v>30</v>
      </c>
      <c r="L556" s="40">
        <v>5</v>
      </c>
      <c r="M556" s="40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2"/>
      <c r="BZ556" s="2"/>
      <c r="CA556" s="2"/>
      <c r="CB556" s="2"/>
      <c r="CC556" s="2"/>
      <c r="CD556" s="2"/>
      <c r="CE556" s="2"/>
      <c r="CF556" s="2"/>
    </row>
    <row r="557" spans="1:84" x14ac:dyDescent="0.2">
      <c r="A557" s="1"/>
      <c r="B557" s="255" t="s">
        <v>614</v>
      </c>
      <c r="C557" s="51">
        <v>3</v>
      </c>
      <c r="D557" s="40"/>
      <c r="E557" s="40"/>
      <c r="F557" s="40"/>
      <c r="G557" s="40"/>
      <c r="H557" s="40"/>
      <c r="I557" s="40"/>
      <c r="J557" s="248">
        <v>56</v>
      </c>
      <c r="K557" s="248">
        <v>100</v>
      </c>
      <c r="L557" s="40">
        <v>7</v>
      </c>
      <c r="M557" s="40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2"/>
      <c r="BZ557" s="2"/>
      <c r="CA557" s="2"/>
      <c r="CB557" s="2"/>
      <c r="CC557" s="2"/>
      <c r="CD557" s="2"/>
      <c r="CE557" s="2"/>
      <c r="CF557" s="2"/>
    </row>
    <row r="558" spans="1:84" x14ac:dyDescent="0.2">
      <c r="A558" s="1"/>
      <c r="B558" s="255" t="s">
        <v>615</v>
      </c>
      <c r="C558" s="51">
        <v>4</v>
      </c>
      <c r="D558" s="40"/>
      <c r="E558" s="40"/>
      <c r="F558" s="40"/>
      <c r="G558" s="40"/>
      <c r="H558" s="40"/>
      <c r="I558" s="40"/>
      <c r="J558" s="40">
        <v>50</v>
      </c>
      <c r="K558" s="40">
        <v>100</v>
      </c>
      <c r="L558" s="248">
        <v>9</v>
      </c>
      <c r="M558" s="40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2"/>
      <c r="BZ558" s="2"/>
      <c r="CA558" s="2"/>
      <c r="CB558" s="2"/>
      <c r="CC558" s="2"/>
      <c r="CD558" s="2"/>
      <c r="CE558" s="2"/>
      <c r="CF558" s="2"/>
    </row>
    <row r="559" spans="1:84" x14ac:dyDescent="0.2">
      <c r="A559" s="1"/>
      <c r="B559" s="41" t="s">
        <v>616</v>
      </c>
      <c r="C559" s="51">
        <v>5</v>
      </c>
      <c r="D559" s="40"/>
      <c r="E559" s="40"/>
      <c r="F559" s="40"/>
      <c r="G559" s="40"/>
      <c r="H559" s="40"/>
      <c r="I559" s="40"/>
      <c r="J559" s="40">
        <v>200</v>
      </c>
      <c r="K559" s="40">
        <v>180</v>
      </c>
      <c r="L559" s="40">
        <v>35</v>
      </c>
      <c r="M559" s="40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2"/>
      <c r="BZ559" s="2"/>
      <c r="CA559" s="2"/>
      <c r="CB559" s="2"/>
      <c r="CC559" s="2"/>
      <c r="CD559" s="2"/>
      <c r="CE559" s="2"/>
      <c r="CF559" s="2"/>
    </row>
    <row r="560" spans="1:84" x14ac:dyDescent="0.2">
      <c r="A560" s="1"/>
      <c r="B560" s="255" t="s">
        <v>617</v>
      </c>
      <c r="C560" s="51">
        <v>6</v>
      </c>
      <c r="D560" s="40"/>
      <c r="E560" s="40"/>
      <c r="F560" s="40"/>
      <c r="G560" s="40"/>
      <c r="H560" s="40"/>
      <c r="I560" s="40"/>
      <c r="J560" s="40">
        <v>300</v>
      </c>
      <c r="K560" s="40">
        <v>230</v>
      </c>
      <c r="L560" s="248">
        <v>35</v>
      </c>
      <c r="M560" s="40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2"/>
      <c r="BZ560" s="2"/>
      <c r="CA560" s="2"/>
      <c r="CB560" s="2"/>
      <c r="CC560" s="2"/>
      <c r="CD560" s="2"/>
      <c r="CE560" s="2"/>
      <c r="CF560" s="2"/>
    </row>
    <row r="561" spans="1:84" x14ac:dyDescent="0.2">
      <c r="A561" s="1"/>
      <c r="B561" s="255" t="s">
        <v>618</v>
      </c>
      <c r="C561" s="51">
        <v>7</v>
      </c>
      <c r="D561" s="40"/>
      <c r="E561" s="40"/>
      <c r="F561" s="40"/>
      <c r="G561" s="40"/>
      <c r="H561" s="40"/>
      <c r="I561" s="40"/>
      <c r="J561" s="248">
        <v>350</v>
      </c>
      <c r="K561" s="248">
        <v>270</v>
      </c>
      <c r="L561" s="40">
        <v>45</v>
      </c>
      <c r="M561" s="40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2"/>
      <c r="BZ561" s="2"/>
      <c r="CA561" s="2"/>
      <c r="CB561" s="2"/>
      <c r="CC561" s="2"/>
      <c r="CD561" s="2"/>
      <c r="CE561" s="2"/>
      <c r="CF561" s="2"/>
    </row>
    <row r="562" spans="1:84" x14ac:dyDescent="0.2">
      <c r="A562" s="1"/>
      <c r="B562" s="41" t="s">
        <v>619</v>
      </c>
      <c r="C562" s="51">
        <v>8</v>
      </c>
      <c r="D562" s="40"/>
      <c r="E562" s="40"/>
      <c r="F562" s="40"/>
      <c r="G562" s="40"/>
      <c r="H562" s="40"/>
      <c r="I562" s="40"/>
      <c r="J562" s="40">
        <v>400</v>
      </c>
      <c r="K562" s="40">
        <v>300</v>
      </c>
      <c r="L562" s="40">
        <v>45</v>
      </c>
      <c r="M562" s="40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2"/>
      <c r="BZ562" s="2"/>
      <c r="CA562" s="2"/>
      <c r="CB562" s="2"/>
      <c r="CC562" s="2"/>
      <c r="CD562" s="2"/>
      <c r="CE562" s="2"/>
      <c r="CF562" s="2"/>
    </row>
    <row r="563" spans="1:84" x14ac:dyDescent="0.2">
      <c r="A563" s="1"/>
      <c r="B563" s="41" t="s">
        <v>765</v>
      </c>
      <c r="C563" s="51">
        <v>9</v>
      </c>
      <c r="D563" s="40"/>
      <c r="E563" s="40"/>
      <c r="F563" s="40"/>
      <c r="G563" s="40"/>
      <c r="H563" s="40"/>
      <c r="I563" s="40"/>
      <c r="J563" s="40">
        <v>400</v>
      </c>
      <c r="K563" s="40">
        <v>280</v>
      </c>
      <c r="L563" s="40">
        <v>45</v>
      </c>
      <c r="M563" s="40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2"/>
      <c r="BZ563" s="2"/>
      <c r="CA563" s="2"/>
      <c r="CB563" s="2"/>
      <c r="CC563" s="2"/>
      <c r="CD563" s="2"/>
      <c r="CE563" s="2"/>
      <c r="CF563" s="2"/>
    </row>
    <row r="564" spans="1:84" x14ac:dyDescent="0.2">
      <c r="A564" s="1"/>
      <c r="B564" s="41" t="s">
        <v>766</v>
      </c>
      <c r="C564" s="51">
        <v>10</v>
      </c>
      <c r="D564" s="40"/>
      <c r="E564" s="40"/>
      <c r="F564" s="40"/>
      <c r="G564" s="40"/>
      <c r="H564" s="40"/>
      <c r="I564" s="40"/>
      <c r="J564" s="40">
        <v>400</v>
      </c>
      <c r="K564" s="40">
        <v>280</v>
      </c>
      <c r="L564" s="40">
        <v>45</v>
      </c>
      <c r="M564" s="40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2"/>
      <c r="BZ564" s="2"/>
      <c r="CA564" s="2"/>
      <c r="CB564" s="2"/>
      <c r="CC564" s="2"/>
      <c r="CD564" s="2"/>
      <c r="CE564" s="2"/>
      <c r="CF564" s="2"/>
    </row>
    <row r="565" spans="1:84" x14ac:dyDescent="0.2">
      <c r="A565" s="1"/>
      <c r="B565" s="41" t="s">
        <v>620</v>
      </c>
      <c r="C565" s="51">
        <v>11</v>
      </c>
      <c r="D565" s="40"/>
      <c r="E565" s="40"/>
      <c r="F565" s="40"/>
      <c r="G565" s="40"/>
      <c r="H565" s="40"/>
      <c r="I565" s="40"/>
      <c r="J565" s="40">
        <v>200</v>
      </c>
      <c r="K565" s="40">
        <v>150</v>
      </c>
      <c r="L565" s="40">
        <v>45</v>
      </c>
      <c r="M565" s="40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2"/>
      <c r="BZ565" s="2"/>
      <c r="CA565" s="2"/>
      <c r="CB565" s="2"/>
      <c r="CC565" s="2"/>
      <c r="CD565" s="2"/>
      <c r="CE565" s="2"/>
      <c r="CF565" s="2"/>
    </row>
    <row r="566" spans="1:84" x14ac:dyDescent="0.2">
      <c r="A566" s="1"/>
      <c r="B566" s="41" t="s">
        <v>621</v>
      </c>
      <c r="C566" s="51">
        <v>12</v>
      </c>
      <c r="D566" s="40"/>
      <c r="E566" s="40"/>
      <c r="F566" s="40"/>
      <c r="G566" s="40"/>
      <c r="H566" s="40"/>
      <c r="I566" s="40"/>
      <c r="J566" s="40">
        <v>300</v>
      </c>
      <c r="K566" s="40">
        <v>170</v>
      </c>
      <c r="L566" s="40">
        <v>45</v>
      </c>
      <c r="M566" s="40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2"/>
      <c r="BZ566" s="2"/>
      <c r="CA566" s="2"/>
      <c r="CB566" s="2"/>
      <c r="CC566" s="2"/>
      <c r="CD566" s="2"/>
      <c r="CE566" s="2"/>
      <c r="CF566" s="2"/>
    </row>
    <row r="567" spans="1:84" x14ac:dyDescent="0.2">
      <c r="A567" s="1"/>
      <c r="B567" s="41" t="s">
        <v>622</v>
      </c>
      <c r="C567" s="51">
        <v>13</v>
      </c>
      <c r="D567" s="40"/>
      <c r="E567" s="40"/>
      <c r="F567" s="40"/>
      <c r="G567" s="40"/>
      <c r="H567" s="40"/>
      <c r="I567" s="40"/>
      <c r="J567" s="40">
        <v>350</v>
      </c>
      <c r="K567" s="40">
        <v>190</v>
      </c>
      <c r="L567" s="40">
        <v>45</v>
      </c>
      <c r="M567" s="40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2"/>
      <c r="BZ567" s="2"/>
      <c r="CA567" s="2"/>
      <c r="CB567" s="2"/>
      <c r="CC567" s="2"/>
      <c r="CD567" s="2"/>
      <c r="CE567" s="2"/>
      <c r="CF567" s="2"/>
    </row>
    <row r="568" spans="1:84" x14ac:dyDescent="0.2">
      <c r="A568" s="1"/>
      <c r="B568" s="41" t="s">
        <v>767</v>
      </c>
      <c r="C568" s="51">
        <v>14</v>
      </c>
      <c r="D568" s="40"/>
      <c r="E568" s="40"/>
      <c r="F568" s="40"/>
      <c r="G568" s="40"/>
      <c r="H568" s="40"/>
      <c r="I568" s="40"/>
      <c r="J568" s="40">
        <v>400</v>
      </c>
      <c r="K568" s="40">
        <v>210</v>
      </c>
      <c r="L568" s="40">
        <v>35</v>
      </c>
      <c r="M568" s="40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2"/>
      <c r="BZ568" s="2"/>
      <c r="CA568" s="2"/>
      <c r="CB568" s="2"/>
      <c r="CC568" s="2"/>
      <c r="CD568" s="2"/>
      <c r="CE568" s="2"/>
      <c r="CF568" s="2"/>
    </row>
    <row r="569" spans="1:84" x14ac:dyDescent="0.2">
      <c r="A569" s="1"/>
      <c r="B569" s="41" t="s">
        <v>768</v>
      </c>
      <c r="C569" s="51">
        <v>15</v>
      </c>
      <c r="D569" s="40"/>
      <c r="E569" s="40"/>
      <c r="F569" s="40"/>
      <c r="G569" s="40"/>
      <c r="H569" s="40"/>
      <c r="I569" s="40"/>
      <c r="J569" s="40">
        <v>450</v>
      </c>
      <c r="K569" s="40">
        <v>250</v>
      </c>
      <c r="L569" s="40">
        <v>40</v>
      </c>
      <c r="M569" s="40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2"/>
      <c r="BZ569" s="2"/>
      <c r="CA569" s="2"/>
      <c r="CB569" s="2"/>
      <c r="CC569" s="2"/>
      <c r="CD569" s="2"/>
      <c r="CE569" s="2"/>
      <c r="CF569" s="2"/>
    </row>
    <row r="570" spans="1:84" x14ac:dyDescent="0.2">
      <c r="A570" s="1"/>
      <c r="B570" s="41" t="s">
        <v>769</v>
      </c>
      <c r="C570" s="51">
        <v>16</v>
      </c>
      <c r="D570" s="40"/>
      <c r="E570" s="40"/>
      <c r="F570" s="40"/>
      <c r="G570" s="40"/>
      <c r="H570" s="40"/>
      <c r="I570" s="40"/>
      <c r="J570" s="40">
        <v>500</v>
      </c>
      <c r="K570" s="40">
        <v>250</v>
      </c>
      <c r="L570" s="40">
        <v>45</v>
      </c>
      <c r="M570" s="40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2"/>
      <c r="BZ570" s="2"/>
      <c r="CA570" s="2"/>
      <c r="CB570" s="2"/>
      <c r="CC570" s="2"/>
      <c r="CD570" s="2"/>
      <c r="CE570" s="2"/>
      <c r="CF570" s="2"/>
    </row>
    <row r="571" spans="1:84" x14ac:dyDescent="0.2">
      <c r="A571" s="1"/>
      <c r="B571" s="41" t="s">
        <v>623</v>
      </c>
      <c r="C571" s="51">
        <v>17</v>
      </c>
      <c r="D571" s="40"/>
      <c r="E571" s="40"/>
      <c r="F571" s="40"/>
      <c r="G571" s="40"/>
      <c r="H571" s="40"/>
      <c r="I571" s="40"/>
      <c r="J571" s="40">
        <v>550</v>
      </c>
      <c r="K571" s="40">
        <v>350</v>
      </c>
      <c r="L571" s="40">
        <v>50</v>
      </c>
      <c r="M571" s="40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2"/>
      <c r="BZ571" s="2"/>
      <c r="CA571" s="2"/>
      <c r="CB571" s="2"/>
      <c r="CC571" s="2"/>
      <c r="CD571" s="2"/>
      <c r="CE571" s="2"/>
      <c r="CF571" s="2"/>
    </row>
    <row r="572" spans="1:84" x14ac:dyDescent="0.2">
      <c r="A572" s="1"/>
      <c r="B572" s="41"/>
      <c r="C572" s="51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2"/>
      <c r="BZ572" s="2"/>
      <c r="CA572" s="2"/>
      <c r="CB572" s="2"/>
      <c r="CC572" s="2"/>
      <c r="CD572" s="2"/>
      <c r="CE572" s="2"/>
      <c r="CF572" s="2"/>
    </row>
    <row r="573" spans="1:84" x14ac:dyDescent="0.2">
      <c r="A573" s="1"/>
      <c r="B573" s="41"/>
      <c r="C573" s="51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2"/>
      <c r="BZ573" s="2"/>
      <c r="CA573" s="2"/>
      <c r="CB573" s="2"/>
      <c r="CC573" s="2"/>
      <c r="CD573" s="2"/>
      <c r="CE573" s="2"/>
      <c r="CF573" s="2"/>
    </row>
    <row r="574" spans="1:84" x14ac:dyDescent="0.2">
      <c r="A574" s="1"/>
      <c r="B574" s="1"/>
      <c r="C574" s="51"/>
      <c r="D574" s="148"/>
      <c r="E574" s="148"/>
      <c r="F574" s="148"/>
      <c r="G574" s="148"/>
      <c r="H574" s="148"/>
      <c r="I574" s="148"/>
      <c r="J574" s="148"/>
      <c r="K574" s="148"/>
      <c r="L574" s="145"/>
      <c r="M574" s="14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2"/>
      <c r="BZ574" s="2"/>
      <c r="CA574" s="2"/>
      <c r="CB574" s="2"/>
      <c r="CC574" s="2"/>
      <c r="CD574" s="2"/>
      <c r="CE574" s="2"/>
      <c r="CF574" s="2"/>
    </row>
    <row r="575" spans="1:84" x14ac:dyDescent="0.2">
      <c r="A575" s="1" t="s">
        <v>32</v>
      </c>
      <c r="B575" s="45" t="s">
        <v>626</v>
      </c>
      <c r="C575" s="51"/>
      <c r="D575" s="17"/>
      <c r="E575" s="22"/>
      <c r="F575" s="22"/>
      <c r="G575" s="22"/>
      <c r="H575" s="22"/>
      <c r="I575" s="27"/>
      <c r="J575" s="27" t="s">
        <v>772</v>
      </c>
      <c r="K575" s="27" t="s">
        <v>803</v>
      </c>
      <c r="L575" s="22" t="s">
        <v>802</v>
      </c>
      <c r="M575" s="2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2"/>
      <c r="BZ575" s="2"/>
      <c r="CA575" s="2"/>
      <c r="CB575" s="2"/>
      <c r="CC575" s="2"/>
      <c r="CD575" s="2"/>
      <c r="CE575" s="2"/>
      <c r="CF575" s="2"/>
    </row>
    <row r="576" spans="1:84" x14ac:dyDescent="0.2">
      <c r="A576" s="4"/>
      <c r="B576" s="2" t="s">
        <v>612</v>
      </c>
      <c r="C576" s="51">
        <v>1</v>
      </c>
      <c r="D576" s="51"/>
      <c r="E576" s="51"/>
      <c r="F576" s="51"/>
      <c r="G576" s="51"/>
      <c r="H576" s="51"/>
      <c r="I576" s="51"/>
      <c r="J576" s="51">
        <v>50</v>
      </c>
      <c r="K576" s="51">
        <v>150</v>
      </c>
      <c r="L576" s="51">
        <v>100</v>
      </c>
      <c r="M576" s="51"/>
      <c r="N576" s="1"/>
      <c r="O576" s="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2"/>
      <c r="BZ576" s="2"/>
      <c r="CA576" s="2"/>
      <c r="CB576" s="2"/>
      <c r="CC576" s="2"/>
      <c r="CD576" s="2"/>
      <c r="CE576" s="2"/>
      <c r="CF576" s="2"/>
    </row>
    <row r="577" spans="1:84" x14ac:dyDescent="0.2">
      <c r="A577" s="1"/>
      <c r="B577" s="41" t="s">
        <v>613</v>
      </c>
      <c r="C577" s="51">
        <v>2</v>
      </c>
      <c r="D577" s="51"/>
      <c r="E577" s="51"/>
      <c r="F577" s="51"/>
      <c r="G577" s="51"/>
      <c r="H577" s="51"/>
      <c r="I577" s="51"/>
      <c r="J577" s="51">
        <v>50</v>
      </c>
      <c r="K577" s="51">
        <v>150</v>
      </c>
      <c r="L577" s="51">
        <v>100</v>
      </c>
      <c r="M577" s="51"/>
      <c r="N577" s="1"/>
      <c r="O577" s="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2"/>
      <c r="BZ577" s="2"/>
      <c r="CA577" s="2"/>
      <c r="CB577" s="2"/>
      <c r="CC577" s="2"/>
      <c r="CD577" s="2"/>
      <c r="CE577" s="2"/>
      <c r="CF577" s="2"/>
    </row>
    <row r="578" spans="1:84" x14ac:dyDescent="0.2">
      <c r="A578" s="1"/>
      <c r="B578" s="255" t="s">
        <v>614</v>
      </c>
      <c r="C578" s="51">
        <v>3</v>
      </c>
      <c r="D578" s="40"/>
      <c r="E578" s="40"/>
      <c r="F578" s="40"/>
      <c r="G578" s="40"/>
      <c r="H578" s="40"/>
      <c r="I578" s="40"/>
      <c r="J578" s="248">
        <v>50</v>
      </c>
      <c r="K578" s="248">
        <v>120</v>
      </c>
      <c r="L578" s="40">
        <v>100</v>
      </c>
      <c r="M578" s="40"/>
      <c r="N578" s="1"/>
      <c r="O578" s="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2"/>
      <c r="BZ578" s="2"/>
      <c r="CA578" s="2"/>
      <c r="CB578" s="2"/>
      <c r="CC578" s="2"/>
      <c r="CD578" s="2"/>
      <c r="CE578" s="2"/>
      <c r="CF578" s="2"/>
    </row>
    <row r="579" spans="1:84" x14ac:dyDescent="0.2">
      <c r="A579" s="1"/>
      <c r="B579" s="255" t="s">
        <v>615</v>
      </c>
      <c r="C579" s="51">
        <v>4</v>
      </c>
      <c r="D579" s="40"/>
      <c r="E579" s="40"/>
      <c r="F579" s="40"/>
      <c r="G579" s="40"/>
      <c r="H579" s="40"/>
      <c r="I579" s="40"/>
      <c r="J579" s="40">
        <v>50</v>
      </c>
      <c r="K579" s="40">
        <v>120</v>
      </c>
      <c r="L579" s="248">
        <v>90</v>
      </c>
      <c r="M579" s="40"/>
      <c r="N579" s="1"/>
      <c r="O579" s="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2"/>
      <c r="BZ579" s="2"/>
      <c r="CA579" s="2"/>
      <c r="CB579" s="2"/>
      <c r="CC579" s="2"/>
      <c r="CD579" s="2"/>
      <c r="CE579" s="2"/>
      <c r="CF579" s="2"/>
    </row>
    <row r="580" spans="1:84" x14ac:dyDescent="0.2">
      <c r="A580" s="1"/>
      <c r="B580" s="41" t="s">
        <v>616</v>
      </c>
      <c r="C580" s="51">
        <v>5</v>
      </c>
      <c r="D580" s="40"/>
      <c r="E580" s="40"/>
      <c r="F580" s="40"/>
      <c r="G580" s="40"/>
      <c r="H580" s="40"/>
      <c r="I580" s="40"/>
      <c r="J580" s="40">
        <v>90</v>
      </c>
      <c r="K580" s="40">
        <v>90</v>
      </c>
      <c r="L580" s="40">
        <v>150</v>
      </c>
      <c r="M580" s="40"/>
      <c r="N580" s="1"/>
      <c r="O580" s="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2"/>
      <c r="BZ580" s="2"/>
      <c r="CA580" s="2"/>
      <c r="CB580" s="2"/>
      <c r="CC580" s="2"/>
      <c r="CD580" s="2"/>
      <c r="CE580" s="2"/>
      <c r="CF580" s="2"/>
    </row>
    <row r="581" spans="1:84" x14ac:dyDescent="0.2">
      <c r="A581" s="1"/>
      <c r="B581" s="255" t="s">
        <v>617</v>
      </c>
      <c r="C581" s="51">
        <v>6</v>
      </c>
      <c r="D581" s="40"/>
      <c r="E581" s="40"/>
      <c r="F581" s="40"/>
      <c r="G581" s="40"/>
      <c r="H581" s="40"/>
      <c r="I581" s="40"/>
      <c r="J581" s="40">
        <v>90</v>
      </c>
      <c r="K581" s="40">
        <v>90</v>
      </c>
      <c r="L581" s="248">
        <v>150</v>
      </c>
      <c r="M581" s="40"/>
      <c r="N581" s="1"/>
      <c r="O581" s="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2"/>
      <c r="BZ581" s="2"/>
      <c r="CA581" s="2"/>
      <c r="CB581" s="2"/>
      <c r="CC581" s="2"/>
      <c r="CD581" s="2"/>
      <c r="CE581" s="2"/>
      <c r="CF581" s="2"/>
    </row>
    <row r="582" spans="1:84" x14ac:dyDescent="0.2">
      <c r="A582" s="1"/>
      <c r="B582" s="255" t="s">
        <v>618</v>
      </c>
      <c r="C582" s="51">
        <v>7</v>
      </c>
      <c r="D582" s="40"/>
      <c r="E582" s="40"/>
      <c r="F582" s="40"/>
      <c r="G582" s="40"/>
      <c r="H582" s="40"/>
      <c r="I582" s="40"/>
      <c r="J582" s="248">
        <v>90</v>
      </c>
      <c r="K582" s="248">
        <v>90</v>
      </c>
      <c r="L582" s="40">
        <v>150</v>
      </c>
      <c r="M582" s="40"/>
      <c r="N582" s="1"/>
      <c r="O582" s="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2"/>
      <c r="BZ582" s="2"/>
      <c r="CA582" s="2"/>
      <c r="CB582" s="2"/>
      <c r="CC582" s="2"/>
      <c r="CD582" s="2"/>
      <c r="CE582" s="2"/>
      <c r="CF582" s="2"/>
    </row>
    <row r="583" spans="1:84" x14ac:dyDescent="0.2">
      <c r="A583" s="1"/>
      <c r="B583" s="41" t="s">
        <v>619</v>
      </c>
      <c r="C583" s="51">
        <v>8</v>
      </c>
      <c r="D583" s="51"/>
      <c r="E583" s="51"/>
      <c r="F583" s="51"/>
      <c r="G583" s="51"/>
      <c r="H583" s="51"/>
      <c r="I583" s="51"/>
      <c r="J583" s="51">
        <v>90</v>
      </c>
      <c r="K583" s="51">
        <v>80</v>
      </c>
      <c r="L583" s="51">
        <v>150</v>
      </c>
      <c r="M583" s="51"/>
      <c r="N583" s="1"/>
      <c r="O583" s="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2"/>
      <c r="BZ583" s="2"/>
      <c r="CA583" s="2"/>
      <c r="CB583" s="2"/>
      <c r="CC583" s="2"/>
      <c r="CD583" s="2"/>
      <c r="CE583" s="2"/>
      <c r="CF583" s="2"/>
    </row>
    <row r="584" spans="1:84" x14ac:dyDescent="0.2">
      <c r="A584" s="1"/>
      <c r="B584" s="41" t="s">
        <v>765</v>
      </c>
      <c r="C584" s="51">
        <v>9</v>
      </c>
      <c r="D584" s="51"/>
      <c r="E584" s="51"/>
      <c r="F584" s="51"/>
      <c r="G584" s="51"/>
      <c r="H584" s="51"/>
      <c r="I584" s="51"/>
      <c r="J584" s="51">
        <v>90</v>
      </c>
      <c r="K584" s="51">
        <v>80</v>
      </c>
      <c r="L584" s="51">
        <v>150</v>
      </c>
      <c r="M584" s="51"/>
      <c r="N584" s="1"/>
      <c r="O584" s="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2"/>
      <c r="BZ584" s="2"/>
      <c r="CA584" s="2"/>
      <c r="CB584" s="2"/>
      <c r="CC584" s="2"/>
      <c r="CD584" s="2"/>
      <c r="CE584" s="2"/>
      <c r="CF584" s="2"/>
    </row>
    <row r="585" spans="1:84" x14ac:dyDescent="0.2">
      <c r="A585" s="1"/>
      <c r="B585" s="41" t="s">
        <v>766</v>
      </c>
      <c r="C585" s="51">
        <v>10</v>
      </c>
      <c r="D585" s="51"/>
      <c r="E585" s="51"/>
      <c r="F585" s="51"/>
      <c r="G585" s="51"/>
      <c r="H585" s="51"/>
      <c r="I585" s="51"/>
      <c r="J585" s="51">
        <v>90</v>
      </c>
      <c r="K585" s="51">
        <v>80</v>
      </c>
      <c r="L585" s="51">
        <v>150</v>
      </c>
      <c r="M585" s="51"/>
      <c r="N585" s="1"/>
      <c r="O585" s="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2"/>
      <c r="BZ585" s="2"/>
      <c r="CA585" s="2"/>
      <c r="CB585" s="2"/>
      <c r="CC585" s="2"/>
      <c r="CD585" s="2"/>
      <c r="CE585" s="2"/>
      <c r="CF585" s="2"/>
    </row>
    <row r="586" spans="1:84" x14ac:dyDescent="0.2">
      <c r="A586" s="1"/>
      <c r="B586" s="41" t="s">
        <v>620</v>
      </c>
      <c r="C586" s="51">
        <v>11</v>
      </c>
      <c r="D586" s="51"/>
      <c r="E586" s="51"/>
      <c r="F586" s="51"/>
      <c r="G586" s="51"/>
      <c r="H586" s="51"/>
      <c r="I586" s="51"/>
      <c r="J586" s="51">
        <v>100</v>
      </c>
      <c r="K586" s="51">
        <v>70</v>
      </c>
      <c r="L586" s="51">
        <v>200</v>
      </c>
      <c r="M586" s="51"/>
      <c r="N586" s="1"/>
      <c r="O586" s="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2"/>
      <c r="BZ586" s="2"/>
      <c r="CA586" s="2"/>
      <c r="CB586" s="2"/>
      <c r="CC586" s="2"/>
      <c r="CD586" s="2"/>
      <c r="CE586" s="2"/>
      <c r="CF586" s="2"/>
    </row>
    <row r="587" spans="1:84" x14ac:dyDescent="0.2">
      <c r="A587" s="1"/>
      <c r="B587" s="41" t="s">
        <v>621</v>
      </c>
      <c r="C587" s="51">
        <v>12</v>
      </c>
      <c r="D587" s="51"/>
      <c r="E587" s="51"/>
      <c r="F587" s="51"/>
      <c r="G587" s="51"/>
      <c r="H587" s="51"/>
      <c r="I587" s="51"/>
      <c r="J587" s="51">
        <v>100</v>
      </c>
      <c r="K587" s="51">
        <v>70</v>
      </c>
      <c r="L587" s="51">
        <v>150</v>
      </c>
      <c r="M587" s="51"/>
      <c r="N587" s="1"/>
      <c r="O587" s="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2"/>
      <c r="BZ587" s="2"/>
      <c r="CA587" s="2"/>
      <c r="CB587" s="2"/>
      <c r="CC587" s="2"/>
      <c r="CD587" s="2"/>
      <c r="CE587" s="2"/>
      <c r="CF587" s="2"/>
    </row>
    <row r="588" spans="1:84" x14ac:dyDescent="0.2">
      <c r="A588" s="1"/>
      <c r="B588" s="41" t="s">
        <v>622</v>
      </c>
      <c r="C588" s="51">
        <v>13</v>
      </c>
      <c r="D588" s="51"/>
      <c r="E588" s="51"/>
      <c r="F588" s="51"/>
      <c r="G588" s="51"/>
      <c r="H588" s="51"/>
      <c r="I588" s="51"/>
      <c r="J588" s="51">
        <v>100</v>
      </c>
      <c r="K588" s="51">
        <v>70</v>
      </c>
      <c r="L588" s="51">
        <v>150</v>
      </c>
      <c r="M588" s="51"/>
      <c r="N588" s="1"/>
      <c r="O588" s="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2"/>
      <c r="BZ588" s="2"/>
      <c r="CA588" s="2"/>
      <c r="CB588" s="2"/>
      <c r="CC588" s="2"/>
      <c r="CD588" s="2"/>
      <c r="CE588" s="2"/>
      <c r="CF588" s="2"/>
    </row>
    <row r="589" spans="1:84" x14ac:dyDescent="0.2">
      <c r="A589" s="1"/>
      <c r="B589" s="41" t="s">
        <v>767</v>
      </c>
      <c r="C589" s="51">
        <v>14</v>
      </c>
      <c r="D589" s="51"/>
      <c r="E589" s="51"/>
      <c r="F589" s="51"/>
      <c r="G589" s="51"/>
      <c r="H589" s="51"/>
      <c r="I589" s="51"/>
      <c r="J589" s="51">
        <v>100</v>
      </c>
      <c r="K589" s="51">
        <v>70</v>
      </c>
      <c r="L589" s="51">
        <v>150</v>
      </c>
      <c r="M589" s="51"/>
      <c r="N589" s="1"/>
      <c r="O589" s="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2"/>
      <c r="BZ589" s="2"/>
      <c r="CA589" s="2"/>
      <c r="CB589" s="2"/>
      <c r="CC589" s="2"/>
      <c r="CD589" s="2"/>
      <c r="CE589" s="2"/>
      <c r="CF589" s="2"/>
    </row>
    <row r="590" spans="1:84" x14ac:dyDescent="0.2">
      <c r="A590" s="1"/>
      <c r="B590" s="41" t="s">
        <v>768</v>
      </c>
      <c r="C590" s="51">
        <v>15</v>
      </c>
      <c r="D590" s="51"/>
      <c r="E590" s="51"/>
      <c r="F590" s="51"/>
      <c r="G590" s="51"/>
      <c r="H590" s="51"/>
      <c r="I590" s="51"/>
      <c r="J590" s="51">
        <v>100</v>
      </c>
      <c r="K590" s="51">
        <v>70</v>
      </c>
      <c r="L590" s="51">
        <v>150</v>
      </c>
      <c r="M590" s="51"/>
      <c r="N590" s="1"/>
      <c r="O590" s="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2"/>
      <c r="BZ590" s="2"/>
      <c r="CA590" s="2"/>
      <c r="CB590" s="2"/>
      <c r="CC590" s="2"/>
      <c r="CD590" s="2"/>
      <c r="CE590" s="2"/>
      <c r="CF590" s="2"/>
    </row>
    <row r="591" spans="1:84" x14ac:dyDescent="0.2">
      <c r="A591" s="1"/>
      <c r="B591" s="41" t="s">
        <v>769</v>
      </c>
      <c r="C591" s="51">
        <v>16</v>
      </c>
      <c r="D591" s="51"/>
      <c r="E591" s="51"/>
      <c r="F591" s="51"/>
      <c r="G591" s="51"/>
      <c r="H591" s="51"/>
      <c r="I591" s="51"/>
      <c r="J591" s="51">
        <v>100</v>
      </c>
      <c r="K591" s="51">
        <v>70</v>
      </c>
      <c r="L591" s="51">
        <v>150</v>
      </c>
      <c r="M591" s="51"/>
      <c r="N591" s="1"/>
      <c r="O591" s="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2"/>
      <c r="BZ591" s="2"/>
      <c r="CA591" s="2"/>
      <c r="CB591" s="2"/>
      <c r="CC591" s="2"/>
      <c r="CD591" s="2"/>
      <c r="CE591" s="2"/>
      <c r="CF591" s="2"/>
    </row>
    <row r="592" spans="1:84" x14ac:dyDescent="0.2">
      <c r="A592" s="1"/>
      <c r="B592" s="41" t="s">
        <v>623</v>
      </c>
      <c r="C592" s="51">
        <v>17</v>
      </c>
      <c r="D592" s="51"/>
      <c r="E592" s="51"/>
      <c r="F592" s="51"/>
      <c r="G592" s="51"/>
      <c r="H592" s="51"/>
      <c r="I592" s="51"/>
      <c r="J592" s="51">
        <v>100</v>
      </c>
      <c r="K592" s="51">
        <v>70</v>
      </c>
      <c r="L592" s="51">
        <v>150</v>
      </c>
      <c r="M592" s="51"/>
      <c r="N592" s="1"/>
      <c r="O592" s="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2"/>
      <c r="BZ592" s="2"/>
      <c r="CA592" s="2"/>
      <c r="CB592" s="2"/>
      <c r="CC592" s="2"/>
      <c r="CD592" s="2"/>
      <c r="CE592" s="2"/>
      <c r="CF592" s="2"/>
    </row>
    <row r="593" spans="1:84" x14ac:dyDescent="0.2">
      <c r="A593" s="1"/>
      <c r="B593" s="41"/>
      <c r="C593" s="51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2"/>
      <c r="BZ593" s="2"/>
      <c r="CA593" s="2"/>
      <c r="CB593" s="2"/>
      <c r="CC593" s="2"/>
      <c r="CD593" s="2"/>
      <c r="CE593" s="2"/>
      <c r="CF593" s="2"/>
    </row>
    <row r="594" spans="1:84" x14ac:dyDescent="0.2">
      <c r="A594" s="1"/>
      <c r="B594" s="41"/>
      <c r="C594" s="51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2"/>
      <c r="BZ594" s="2"/>
      <c r="CA594" s="2"/>
      <c r="CB594" s="2"/>
      <c r="CC594" s="2"/>
      <c r="CD594" s="2"/>
      <c r="CE594" s="2"/>
      <c r="CF594" s="2"/>
    </row>
    <row r="595" spans="1:84" x14ac:dyDescent="0.2">
      <c r="A595" s="1"/>
      <c r="B595" s="1"/>
      <c r="C595" s="51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2"/>
      <c r="BZ595" s="2"/>
      <c r="CA595" s="2"/>
      <c r="CB595" s="2"/>
      <c r="CC595" s="2"/>
      <c r="CD595" s="2"/>
      <c r="CE595" s="2"/>
      <c r="CF595" s="2"/>
    </row>
    <row r="596" spans="1:84" x14ac:dyDescent="0.2">
      <c r="A596" s="1"/>
      <c r="B596" s="45" t="s">
        <v>638</v>
      </c>
      <c r="C596" s="1">
        <v>2</v>
      </c>
      <c r="D596" s="51"/>
      <c r="E596" s="51"/>
      <c r="F596" s="51"/>
      <c r="G596" s="51"/>
      <c r="H596" s="51"/>
      <c r="I596" s="51"/>
      <c r="J596" s="51" t="s">
        <v>639</v>
      </c>
      <c r="K596" s="51" t="s">
        <v>640</v>
      </c>
      <c r="L596" s="51" t="s">
        <v>641</v>
      </c>
      <c r="M596" s="5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2"/>
      <c r="BZ596" s="2"/>
      <c r="CA596" s="2"/>
      <c r="CB596" s="2"/>
      <c r="CC596" s="2"/>
      <c r="CD596" s="2"/>
      <c r="CE596" s="2"/>
      <c r="CF596" s="2"/>
    </row>
    <row r="597" spans="1:84" x14ac:dyDescent="0.2">
      <c r="A597" s="1">
        <v>1</v>
      </c>
      <c r="B597" s="2" t="s">
        <v>642</v>
      </c>
      <c r="C597" s="51" t="s">
        <v>643</v>
      </c>
      <c r="D597" s="51"/>
      <c r="E597" s="51"/>
      <c r="F597" s="51"/>
      <c r="G597" s="51"/>
      <c r="H597" s="51"/>
      <c r="I597" s="51"/>
      <c r="J597" s="51">
        <v>0</v>
      </c>
      <c r="K597" s="51">
        <v>0</v>
      </c>
      <c r="L597" s="51">
        <v>0</v>
      </c>
      <c r="M597" s="5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2"/>
      <c r="BZ597" s="2"/>
      <c r="CA597" s="2"/>
      <c r="CB597" s="2"/>
      <c r="CC597" s="2"/>
      <c r="CD597" s="2"/>
      <c r="CE597" s="2"/>
      <c r="CF597" s="2"/>
    </row>
    <row r="598" spans="1:84" x14ac:dyDescent="0.2">
      <c r="A598" s="1">
        <v>2</v>
      </c>
      <c r="B598" s="41" t="s">
        <v>644</v>
      </c>
      <c r="C598" s="51" t="s">
        <v>645</v>
      </c>
      <c r="D598" s="52"/>
      <c r="E598" s="52"/>
      <c r="F598" s="52"/>
      <c r="G598" s="52"/>
      <c r="H598" s="52"/>
      <c r="I598" s="52"/>
      <c r="J598" s="52">
        <v>0</v>
      </c>
      <c r="K598" s="52">
        <v>0</v>
      </c>
      <c r="L598" s="52">
        <v>0</v>
      </c>
      <c r="M598" s="5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2"/>
      <c r="BZ598" s="2"/>
      <c r="CA598" s="2"/>
      <c r="CB598" s="2"/>
      <c r="CC598" s="2"/>
      <c r="CD598" s="2"/>
      <c r="CE598" s="2"/>
      <c r="CF598" s="2"/>
    </row>
    <row r="599" spans="1:84" x14ac:dyDescent="0.2">
      <c r="A599" s="1">
        <v>3</v>
      </c>
      <c r="B599" s="41" t="s">
        <v>646</v>
      </c>
      <c r="C599" s="51" t="s">
        <v>647</v>
      </c>
      <c r="D599" s="52"/>
      <c r="E599" s="52"/>
      <c r="F599" s="52"/>
      <c r="G599" s="52"/>
      <c r="H599" s="52"/>
      <c r="I599" s="52"/>
      <c r="J599" s="52">
        <v>0</v>
      </c>
      <c r="K599" s="52">
        <v>0</v>
      </c>
      <c r="L599" s="52">
        <v>0</v>
      </c>
      <c r="M599" s="5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2"/>
      <c r="BZ599" s="2"/>
      <c r="CA599" s="2"/>
      <c r="CB599" s="2"/>
      <c r="CC599" s="2"/>
      <c r="CD599" s="2"/>
      <c r="CE599" s="2"/>
      <c r="CF599" s="2"/>
    </row>
    <row r="600" spans="1:84" x14ac:dyDescent="0.2">
      <c r="A600" s="1">
        <v>4</v>
      </c>
      <c r="B600" s="41" t="s">
        <v>648</v>
      </c>
      <c r="C600" s="51" t="s">
        <v>649</v>
      </c>
      <c r="D600" s="52"/>
      <c r="E600" s="52"/>
      <c r="F600" s="52"/>
      <c r="G600" s="52"/>
      <c r="H600" s="52"/>
      <c r="I600" s="52"/>
      <c r="J600" s="52">
        <v>0</v>
      </c>
      <c r="K600" s="52">
        <v>0</v>
      </c>
      <c r="L600" s="52">
        <v>0</v>
      </c>
      <c r="M600" s="5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2"/>
      <c r="BZ600" s="2"/>
      <c r="CA600" s="2"/>
      <c r="CB600" s="2"/>
      <c r="CC600" s="2"/>
      <c r="CD600" s="2"/>
      <c r="CE600" s="2"/>
      <c r="CF600" s="2"/>
    </row>
    <row r="601" spans="1:84" x14ac:dyDescent="0.2">
      <c r="A601" s="1">
        <v>5</v>
      </c>
      <c r="B601" s="41" t="s">
        <v>650</v>
      </c>
      <c r="C601" s="51" t="s">
        <v>651</v>
      </c>
      <c r="D601" s="52"/>
      <c r="E601" s="52"/>
      <c r="F601" s="52"/>
      <c r="G601" s="52"/>
      <c r="H601" s="52"/>
      <c r="I601" s="52"/>
      <c r="J601" s="52">
        <v>0</v>
      </c>
      <c r="K601" s="52">
        <v>0</v>
      </c>
      <c r="L601" s="52">
        <v>0</v>
      </c>
      <c r="M601" s="5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2"/>
      <c r="BZ601" s="2"/>
      <c r="CA601" s="2"/>
      <c r="CB601" s="2"/>
      <c r="CC601" s="2"/>
      <c r="CD601" s="2"/>
      <c r="CE601" s="2"/>
      <c r="CF601" s="2"/>
    </row>
    <row r="602" spans="1:84" x14ac:dyDescent="0.2">
      <c r="A602" s="1">
        <v>6</v>
      </c>
      <c r="B602" s="41" t="s">
        <v>652</v>
      </c>
      <c r="C602" s="51" t="s">
        <v>653</v>
      </c>
      <c r="D602" s="52"/>
      <c r="E602" s="52"/>
      <c r="F602" s="52"/>
      <c r="G602" s="52"/>
      <c r="H602" s="52"/>
      <c r="I602" s="52"/>
      <c r="J602" s="52">
        <v>0</v>
      </c>
      <c r="K602" s="52">
        <v>0</v>
      </c>
      <c r="L602" s="52">
        <v>0</v>
      </c>
      <c r="M602" s="5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2"/>
      <c r="BZ602" s="2"/>
      <c r="CA602" s="2"/>
      <c r="CB602" s="2"/>
      <c r="CC602" s="2"/>
      <c r="CD602" s="2"/>
      <c r="CE602" s="2"/>
      <c r="CF602" s="2"/>
    </row>
    <row r="603" spans="1:84" x14ac:dyDescent="0.2">
      <c r="A603" s="1">
        <v>7</v>
      </c>
      <c r="B603" s="41" t="s">
        <v>654</v>
      </c>
      <c r="C603" s="51" t="s">
        <v>655</v>
      </c>
      <c r="D603" s="52"/>
      <c r="E603" s="52"/>
      <c r="F603" s="52"/>
      <c r="G603" s="52"/>
      <c r="H603" s="52"/>
      <c r="I603" s="52"/>
      <c r="J603" s="52">
        <v>0</v>
      </c>
      <c r="K603" s="52">
        <v>0</v>
      </c>
      <c r="L603" s="52">
        <v>0</v>
      </c>
      <c r="M603" s="5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2"/>
      <c r="BZ603" s="2"/>
      <c r="CA603" s="2"/>
      <c r="CB603" s="2"/>
      <c r="CC603" s="2"/>
      <c r="CD603" s="2"/>
      <c r="CE603" s="2"/>
      <c r="CF603" s="2"/>
    </row>
    <row r="604" spans="1:84" x14ac:dyDescent="0.2">
      <c r="A604" s="1">
        <v>8</v>
      </c>
      <c r="B604" s="41" t="s">
        <v>656</v>
      </c>
      <c r="C604" s="51" t="s">
        <v>657</v>
      </c>
      <c r="D604" s="52"/>
      <c r="E604" s="52"/>
      <c r="F604" s="52"/>
      <c r="G604" s="52"/>
      <c r="H604" s="52"/>
      <c r="I604" s="52"/>
      <c r="J604" s="52">
        <v>0</v>
      </c>
      <c r="K604" s="52">
        <v>0</v>
      </c>
      <c r="L604" s="52">
        <v>0</v>
      </c>
      <c r="M604" s="5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2"/>
      <c r="BZ604" s="2"/>
      <c r="CA604" s="2"/>
      <c r="CB604" s="2"/>
      <c r="CC604" s="2"/>
      <c r="CD604" s="2"/>
      <c r="CE604" s="2"/>
      <c r="CF604" s="2"/>
    </row>
    <row r="605" spans="1:84" x14ac:dyDescent="0.2">
      <c r="A605" s="1">
        <v>9</v>
      </c>
      <c r="B605" s="41" t="s">
        <v>658</v>
      </c>
      <c r="C605" s="51" t="s">
        <v>659</v>
      </c>
      <c r="D605" s="52"/>
      <c r="E605" s="52"/>
      <c r="F605" s="52"/>
      <c r="G605" s="52"/>
      <c r="H605" s="52"/>
      <c r="I605" s="52"/>
      <c r="J605" s="52">
        <v>0</v>
      </c>
      <c r="K605" s="52">
        <v>0</v>
      </c>
      <c r="L605" s="52">
        <v>0</v>
      </c>
      <c r="M605" s="5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2"/>
      <c r="BZ605" s="2"/>
      <c r="CA605" s="2"/>
      <c r="CB605" s="2"/>
      <c r="CC605" s="2"/>
      <c r="CD605" s="2"/>
      <c r="CE605" s="2"/>
      <c r="CF605" s="2"/>
    </row>
    <row r="606" spans="1:84" x14ac:dyDescent="0.2">
      <c r="A606" s="1">
        <v>10</v>
      </c>
      <c r="B606" s="41" t="s">
        <v>660</v>
      </c>
      <c r="C606" s="51" t="s">
        <v>661</v>
      </c>
      <c r="D606" s="52"/>
      <c r="E606" s="52"/>
      <c r="F606" s="52"/>
      <c r="G606" s="52"/>
      <c r="H606" s="52"/>
      <c r="I606" s="52"/>
      <c r="J606" s="52">
        <v>0</v>
      </c>
      <c r="K606" s="52">
        <v>0</v>
      </c>
      <c r="L606" s="52">
        <v>0</v>
      </c>
      <c r="M606" s="5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2"/>
      <c r="BZ606" s="2"/>
      <c r="CA606" s="2"/>
      <c r="CB606" s="2"/>
      <c r="CC606" s="2"/>
      <c r="CD606" s="2"/>
      <c r="CE606" s="2"/>
      <c r="CF606" s="2"/>
    </row>
    <row r="607" spans="1:84" x14ac:dyDescent="0.2">
      <c r="A607" s="1">
        <v>11</v>
      </c>
      <c r="B607" s="41" t="s">
        <v>662</v>
      </c>
      <c r="C607" s="51" t="s">
        <v>663</v>
      </c>
      <c r="D607" s="52"/>
      <c r="E607" s="52"/>
      <c r="F607" s="52"/>
      <c r="G607" s="52"/>
      <c r="H607" s="52"/>
      <c r="I607" s="52"/>
      <c r="J607" s="52">
        <v>0</v>
      </c>
      <c r="K607" s="52">
        <v>0</v>
      </c>
      <c r="L607" s="52">
        <v>0</v>
      </c>
      <c r="M607" s="5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2"/>
      <c r="BZ607" s="2"/>
      <c r="CA607" s="2"/>
      <c r="CB607" s="2"/>
      <c r="CC607" s="2"/>
      <c r="CD607" s="2"/>
      <c r="CE607" s="2"/>
      <c r="CF607" s="2"/>
    </row>
    <row r="608" spans="1:84" x14ac:dyDescent="0.2">
      <c r="A608" s="1">
        <v>12</v>
      </c>
      <c r="B608" s="41" t="s">
        <v>664</v>
      </c>
      <c r="C608" s="51" t="s">
        <v>665</v>
      </c>
      <c r="D608" s="52"/>
      <c r="E608" s="52"/>
      <c r="F608" s="52"/>
      <c r="G608" s="52"/>
      <c r="H608" s="52"/>
      <c r="I608" s="52"/>
      <c r="J608" s="52">
        <v>0</v>
      </c>
      <c r="K608" s="52">
        <v>0</v>
      </c>
      <c r="L608" s="52">
        <v>0</v>
      </c>
      <c r="M608" s="5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2"/>
      <c r="BZ608" s="2"/>
      <c r="CA608" s="2"/>
      <c r="CB608" s="2"/>
      <c r="CC608" s="2"/>
      <c r="CD608" s="2"/>
      <c r="CE608" s="2"/>
      <c r="CF608" s="2"/>
    </row>
    <row r="609" spans="1:84" x14ac:dyDescent="0.2">
      <c r="A609" s="1">
        <v>13</v>
      </c>
      <c r="B609" s="41" t="s">
        <v>666</v>
      </c>
      <c r="C609" s="51" t="s">
        <v>667</v>
      </c>
      <c r="D609" s="52"/>
      <c r="E609" s="52"/>
      <c r="F609" s="52"/>
      <c r="G609" s="52"/>
      <c r="H609" s="52"/>
      <c r="I609" s="52"/>
      <c r="J609" s="52">
        <v>0</v>
      </c>
      <c r="K609" s="52">
        <v>0</v>
      </c>
      <c r="L609" s="52">
        <v>0</v>
      </c>
      <c r="M609" s="5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2"/>
      <c r="BZ609" s="2"/>
      <c r="CA609" s="2"/>
      <c r="CB609" s="2"/>
      <c r="CC609" s="2"/>
      <c r="CD609" s="2"/>
      <c r="CE609" s="2"/>
      <c r="CF609" s="2"/>
    </row>
    <row r="610" spans="1:84" x14ac:dyDescent="0.2">
      <c r="A610" s="1">
        <v>14</v>
      </c>
      <c r="B610" s="41" t="s">
        <v>668</v>
      </c>
      <c r="C610" s="51" t="s">
        <v>669</v>
      </c>
      <c r="D610" s="52"/>
      <c r="E610" s="52"/>
      <c r="F610" s="52"/>
      <c r="G610" s="52"/>
      <c r="H610" s="52"/>
      <c r="I610" s="52"/>
      <c r="J610" s="52">
        <v>0</v>
      </c>
      <c r="K610" s="52">
        <v>0</v>
      </c>
      <c r="L610" s="52">
        <v>0</v>
      </c>
      <c r="M610" s="5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2"/>
      <c r="BZ610" s="2"/>
      <c r="CA610" s="2"/>
      <c r="CB610" s="2"/>
      <c r="CC610" s="2"/>
      <c r="CD610" s="2"/>
      <c r="CE610" s="2"/>
      <c r="CF610" s="2"/>
    </row>
    <row r="611" spans="1:84" x14ac:dyDescent="0.2">
      <c r="A611" s="1">
        <v>15</v>
      </c>
      <c r="B611" s="41" t="s">
        <v>670</v>
      </c>
      <c r="C611" s="51" t="s">
        <v>671</v>
      </c>
      <c r="D611" s="52"/>
      <c r="E611" s="52"/>
      <c r="F611" s="52"/>
      <c r="G611" s="52"/>
      <c r="H611" s="52"/>
      <c r="I611" s="52"/>
      <c r="J611" s="52">
        <v>0</v>
      </c>
      <c r="K611" s="52">
        <v>0</v>
      </c>
      <c r="L611" s="52">
        <v>0</v>
      </c>
      <c r="M611" s="5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2"/>
      <c r="BZ611" s="2"/>
      <c r="CA611" s="2"/>
      <c r="CB611" s="2"/>
      <c r="CC611" s="2"/>
      <c r="CD611" s="2"/>
      <c r="CE611" s="2"/>
      <c r="CF611" s="2"/>
    </row>
    <row r="612" spans="1:84" x14ac:dyDescent="0.2">
      <c r="A612" s="1">
        <v>16</v>
      </c>
      <c r="B612" s="41" t="s">
        <v>672</v>
      </c>
      <c r="C612" s="51" t="s">
        <v>673</v>
      </c>
      <c r="D612" s="52"/>
      <c r="E612" s="52"/>
      <c r="F612" s="52"/>
      <c r="G612" s="52"/>
      <c r="H612" s="52"/>
      <c r="I612" s="52"/>
      <c r="J612" s="52">
        <v>0</v>
      </c>
      <c r="K612" s="52">
        <v>0</v>
      </c>
      <c r="L612" s="52">
        <v>0</v>
      </c>
      <c r="M612" s="5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2"/>
      <c r="BZ612" s="2"/>
      <c r="CA612" s="2"/>
      <c r="CB612" s="2"/>
      <c r="CC612" s="2"/>
      <c r="CD612" s="2"/>
      <c r="CE612" s="2"/>
      <c r="CF612" s="2"/>
    </row>
    <row r="613" spans="1:84" x14ac:dyDescent="0.2">
      <c r="A613" s="1">
        <v>17</v>
      </c>
      <c r="B613" s="41" t="s">
        <v>674</v>
      </c>
      <c r="C613" s="51" t="s">
        <v>675</v>
      </c>
      <c r="D613" s="52"/>
      <c r="E613" s="52"/>
      <c r="F613" s="52"/>
      <c r="G613" s="52"/>
      <c r="H613" s="52"/>
      <c r="I613" s="52"/>
      <c r="J613" s="52">
        <v>0</v>
      </c>
      <c r="K613" s="52">
        <v>0</v>
      </c>
      <c r="L613" s="52">
        <v>0</v>
      </c>
      <c r="M613" s="5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2"/>
      <c r="BZ613" s="2"/>
      <c r="CA613" s="2"/>
      <c r="CB613" s="2"/>
      <c r="CC613" s="2"/>
      <c r="CD613" s="2"/>
      <c r="CE613" s="2"/>
      <c r="CF613" s="2"/>
    </row>
    <row r="614" spans="1:84" x14ac:dyDescent="0.2">
      <c r="A614" s="1">
        <v>18</v>
      </c>
      <c r="B614" s="41" t="s">
        <v>676</v>
      </c>
      <c r="C614" s="51" t="s">
        <v>677</v>
      </c>
      <c r="D614" s="52"/>
      <c r="E614" s="52"/>
      <c r="F614" s="52"/>
      <c r="G614" s="52"/>
      <c r="H614" s="52"/>
      <c r="I614" s="52"/>
      <c r="J614" s="52">
        <v>0</v>
      </c>
      <c r="K614" s="52">
        <v>0</v>
      </c>
      <c r="L614" s="52">
        <v>0</v>
      </c>
      <c r="M614" s="5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2"/>
      <c r="BZ614" s="2"/>
      <c r="CA614" s="2"/>
      <c r="CB614" s="2"/>
      <c r="CC614" s="2"/>
      <c r="CD614" s="2"/>
      <c r="CE614" s="2"/>
      <c r="CF614" s="2"/>
    </row>
    <row r="615" spans="1:84" x14ac:dyDescent="0.2">
      <c r="A615" s="1">
        <v>19</v>
      </c>
      <c r="B615" s="41" t="s">
        <v>541</v>
      </c>
      <c r="C615" s="51" t="s">
        <v>542</v>
      </c>
      <c r="D615" s="52"/>
      <c r="E615" s="52"/>
      <c r="F615" s="52"/>
      <c r="G615" s="52"/>
      <c r="H615" s="52"/>
      <c r="I615" s="52"/>
      <c r="J615" s="52">
        <v>0</v>
      </c>
      <c r="K615" s="52">
        <v>0</v>
      </c>
      <c r="L615" s="52">
        <v>0</v>
      </c>
      <c r="M615" s="5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2"/>
      <c r="BZ615" s="2"/>
      <c r="CA615" s="2"/>
      <c r="CB615" s="2"/>
      <c r="CC615" s="2"/>
      <c r="CD615" s="2"/>
      <c r="CE615" s="2"/>
      <c r="CF615" s="2"/>
    </row>
    <row r="616" spans="1:84" x14ac:dyDescent="0.2">
      <c r="A616" s="1"/>
      <c r="B616" s="2"/>
      <c r="C616" s="51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2"/>
      <c r="BZ616" s="2"/>
      <c r="CA616" s="2"/>
      <c r="CB616" s="2"/>
      <c r="CC616" s="2"/>
      <c r="CD616" s="2"/>
      <c r="CE616" s="2"/>
      <c r="CF616" s="2"/>
    </row>
    <row r="617" spans="1:84" x14ac:dyDescent="0.2">
      <c r="A617" s="1"/>
      <c r="B617" s="41"/>
      <c r="C617" s="51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2"/>
      <c r="BZ617" s="2"/>
      <c r="CA617" s="2"/>
      <c r="CB617" s="2"/>
      <c r="CC617" s="2"/>
      <c r="CD617" s="2"/>
      <c r="CE617" s="2"/>
      <c r="CF617" s="2"/>
    </row>
    <row r="618" spans="1:84" x14ac:dyDescent="0.2">
      <c r="A618" s="1"/>
      <c r="B618" s="324" t="s">
        <v>962</v>
      </c>
      <c r="C618" s="51"/>
      <c r="D618" s="17"/>
      <c r="E618" s="22"/>
      <c r="F618" s="22"/>
      <c r="G618" s="22"/>
      <c r="H618" s="22"/>
      <c r="I618" s="27"/>
      <c r="J618" s="27"/>
      <c r="K618" s="27"/>
      <c r="L618" s="22"/>
      <c r="M618" s="2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2"/>
      <c r="BZ618" s="2"/>
      <c r="CA618" s="2"/>
      <c r="CB618" s="2"/>
      <c r="CC618" s="2"/>
      <c r="CD618" s="2"/>
      <c r="CE618" s="2"/>
      <c r="CF618" s="2"/>
    </row>
    <row r="619" spans="1:84" x14ac:dyDescent="0.2">
      <c r="A619" s="1" t="s">
        <v>32</v>
      </c>
      <c r="B619" s="45" t="s">
        <v>627</v>
      </c>
      <c r="C619" s="51"/>
      <c r="D619" s="131"/>
      <c r="E619" s="131"/>
      <c r="F619" s="131"/>
      <c r="G619" s="131"/>
      <c r="H619" s="131"/>
      <c r="I619" s="42"/>
      <c r="J619" s="27" t="s">
        <v>772</v>
      </c>
      <c r="K619" s="27" t="s">
        <v>803</v>
      </c>
      <c r="L619" s="254" t="s">
        <v>802</v>
      </c>
      <c r="M619" s="4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2"/>
      <c r="BZ619" s="2"/>
      <c r="CA619" s="2"/>
      <c r="CB619" s="2"/>
      <c r="CC619" s="2"/>
      <c r="CD619" s="2"/>
      <c r="CE619" s="2"/>
      <c r="CF619" s="2"/>
    </row>
    <row r="620" spans="1:84" x14ac:dyDescent="0.2">
      <c r="A620" s="4"/>
      <c r="B620" s="2" t="s">
        <v>612</v>
      </c>
      <c r="C620" s="51">
        <v>1</v>
      </c>
      <c r="D620" s="51"/>
      <c r="E620" s="51"/>
      <c r="F620" s="51"/>
      <c r="G620" s="51"/>
      <c r="H620" s="51"/>
      <c r="I620" s="40"/>
      <c r="J620" s="40">
        <v>0</v>
      </c>
      <c r="K620" s="40">
        <v>0.1</v>
      </c>
      <c r="L620" s="51">
        <v>0</v>
      </c>
      <c r="M620" s="40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2"/>
      <c r="BZ620" s="2"/>
      <c r="CA620" s="2"/>
      <c r="CB620" s="2"/>
      <c r="CC620" s="2"/>
      <c r="CD620" s="2"/>
      <c r="CE620" s="2"/>
      <c r="CF620" s="2"/>
    </row>
    <row r="621" spans="1:84" x14ac:dyDescent="0.2">
      <c r="A621" s="1"/>
      <c r="B621" s="41" t="s">
        <v>613</v>
      </c>
      <c r="C621" s="51">
        <v>2</v>
      </c>
      <c r="D621" s="52"/>
      <c r="E621" s="52"/>
      <c r="F621" s="52"/>
      <c r="G621" s="52"/>
      <c r="H621" s="52"/>
      <c r="I621" s="52"/>
      <c r="J621" s="52">
        <v>0</v>
      </c>
      <c r="K621" s="52">
        <v>0.1</v>
      </c>
      <c r="L621" s="52">
        <v>0</v>
      </c>
      <c r="M621" s="5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2"/>
      <c r="BZ621" s="2"/>
      <c r="CA621" s="2"/>
      <c r="CB621" s="2"/>
      <c r="CC621" s="2"/>
      <c r="CD621" s="2"/>
      <c r="CE621" s="2"/>
      <c r="CF621" s="2"/>
    </row>
    <row r="622" spans="1:84" x14ac:dyDescent="0.2">
      <c r="A622" s="1"/>
      <c r="B622" s="255" t="s">
        <v>614</v>
      </c>
      <c r="C622" s="51">
        <v>3</v>
      </c>
      <c r="D622" s="52"/>
      <c r="E622" s="52"/>
      <c r="F622" s="52"/>
      <c r="G622" s="52"/>
      <c r="H622" s="52"/>
      <c r="I622" s="52"/>
      <c r="J622" s="52">
        <v>0</v>
      </c>
      <c r="K622" s="52">
        <v>0.2</v>
      </c>
      <c r="L622" s="247">
        <v>0.05</v>
      </c>
      <c r="M622" s="5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2"/>
      <c r="BZ622" s="2"/>
      <c r="CA622" s="2"/>
      <c r="CB622" s="2"/>
      <c r="CC622" s="2"/>
      <c r="CD622" s="2"/>
      <c r="CE622" s="2"/>
      <c r="CF622" s="2"/>
    </row>
    <row r="623" spans="1:84" x14ac:dyDescent="0.2">
      <c r="A623" s="1"/>
      <c r="B623" s="255" t="s">
        <v>615</v>
      </c>
      <c r="C623" s="51">
        <v>4</v>
      </c>
      <c r="D623" s="52"/>
      <c r="E623" s="52"/>
      <c r="F623" s="52"/>
      <c r="G623" s="52"/>
      <c r="H623" s="52"/>
      <c r="I623" s="52"/>
      <c r="J623" s="52">
        <v>0</v>
      </c>
      <c r="K623" s="52">
        <v>0.2</v>
      </c>
      <c r="L623" s="247">
        <v>0.05</v>
      </c>
      <c r="M623" s="5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2"/>
      <c r="BZ623" s="2"/>
      <c r="CA623" s="2"/>
      <c r="CB623" s="2"/>
      <c r="CC623" s="2"/>
      <c r="CD623" s="2"/>
      <c r="CE623" s="2"/>
      <c r="CF623" s="2"/>
    </row>
    <row r="624" spans="1:84" x14ac:dyDescent="0.2">
      <c r="A624" s="1"/>
      <c r="B624" s="41" t="s">
        <v>616</v>
      </c>
      <c r="C624" s="51">
        <v>5</v>
      </c>
      <c r="D624" s="52"/>
      <c r="E624" s="52"/>
      <c r="F624" s="52"/>
      <c r="G624" s="52"/>
      <c r="H624" s="52"/>
      <c r="I624" s="52"/>
      <c r="J624" s="52">
        <v>0</v>
      </c>
      <c r="K624" s="52">
        <v>0.3</v>
      </c>
      <c r="L624" s="52">
        <v>0</v>
      </c>
      <c r="M624" s="5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2"/>
      <c r="BZ624" s="2"/>
      <c r="CA624" s="2"/>
      <c r="CB624" s="2"/>
      <c r="CC624" s="2"/>
      <c r="CD624" s="2"/>
      <c r="CE624" s="2"/>
      <c r="CF624" s="2"/>
    </row>
    <row r="625" spans="1:84" x14ac:dyDescent="0.2">
      <c r="A625" s="1"/>
      <c r="B625" s="41" t="s">
        <v>617</v>
      </c>
      <c r="C625" s="51">
        <v>6</v>
      </c>
      <c r="D625" s="52"/>
      <c r="E625" s="52"/>
      <c r="F625" s="52"/>
      <c r="G625" s="52"/>
      <c r="H625" s="52"/>
      <c r="I625" s="52"/>
      <c r="J625" s="52">
        <v>0</v>
      </c>
      <c r="K625" s="52">
        <v>0.3</v>
      </c>
      <c r="L625" s="52">
        <v>0</v>
      </c>
      <c r="M625" s="5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2"/>
      <c r="BZ625" s="2"/>
      <c r="CA625" s="2"/>
      <c r="CB625" s="2"/>
      <c r="CC625" s="2"/>
      <c r="CD625" s="2"/>
      <c r="CE625" s="2"/>
      <c r="CF625" s="2"/>
    </row>
    <row r="626" spans="1:84" x14ac:dyDescent="0.2">
      <c r="A626" s="1"/>
      <c r="B626" s="41" t="s">
        <v>618</v>
      </c>
      <c r="C626" s="51">
        <v>7</v>
      </c>
      <c r="D626" s="52"/>
      <c r="E626" s="52"/>
      <c r="F626" s="52"/>
      <c r="G626" s="52"/>
      <c r="H626" s="52"/>
      <c r="I626" s="52"/>
      <c r="J626" s="52">
        <v>0</v>
      </c>
      <c r="K626" s="52">
        <v>0.3</v>
      </c>
      <c r="L626" s="52">
        <v>0</v>
      </c>
      <c r="M626" s="5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2"/>
      <c r="BZ626" s="2"/>
      <c r="CA626" s="2"/>
      <c r="CB626" s="2"/>
      <c r="CC626" s="2"/>
      <c r="CD626" s="2"/>
      <c r="CE626" s="2"/>
      <c r="CF626" s="2"/>
    </row>
    <row r="627" spans="1:84" x14ac:dyDescent="0.2">
      <c r="A627" s="1"/>
      <c r="B627" s="41" t="s">
        <v>619</v>
      </c>
      <c r="C627" s="51">
        <v>8</v>
      </c>
      <c r="D627" s="52"/>
      <c r="E627" s="52"/>
      <c r="F627" s="52"/>
      <c r="G627" s="52"/>
      <c r="H627" s="52"/>
      <c r="I627" s="52"/>
      <c r="J627" s="52">
        <v>0</v>
      </c>
      <c r="K627" s="52">
        <v>0.3</v>
      </c>
      <c r="L627" s="52">
        <v>0</v>
      </c>
      <c r="M627" s="5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2"/>
      <c r="BZ627" s="2"/>
      <c r="CA627" s="2"/>
      <c r="CB627" s="2"/>
      <c r="CC627" s="2"/>
      <c r="CD627" s="2"/>
      <c r="CE627" s="2"/>
      <c r="CF627" s="2"/>
    </row>
    <row r="628" spans="1:84" x14ac:dyDescent="0.2">
      <c r="A628" s="1"/>
      <c r="B628" s="41" t="s">
        <v>765</v>
      </c>
      <c r="C628" s="51">
        <v>9</v>
      </c>
      <c r="D628" s="52"/>
      <c r="E628" s="52"/>
      <c r="F628" s="52"/>
      <c r="G628" s="52"/>
      <c r="H628" s="52"/>
      <c r="I628" s="52"/>
      <c r="J628" s="52">
        <v>0</v>
      </c>
      <c r="K628" s="52">
        <v>0.3</v>
      </c>
      <c r="L628" s="52">
        <v>0</v>
      </c>
      <c r="M628" s="5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2"/>
      <c r="BZ628" s="2"/>
      <c r="CA628" s="2"/>
      <c r="CB628" s="2"/>
      <c r="CC628" s="2"/>
      <c r="CD628" s="2"/>
      <c r="CE628" s="2"/>
      <c r="CF628" s="2"/>
    </row>
    <row r="629" spans="1:84" x14ac:dyDescent="0.2">
      <c r="A629" s="1"/>
      <c r="B629" s="41" t="s">
        <v>766</v>
      </c>
      <c r="C629" s="51">
        <v>10</v>
      </c>
      <c r="D629" s="52"/>
      <c r="E629" s="52"/>
      <c r="F629" s="52"/>
      <c r="G629" s="52"/>
      <c r="H629" s="52"/>
      <c r="I629" s="52"/>
      <c r="J629" s="52">
        <v>0</v>
      </c>
      <c r="K629" s="52">
        <v>0.3</v>
      </c>
      <c r="L629" s="52">
        <v>0</v>
      </c>
      <c r="M629" s="5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2"/>
      <c r="BZ629" s="2"/>
      <c r="CA629" s="2"/>
      <c r="CB629" s="2"/>
      <c r="CC629" s="2"/>
      <c r="CD629" s="2"/>
      <c r="CE629" s="2"/>
      <c r="CF629" s="2"/>
    </row>
    <row r="630" spans="1:84" x14ac:dyDescent="0.2">
      <c r="A630" s="1"/>
      <c r="B630" s="41" t="s">
        <v>620</v>
      </c>
      <c r="C630" s="51">
        <v>11</v>
      </c>
      <c r="D630" s="52"/>
      <c r="E630" s="52"/>
      <c r="F630" s="52"/>
      <c r="G630" s="52"/>
      <c r="H630" s="52"/>
      <c r="I630" s="52"/>
      <c r="J630" s="52">
        <v>0</v>
      </c>
      <c r="K630" s="52">
        <v>0.3</v>
      </c>
      <c r="L630" s="52">
        <v>0</v>
      </c>
      <c r="M630" s="5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2"/>
      <c r="BZ630" s="2"/>
      <c r="CA630" s="2"/>
      <c r="CB630" s="2"/>
      <c r="CC630" s="2"/>
      <c r="CD630" s="2"/>
      <c r="CE630" s="2"/>
      <c r="CF630" s="2"/>
    </row>
    <row r="631" spans="1:84" x14ac:dyDescent="0.2">
      <c r="A631" s="1"/>
      <c r="B631" s="41" t="s">
        <v>621</v>
      </c>
      <c r="C631" s="51">
        <v>12</v>
      </c>
      <c r="D631" s="52"/>
      <c r="E631" s="52"/>
      <c r="F631" s="52"/>
      <c r="G631" s="52"/>
      <c r="H631" s="52"/>
      <c r="I631" s="52"/>
      <c r="J631" s="52">
        <v>0</v>
      </c>
      <c r="K631" s="52">
        <v>0.3</v>
      </c>
      <c r="L631" s="52">
        <v>0</v>
      </c>
      <c r="M631" s="5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2"/>
      <c r="BZ631" s="2"/>
      <c r="CA631" s="2"/>
      <c r="CB631" s="2"/>
      <c r="CC631" s="2"/>
      <c r="CD631" s="2"/>
      <c r="CE631" s="2"/>
      <c r="CF631" s="2"/>
    </row>
    <row r="632" spans="1:84" x14ac:dyDescent="0.2">
      <c r="A632" s="1"/>
      <c r="B632" s="41" t="s">
        <v>622</v>
      </c>
      <c r="C632" s="51">
        <v>13</v>
      </c>
      <c r="D632" s="52"/>
      <c r="E632" s="52"/>
      <c r="F632" s="52"/>
      <c r="G632" s="52"/>
      <c r="H632" s="52"/>
      <c r="I632" s="52"/>
      <c r="J632" s="52">
        <v>0</v>
      </c>
      <c r="K632" s="52">
        <v>0.3</v>
      </c>
      <c r="L632" s="52">
        <v>0</v>
      </c>
      <c r="M632" s="5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2"/>
      <c r="BZ632" s="2"/>
      <c r="CA632" s="2"/>
      <c r="CB632" s="2"/>
      <c r="CC632" s="2"/>
      <c r="CD632" s="2"/>
      <c r="CE632" s="2"/>
      <c r="CF632" s="2"/>
    </row>
    <row r="633" spans="1:84" x14ac:dyDescent="0.2">
      <c r="A633" s="1"/>
      <c r="B633" s="41" t="s">
        <v>767</v>
      </c>
      <c r="C633" s="51">
        <v>14</v>
      </c>
      <c r="D633" s="52"/>
      <c r="E633" s="52"/>
      <c r="F633" s="52"/>
      <c r="G633" s="52"/>
      <c r="H633" s="52"/>
      <c r="I633" s="52"/>
      <c r="J633" s="52">
        <v>0</v>
      </c>
      <c r="K633" s="52">
        <v>0.3</v>
      </c>
      <c r="L633" s="52">
        <v>0</v>
      </c>
      <c r="M633" s="5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2"/>
      <c r="BZ633" s="2"/>
      <c r="CA633" s="2"/>
      <c r="CB633" s="2"/>
      <c r="CC633" s="2"/>
      <c r="CD633" s="2"/>
      <c r="CE633" s="2"/>
      <c r="CF633" s="2"/>
    </row>
    <row r="634" spans="1:84" x14ac:dyDescent="0.2">
      <c r="A634" s="1"/>
      <c r="B634" s="41" t="s">
        <v>768</v>
      </c>
      <c r="C634" s="51">
        <v>15</v>
      </c>
      <c r="D634" s="52"/>
      <c r="E634" s="52"/>
      <c r="F634" s="52"/>
      <c r="G634" s="52"/>
      <c r="H634" s="52"/>
      <c r="I634" s="52"/>
      <c r="J634" s="52">
        <v>0</v>
      </c>
      <c r="K634" s="52">
        <v>0.3</v>
      </c>
      <c r="L634" s="52">
        <v>0</v>
      </c>
      <c r="M634" s="5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2"/>
      <c r="BZ634" s="2"/>
      <c r="CA634" s="2"/>
      <c r="CB634" s="2"/>
      <c r="CC634" s="2"/>
      <c r="CD634" s="2"/>
      <c r="CE634" s="2"/>
      <c r="CF634" s="2"/>
    </row>
    <row r="635" spans="1:84" x14ac:dyDescent="0.2">
      <c r="A635" s="1"/>
      <c r="B635" s="41" t="s">
        <v>769</v>
      </c>
      <c r="C635" s="51">
        <v>16</v>
      </c>
      <c r="D635" s="52"/>
      <c r="E635" s="52"/>
      <c r="F635" s="52"/>
      <c r="G635" s="52"/>
      <c r="H635" s="52"/>
      <c r="I635" s="52"/>
      <c r="J635" s="52">
        <v>0</v>
      </c>
      <c r="K635" s="52">
        <v>0.3</v>
      </c>
      <c r="L635" s="52">
        <v>0</v>
      </c>
      <c r="M635" s="5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2"/>
      <c r="BZ635" s="2"/>
      <c r="CA635" s="2"/>
      <c r="CB635" s="2"/>
      <c r="CC635" s="2"/>
      <c r="CD635" s="2"/>
      <c r="CE635" s="2"/>
      <c r="CF635" s="2"/>
    </row>
    <row r="636" spans="1:84" x14ac:dyDescent="0.2">
      <c r="A636" s="1"/>
      <c r="B636" s="41" t="s">
        <v>623</v>
      </c>
      <c r="C636" s="51">
        <v>17</v>
      </c>
      <c r="D636" s="52"/>
      <c r="E636" s="52"/>
      <c r="F636" s="52"/>
      <c r="G636" s="52"/>
      <c r="H636" s="52"/>
      <c r="I636" s="52"/>
      <c r="J636" s="52">
        <v>0</v>
      </c>
      <c r="K636" s="52">
        <v>0.3</v>
      </c>
      <c r="L636" s="52">
        <v>0</v>
      </c>
      <c r="M636" s="5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2"/>
      <c r="BZ636" s="2"/>
      <c r="CA636" s="2"/>
      <c r="CB636" s="2"/>
      <c r="CC636" s="2"/>
      <c r="CD636" s="2"/>
      <c r="CE636" s="2"/>
      <c r="CF636" s="2"/>
    </row>
    <row r="637" spans="1:84" x14ac:dyDescent="0.2">
      <c r="A637" s="1"/>
      <c r="B637" s="41" t="s">
        <v>721</v>
      </c>
      <c r="C637" s="51">
        <v>18</v>
      </c>
      <c r="D637" s="52"/>
      <c r="E637" s="52"/>
      <c r="F637" s="52"/>
      <c r="G637" s="52"/>
      <c r="H637" s="52"/>
      <c r="I637" s="52"/>
      <c r="J637" s="52">
        <v>1</v>
      </c>
      <c r="K637" s="52">
        <v>1</v>
      </c>
      <c r="L637" s="52">
        <v>1</v>
      </c>
      <c r="M637" s="5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2"/>
      <c r="BZ637" s="2"/>
      <c r="CA637" s="2"/>
      <c r="CB637" s="2"/>
      <c r="CC637" s="2"/>
      <c r="CD637" s="2"/>
      <c r="CE637" s="2"/>
      <c r="CF637" s="2"/>
    </row>
    <row r="638" spans="1:84" x14ac:dyDescent="0.2">
      <c r="A638" s="1"/>
      <c r="B638" s="41" t="s">
        <v>722</v>
      </c>
      <c r="C638" s="51">
        <v>19</v>
      </c>
      <c r="D638" s="52"/>
      <c r="E638" s="52"/>
      <c r="F638" s="52"/>
      <c r="G638" s="52"/>
      <c r="H638" s="52"/>
      <c r="I638" s="52"/>
      <c r="J638" s="52">
        <v>12</v>
      </c>
      <c r="K638" s="52">
        <v>12</v>
      </c>
      <c r="L638" s="52">
        <v>12</v>
      </c>
      <c r="M638" s="5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2"/>
      <c r="BZ638" s="2"/>
      <c r="CA638" s="2"/>
      <c r="CB638" s="2"/>
      <c r="CC638" s="2"/>
      <c r="CD638" s="2"/>
      <c r="CE638" s="2"/>
      <c r="CF638" s="2"/>
    </row>
    <row r="639" spans="1:84" x14ac:dyDescent="0.2">
      <c r="A639" s="1"/>
      <c r="B639" s="41" t="s">
        <v>628</v>
      </c>
      <c r="C639" s="51">
        <v>20</v>
      </c>
      <c r="D639" s="52"/>
      <c r="E639" s="52"/>
      <c r="F639" s="52"/>
      <c r="G639" s="52"/>
      <c r="H639" s="52"/>
      <c r="I639" s="52"/>
      <c r="J639" s="52" t="b">
        <v>1</v>
      </c>
      <c r="K639" s="52" t="b">
        <v>1</v>
      </c>
      <c r="L639" s="52" t="b">
        <v>0</v>
      </c>
      <c r="M639" s="5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2"/>
      <c r="BZ639" s="2"/>
      <c r="CA639" s="2"/>
      <c r="CB639" s="2"/>
      <c r="CC639" s="2"/>
      <c r="CD639" s="2"/>
      <c r="CE639" s="2"/>
      <c r="CF639" s="2"/>
    </row>
    <row r="640" spans="1:84" x14ac:dyDescent="0.2">
      <c r="A640" s="1"/>
      <c r="B640" s="1"/>
      <c r="C640" s="51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2"/>
      <c r="BZ640" s="2"/>
      <c r="CA640" s="2"/>
      <c r="CB640" s="2"/>
      <c r="CC640" s="2"/>
      <c r="CD640" s="2"/>
      <c r="CE640" s="2"/>
      <c r="CF640" s="2"/>
    </row>
    <row r="641" spans="1:84" x14ac:dyDescent="0.2">
      <c r="A641" s="1"/>
      <c r="B641" s="324" t="s">
        <v>961</v>
      </c>
      <c r="C641" s="51"/>
      <c r="D641" s="17"/>
      <c r="E641" s="22"/>
      <c r="F641" s="22"/>
      <c r="G641" s="22"/>
      <c r="H641" s="22"/>
      <c r="I641" s="27"/>
      <c r="J641" s="27"/>
      <c r="K641" s="27"/>
      <c r="L641" s="22"/>
      <c r="M641" s="2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2"/>
      <c r="BZ641" s="2"/>
      <c r="CA641" s="2"/>
      <c r="CB641" s="2"/>
      <c r="CC641" s="2"/>
      <c r="CD641" s="2"/>
      <c r="CE641" s="2"/>
      <c r="CF641" s="2"/>
    </row>
    <row r="642" spans="1:84" x14ac:dyDescent="0.2">
      <c r="A642" s="1" t="s">
        <v>32</v>
      </c>
      <c r="B642" s="45" t="s">
        <v>629</v>
      </c>
      <c r="C642" s="51"/>
      <c r="D642" s="131"/>
      <c r="E642" s="131"/>
      <c r="F642" s="131"/>
      <c r="G642" s="131"/>
      <c r="H642" s="131"/>
      <c r="I642" s="42"/>
      <c r="J642" s="268" t="s">
        <v>772</v>
      </c>
      <c r="K642" s="42" t="s">
        <v>719</v>
      </c>
      <c r="L642" s="131" t="s">
        <v>720</v>
      </c>
      <c r="M642" s="4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2"/>
      <c r="BZ642" s="2"/>
      <c r="CA642" s="2"/>
      <c r="CB642" s="2"/>
      <c r="CC642" s="2"/>
      <c r="CD642" s="2"/>
      <c r="CE642" s="2"/>
      <c r="CF642" s="2"/>
    </row>
    <row r="643" spans="1:84" x14ac:dyDescent="0.2">
      <c r="A643" s="4"/>
      <c r="B643" s="2" t="s">
        <v>612</v>
      </c>
      <c r="C643" s="51">
        <v>1</v>
      </c>
      <c r="D643" s="51"/>
      <c r="E643" s="51"/>
      <c r="F643" s="51"/>
      <c r="G643" s="51"/>
      <c r="H643" s="51"/>
      <c r="I643" s="40"/>
      <c r="J643" s="40">
        <v>0</v>
      </c>
      <c r="K643" s="40">
        <v>0.3</v>
      </c>
      <c r="L643" s="51">
        <v>0.3</v>
      </c>
      <c r="M643" s="40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2"/>
      <c r="BZ643" s="2"/>
      <c r="CA643" s="2"/>
      <c r="CB643" s="2"/>
      <c r="CC643" s="2"/>
      <c r="CD643" s="2"/>
      <c r="CE643" s="2"/>
      <c r="CF643" s="2"/>
    </row>
    <row r="644" spans="1:84" x14ac:dyDescent="0.2">
      <c r="A644" s="1"/>
      <c r="B644" s="41" t="s">
        <v>613</v>
      </c>
      <c r="C644" s="51">
        <v>2</v>
      </c>
      <c r="D644" s="52"/>
      <c r="E644" s="52"/>
      <c r="F644" s="52"/>
      <c r="G644" s="52"/>
      <c r="H644" s="52"/>
      <c r="I644" s="52"/>
      <c r="J644" s="52">
        <v>0</v>
      </c>
      <c r="K644" s="52">
        <v>0.3</v>
      </c>
      <c r="L644" s="52">
        <v>0.3</v>
      </c>
      <c r="M644" s="5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2"/>
      <c r="BZ644" s="2"/>
      <c r="CA644" s="2"/>
      <c r="CB644" s="2"/>
      <c r="CC644" s="2"/>
      <c r="CD644" s="2"/>
      <c r="CE644" s="2"/>
      <c r="CF644" s="2"/>
    </row>
    <row r="645" spans="1:84" x14ac:dyDescent="0.2">
      <c r="A645" s="1"/>
      <c r="B645" s="41" t="s">
        <v>614</v>
      </c>
      <c r="C645" s="51">
        <v>3</v>
      </c>
      <c r="D645" s="52"/>
      <c r="E645" s="52"/>
      <c r="F645" s="52"/>
      <c r="G645" s="52"/>
      <c r="H645" s="52"/>
      <c r="I645" s="52"/>
      <c r="J645" s="52">
        <v>0</v>
      </c>
      <c r="K645" s="52">
        <v>0.5</v>
      </c>
      <c r="L645" s="52">
        <v>0.5</v>
      </c>
      <c r="M645" s="5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2"/>
      <c r="BZ645" s="2"/>
      <c r="CA645" s="2"/>
      <c r="CB645" s="2"/>
      <c r="CC645" s="2"/>
      <c r="CD645" s="2"/>
      <c r="CE645" s="2"/>
      <c r="CF645" s="2"/>
    </row>
    <row r="646" spans="1:84" x14ac:dyDescent="0.2">
      <c r="A646" s="1"/>
      <c r="B646" s="41" t="s">
        <v>615</v>
      </c>
      <c r="C646" s="51">
        <v>4</v>
      </c>
      <c r="D646" s="52"/>
      <c r="E646" s="52"/>
      <c r="F646" s="52"/>
      <c r="G646" s="52"/>
      <c r="H646" s="52"/>
      <c r="I646" s="52"/>
      <c r="J646" s="52">
        <v>0</v>
      </c>
      <c r="K646" s="52">
        <v>0.5</v>
      </c>
      <c r="L646" s="52">
        <v>0.5</v>
      </c>
      <c r="M646" s="5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2"/>
      <c r="BZ646" s="2"/>
      <c r="CA646" s="2"/>
      <c r="CB646" s="2"/>
      <c r="CC646" s="2"/>
      <c r="CD646" s="2"/>
      <c r="CE646" s="2"/>
      <c r="CF646" s="2"/>
    </row>
    <row r="647" spans="1:84" x14ac:dyDescent="0.2">
      <c r="A647" s="1"/>
      <c r="B647" s="41" t="s">
        <v>616</v>
      </c>
      <c r="C647" s="51">
        <v>5</v>
      </c>
      <c r="D647" s="52"/>
      <c r="E647" s="52"/>
      <c r="F647" s="52"/>
      <c r="G647" s="52"/>
      <c r="H647" s="52"/>
      <c r="I647" s="52"/>
      <c r="J647" s="52">
        <v>0</v>
      </c>
      <c r="K647" s="52">
        <v>0.7</v>
      </c>
      <c r="L647" s="52">
        <v>0.7</v>
      </c>
      <c r="M647" s="5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2"/>
      <c r="BZ647" s="2"/>
      <c r="CA647" s="2"/>
      <c r="CB647" s="2"/>
      <c r="CC647" s="2"/>
      <c r="CD647" s="2"/>
      <c r="CE647" s="2"/>
      <c r="CF647" s="2"/>
    </row>
    <row r="648" spans="1:84" x14ac:dyDescent="0.2">
      <c r="A648" s="1"/>
      <c r="B648" s="255" t="s">
        <v>617</v>
      </c>
      <c r="C648" s="51">
        <v>6</v>
      </c>
      <c r="D648" s="52"/>
      <c r="E648" s="52"/>
      <c r="F648" s="52"/>
      <c r="G648" s="52"/>
      <c r="H648" s="52"/>
      <c r="I648" s="52"/>
      <c r="J648" s="247">
        <v>1.5</v>
      </c>
      <c r="K648" s="52">
        <v>0.7</v>
      </c>
      <c r="L648" s="52">
        <v>0.7</v>
      </c>
      <c r="M648" s="5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2"/>
      <c r="BZ648" s="2"/>
      <c r="CA648" s="2"/>
      <c r="CB648" s="2"/>
      <c r="CC648" s="2"/>
      <c r="CD648" s="2"/>
      <c r="CE648" s="2"/>
      <c r="CF648" s="2"/>
    </row>
    <row r="649" spans="1:84" x14ac:dyDescent="0.2">
      <c r="A649" s="1"/>
      <c r="B649" s="41" t="s">
        <v>618</v>
      </c>
      <c r="C649" s="51">
        <v>7</v>
      </c>
      <c r="D649" s="52"/>
      <c r="E649" s="52"/>
      <c r="F649" s="52"/>
      <c r="G649" s="52"/>
      <c r="H649" s="52"/>
      <c r="I649" s="52"/>
      <c r="J649" s="52">
        <v>0</v>
      </c>
      <c r="K649" s="52">
        <v>0.7</v>
      </c>
      <c r="L649" s="52">
        <v>0.7</v>
      </c>
      <c r="M649" s="5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2"/>
      <c r="BZ649" s="2"/>
      <c r="CA649" s="2"/>
      <c r="CB649" s="2"/>
      <c r="CC649" s="2"/>
      <c r="CD649" s="2"/>
      <c r="CE649" s="2"/>
      <c r="CF649" s="2"/>
    </row>
    <row r="650" spans="1:84" x14ac:dyDescent="0.2">
      <c r="A650" s="1"/>
      <c r="B650" s="41" t="s">
        <v>619</v>
      </c>
      <c r="C650" s="51">
        <v>8</v>
      </c>
      <c r="D650" s="52"/>
      <c r="E650" s="52"/>
      <c r="F650" s="52"/>
      <c r="G650" s="52"/>
      <c r="H650" s="52"/>
      <c r="I650" s="52"/>
      <c r="J650" s="52">
        <v>0</v>
      </c>
      <c r="K650" s="52">
        <v>0.7</v>
      </c>
      <c r="L650" s="52">
        <v>0.7</v>
      </c>
      <c r="M650" s="5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2"/>
      <c r="BZ650" s="2"/>
      <c r="CA650" s="2"/>
      <c r="CB650" s="2"/>
      <c r="CC650" s="2"/>
      <c r="CD650" s="2"/>
      <c r="CE650" s="2"/>
      <c r="CF650" s="2"/>
    </row>
    <row r="651" spans="1:84" x14ac:dyDescent="0.2">
      <c r="A651" s="1"/>
      <c r="B651" s="41" t="s">
        <v>765</v>
      </c>
      <c r="C651" s="51">
        <v>9</v>
      </c>
      <c r="D651" s="52"/>
      <c r="E651" s="52"/>
      <c r="F651" s="52"/>
      <c r="G651" s="52"/>
      <c r="H651" s="52"/>
      <c r="I651" s="52"/>
      <c r="J651" s="52">
        <v>0</v>
      </c>
      <c r="K651" s="52">
        <v>0.7</v>
      </c>
      <c r="L651" s="52">
        <v>0.7</v>
      </c>
      <c r="M651" s="5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2"/>
      <c r="BZ651" s="2"/>
      <c r="CA651" s="2"/>
      <c r="CB651" s="2"/>
      <c r="CC651" s="2"/>
      <c r="CD651" s="2"/>
      <c r="CE651" s="2"/>
      <c r="CF651" s="2"/>
    </row>
    <row r="652" spans="1:84" x14ac:dyDescent="0.2">
      <c r="A652" s="1"/>
      <c r="B652" s="41" t="s">
        <v>766</v>
      </c>
      <c r="C652" s="51">
        <v>10</v>
      </c>
      <c r="D652" s="52"/>
      <c r="E652" s="52"/>
      <c r="F652" s="52"/>
      <c r="G652" s="52"/>
      <c r="H652" s="52"/>
      <c r="I652" s="52"/>
      <c r="J652" s="52">
        <v>0</v>
      </c>
      <c r="K652" s="52">
        <v>0.7</v>
      </c>
      <c r="L652" s="52">
        <v>0.7</v>
      </c>
      <c r="M652" s="5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2"/>
      <c r="BZ652" s="2"/>
      <c r="CA652" s="2"/>
      <c r="CB652" s="2"/>
      <c r="CC652" s="2"/>
      <c r="CD652" s="2"/>
      <c r="CE652" s="2"/>
      <c r="CF652" s="2"/>
    </row>
    <row r="653" spans="1:84" x14ac:dyDescent="0.2">
      <c r="A653" s="1"/>
      <c r="B653" s="41" t="s">
        <v>620</v>
      </c>
      <c r="C653" s="51">
        <v>11</v>
      </c>
      <c r="D653" s="52"/>
      <c r="E653" s="52"/>
      <c r="F653" s="52"/>
      <c r="G653" s="52"/>
      <c r="H653" s="52"/>
      <c r="I653" s="52"/>
      <c r="J653" s="52">
        <v>0</v>
      </c>
      <c r="K653" s="52">
        <v>0.7</v>
      </c>
      <c r="L653" s="52">
        <v>0.7</v>
      </c>
      <c r="M653" s="5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2"/>
      <c r="BZ653" s="2"/>
      <c r="CA653" s="2"/>
      <c r="CB653" s="2"/>
      <c r="CC653" s="2"/>
      <c r="CD653" s="2"/>
      <c r="CE653" s="2"/>
      <c r="CF653" s="2"/>
    </row>
    <row r="654" spans="1:84" x14ac:dyDescent="0.2">
      <c r="A654" s="1"/>
      <c r="B654" s="41" t="s">
        <v>621</v>
      </c>
      <c r="C654" s="51">
        <v>12</v>
      </c>
      <c r="D654" s="52"/>
      <c r="E654" s="52"/>
      <c r="F654" s="52"/>
      <c r="G654" s="52"/>
      <c r="H654" s="52"/>
      <c r="I654" s="52"/>
      <c r="J654" s="52">
        <v>0</v>
      </c>
      <c r="K654" s="52">
        <v>0.7</v>
      </c>
      <c r="L654" s="52">
        <v>0.7</v>
      </c>
      <c r="M654" s="5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2"/>
      <c r="BZ654" s="2"/>
      <c r="CA654" s="2"/>
      <c r="CB654" s="2"/>
      <c r="CC654" s="2"/>
      <c r="CD654" s="2"/>
      <c r="CE654" s="2"/>
      <c r="CF654" s="2"/>
    </row>
    <row r="655" spans="1:84" x14ac:dyDescent="0.2">
      <c r="A655" s="1"/>
      <c r="B655" s="41" t="s">
        <v>622</v>
      </c>
      <c r="C655" s="51">
        <v>13</v>
      </c>
      <c r="D655" s="52"/>
      <c r="E655" s="52"/>
      <c r="F655" s="52"/>
      <c r="G655" s="52"/>
      <c r="H655" s="52"/>
      <c r="I655" s="52"/>
      <c r="J655" s="52">
        <v>0</v>
      </c>
      <c r="K655" s="52">
        <v>0.7</v>
      </c>
      <c r="L655" s="52">
        <v>0.7</v>
      </c>
      <c r="M655" s="5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2"/>
      <c r="BZ655" s="2"/>
      <c r="CA655" s="2"/>
      <c r="CB655" s="2"/>
      <c r="CC655" s="2"/>
      <c r="CD655" s="2"/>
      <c r="CE655" s="2"/>
      <c r="CF655" s="2"/>
    </row>
    <row r="656" spans="1:84" x14ac:dyDescent="0.2">
      <c r="A656" s="1"/>
      <c r="B656" s="41" t="s">
        <v>767</v>
      </c>
      <c r="C656" s="51">
        <v>14</v>
      </c>
      <c r="D656" s="52"/>
      <c r="E656" s="52"/>
      <c r="F656" s="52"/>
      <c r="G656" s="52"/>
      <c r="H656" s="52"/>
      <c r="I656" s="52"/>
      <c r="J656" s="52">
        <v>0</v>
      </c>
      <c r="K656" s="52">
        <v>0.7</v>
      </c>
      <c r="L656" s="52">
        <v>0.7</v>
      </c>
      <c r="M656" s="5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2"/>
      <c r="BZ656" s="2"/>
      <c r="CA656" s="2"/>
      <c r="CB656" s="2"/>
      <c r="CC656" s="2"/>
      <c r="CD656" s="2"/>
      <c r="CE656" s="2"/>
      <c r="CF656" s="2"/>
    </row>
    <row r="657" spans="1:84" x14ac:dyDescent="0.2">
      <c r="A657" s="1"/>
      <c r="B657" s="41" t="s">
        <v>768</v>
      </c>
      <c r="C657" s="51">
        <v>15</v>
      </c>
      <c r="D657" s="52"/>
      <c r="E657" s="52"/>
      <c r="F657" s="52"/>
      <c r="G657" s="52"/>
      <c r="H657" s="52"/>
      <c r="I657" s="52"/>
      <c r="J657" s="52">
        <v>0</v>
      </c>
      <c r="K657" s="52">
        <v>0.7</v>
      </c>
      <c r="L657" s="52">
        <v>0.7</v>
      </c>
      <c r="M657" s="5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2"/>
      <c r="BZ657" s="2"/>
      <c r="CA657" s="2"/>
      <c r="CB657" s="2"/>
      <c r="CC657" s="2"/>
      <c r="CD657" s="2"/>
      <c r="CE657" s="2"/>
      <c r="CF657" s="2"/>
    </row>
    <row r="658" spans="1:84" x14ac:dyDescent="0.2">
      <c r="A658" s="1"/>
      <c r="B658" s="41" t="s">
        <v>769</v>
      </c>
      <c r="C658" s="51">
        <v>16</v>
      </c>
      <c r="D658" s="52"/>
      <c r="E658" s="52"/>
      <c r="F658" s="52"/>
      <c r="G658" s="52"/>
      <c r="H658" s="52"/>
      <c r="I658" s="52"/>
      <c r="J658" s="52">
        <v>0</v>
      </c>
      <c r="K658" s="52">
        <v>0.7</v>
      </c>
      <c r="L658" s="52">
        <v>0.7</v>
      </c>
      <c r="M658" s="5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2"/>
      <c r="BZ658" s="2"/>
      <c r="CA658" s="2"/>
      <c r="CB658" s="2"/>
      <c r="CC658" s="2"/>
      <c r="CD658" s="2"/>
      <c r="CE658" s="2"/>
      <c r="CF658" s="2"/>
    </row>
    <row r="659" spans="1:84" x14ac:dyDescent="0.2">
      <c r="A659" s="1"/>
      <c r="B659" s="41" t="s">
        <v>623</v>
      </c>
      <c r="C659" s="51">
        <v>17</v>
      </c>
      <c r="D659" s="52"/>
      <c r="E659" s="52"/>
      <c r="F659" s="52"/>
      <c r="G659" s="52"/>
      <c r="H659" s="52"/>
      <c r="I659" s="52"/>
      <c r="J659" s="52">
        <v>0</v>
      </c>
      <c r="K659" s="52">
        <v>0.7</v>
      </c>
      <c r="L659" s="52">
        <v>0.7</v>
      </c>
      <c r="M659" s="5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2"/>
      <c r="BZ659" s="2"/>
      <c r="CA659" s="2"/>
      <c r="CB659" s="2"/>
      <c r="CC659" s="2"/>
      <c r="CD659" s="2"/>
      <c r="CE659" s="2"/>
      <c r="CF659" s="2"/>
    </row>
    <row r="660" spans="1:84" x14ac:dyDescent="0.2">
      <c r="A660" s="1"/>
      <c r="B660" s="41" t="s">
        <v>721</v>
      </c>
      <c r="C660" s="51">
        <v>18</v>
      </c>
      <c r="D660" s="52"/>
      <c r="E660" s="52"/>
      <c r="F660" s="52"/>
      <c r="G660" s="52"/>
      <c r="H660" s="52"/>
      <c r="I660" s="52"/>
      <c r="J660" s="247">
        <v>1</v>
      </c>
      <c r="K660" s="52">
        <v>1</v>
      </c>
      <c r="L660" s="52">
        <v>1</v>
      </c>
      <c r="M660" s="5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2"/>
      <c r="BZ660" s="2"/>
      <c r="CA660" s="2"/>
      <c r="CB660" s="2"/>
      <c r="CC660" s="2"/>
      <c r="CD660" s="2"/>
      <c r="CE660" s="2"/>
      <c r="CF660" s="2"/>
    </row>
    <row r="661" spans="1:84" x14ac:dyDescent="0.2">
      <c r="A661" s="1"/>
      <c r="B661" s="41" t="s">
        <v>722</v>
      </c>
      <c r="C661" s="51">
        <v>19</v>
      </c>
      <c r="D661" s="52"/>
      <c r="E661" s="52"/>
      <c r="F661" s="52"/>
      <c r="G661" s="52"/>
      <c r="H661" s="52"/>
      <c r="I661" s="52"/>
      <c r="J661" s="247">
        <v>12</v>
      </c>
      <c r="K661" s="52">
        <v>12</v>
      </c>
      <c r="L661" s="52">
        <v>12</v>
      </c>
      <c r="M661" s="5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2"/>
      <c r="BZ661" s="2"/>
      <c r="CA661" s="2"/>
      <c r="CB661" s="2"/>
      <c r="CC661" s="2"/>
      <c r="CD661" s="2"/>
      <c r="CE661" s="2"/>
      <c r="CF661" s="2"/>
    </row>
    <row r="662" spans="1:84" x14ac:dyDescent="0.2">
      <c r="A662" s="1"/>
      <c r="B662" s="41" t="s">
        <v>628</v>
      </c>
      <c r="C662" s="51">
        <v>20</v>
      </c>
      <c r="D662" s="52"/>
      <c r="E662" s="52"/>
      <c r="F662" s="52"/>
      <c r="G662" s="52"/>
      <c r="H662" s="52"/>
      <c r="I662" s="52"/>
      <c r="J662" s="452" t="b">
        <v>1</v>
      </c>
      <c r="K662" s="52" t="b">
        <v>0</v>
      </c>
      <c r="L662" s="52" t="b">
        <v>0</v>
      </c>
      <c r="M662" s="5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2"/>
      <c r="BZ662" s="2"/>
      <c r="CA662" s="2"/>
      <c r="CB662" s="2"/>
      <c r="CC662" s="2"/>
      <c r="CD662" s="2"/>
      <c r="CE662" s="2"/>
      <c r="CF662" s="2"/>
    </row>
    <row r="663" spans="1:84" x14ac:dyDescent="0.2">
      <c r="A663" s="1"/>
      <c r="B663" s="1"/>
      <c r="C663" s="51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2"/>
      <c r="BZ663" s="2"/>
      <c r="CA663" s="2"/>
      <c r="CB663" s="2"/>
      <c r="CC663" s="2"/>
      <c r="CD663" s="2"/>
      <c r="CE663" s="2"/>
      <c r="CF663" s="2"/>
    </row>
    <row r="664" spans="1:84" x14ac:dyDescent="0.2">
      <c r="A664" s="1"/>
      <c r="B664" s="324" t="s">
        <v>960</v>
      </c>
      <c r="C664" s="51"/>
      <c r="D664" s="17"/>
      <c r="E664" s="22"/>
      <c r="F664" s="22"/>
      <c r="G664" s="22"/>
      <c r="H664" s="22"/>
      <c r="I664" s="27"/>
      <c r="J664" s="27"/>
      <c r="K664" s="27"/>
      <c r="L664" s="22"/>
      <c r="M664" s="2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2"/>
      <c r="BZ664" s="2"/>
      <c r="CA664" s="2"/>
      <c r="CB664" s="2"/>
      <c r="CC664" s="2"/>
      <c r="CD664" s="2"/>
      <c r="CE664" s="2"/>
      <c r="CF664" s="2"/>
    </row>
    <row r="665" spans="1:84" x14ac:dyDescent="0.2">
      <c r="A665" s="1" t="s">
        <v>32</v>
      </c>
      <c r="B665" s="45" t="s">
        <v>630</v>
      </c>
      <c r="C665" s="51"/>
      <c r="D665" s="131"/>
      <c r="E665" s="131"/>
      <c r="F665" s="131"/>
      <c r="G665" s="131"/>
      <c r="H665" s="131"/>
      <c r="I665" s="42"/>
      <c r="J665" s="27" t="s">
        <v>772</v>
      </c>
      <c r="K665" s="254" t="s">
        <v>803</v>
      </c>
      <c r="L665" s="27" t="s">
        <v>802</v>
      </c>
      <c r="M665" s="4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2"/>
      <c r="BZ665" s="2"/>
      <c r="CA665" s="2"/>
      <c r="CB665" s="2"/>
      <c r="CC665" s="2"/>
      <c r="CD665" s="2"/>
      <c r="CE665" s="2"/>
      <c r="CF665" s="2"/>
    </row>
    <row r="666" spans="1:84" x14ac:dyDescent="0.2">
      <c r="A666" s="4"/>
      <c r="B666" s="251" t="s">
        <v>612</v>
      </c>
      <c r="C666" s="51">
        <v>1</v>
      </c>
      <c r="D666" s="230"/>
      <c r="E666" s="230"/>
      <c r="F666" s="230"/>
      <c r="G666" s="230"/>
      <c r="H666" s="230"/>
      <c r="I666" s="229"/>
      <c r="J666" s="229">
        <v>0</v>
      </c>
      <c r="K666" s="264">
        <v>0.1</v>
      </c>
      <c r="L666" s="230">
        <v>0.01</v>
      </c>
      <c r="M666" s="22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2"/>
      <c r="BZ666" s="2"/>
      <c r="CA666" s="2"/>
      <c r="CB666" s="2"/>
      <c r="CC666" s="2"/>
      <c r="CD666" s="2"/>
      <c r="CE666" s="2"/>
      <c r="CF666" s="2"/>
    </row>
    <row r="667" spans="1:84" x14ac:dyDescent="0.2">
      <c r="A667" s="1"/>
      <c r="B667" s="255" t="s">
        <v>613</v>
      </c>
      <c r="C667" s="51">
        <v>2</v>
      </c>
      <c r="D667" s="231"/>
      <c r="E667" s="231"/>
      <c r="F667" s="231"/>
      <c r="G667" s="231"/>
      <c r="H667" s="231"/>
      <c r="I667" s="231"/>
      <c r="J667" s="231">
        <v>0</v>
      </c>
      <c r="K667" s="269">
        <v>0.1</v>
      </c>
      <c r="L667" s="231">
        <v>0.01</v>
      </c>
      <c r="M667" s="23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2"/>
      <c r="BZ667" s="2"/>
      <c r="CA667" s="2"/>
      <c r="CB667" s="2"/>
      <c r="CC667" s="2"/>
      <c r="CD667" s="2"/>
      <c r="CE667" s="2"/>
      <c r="CF667" s="2"/>
    </row>
    <row r="668" spans="1:84" x14ac:dyDescent="0.2">
      <c r="A668" s="1"/>
      <c r="B668" s="255" t="s">
        <v>614</v>
      </c>
      <c r="C668" s="51">
        <v>3</v>
      </c>
      <c r="D668" s="231"/>
      <c r="E668" s="231"/>
      <c r="F668" s="231"/>
      <c r="G668" s="231"/>
      <c r="H668" s="231"/>
      <c r="I668" s="231"/>
      <c r="J668" s="231">
        <v>0</v>
      </c>
      <c r="K668" s="269">
        <v>0.15</v>
      </c>
      <c r="L668" s="231">
        <v>1.4999999999999999E-2</v>
      </c>
      <c r="M668" s="23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2"/>
      <c r="BZ668" s="2"/>
      <c r="CA668" s="2"/>
      <c r="CB668" s="2"/>
      <c r="CC668" s="2"/>
      <c r="CD668" s="2"/>
      <c r="CE668" s="2"/>
      <c r="CF668" s="2"/>
    </row>
    <row r="669" spans="1:84" x14ac:dyDescent="0.2">
      <c r="A669" s="1"/>
      <c r="B669" s="255" t="s">
        <v>615</v>
      </c>
      <c r="C669" s="51">
        <v>4</v>
      </c>
      <c r="D669" s="231"/>
      <c r="E669" s="231"/>
      <c r="F669" s="231"/>
      <c r="G669" s="231"/>
      <c r="H669" s="231"/>
      <c r="I669" s="231"/>
      <c r="J669" s="231">
        <v>0</v>
      </c>
      <c r="K669" s="269">
        <v>0.15</v>
      </c>
      <c r="L669" s="231">
        <v>1.4999999999999999E-2</v>
      </c>
      <c r="M669" s="23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2"/>
      <c r="BZ669" s="2"/>
      <c r="CA669" s="2"/>
      <c r="CB669" s="2"/>
      <c r="CC669" s="2"/>
      <c r="CD669" s="2"/>
      <c r="CE669" s="2"/>
      <c r="CF669" s="2"/>
    </row>
    <row r="670" spans="1:84" x14ac:dyDescent="0.2">
      <c r="A670" s="1"/>
      <c r="B670" s="255" t="s">
        <v>616</v>
      </c>
      <c r="C670" s="51">
        <v>5</v>
      </c>
      <c r="D670" s="231"/>
      <c r="E670" s="231"/>
      <c r="F670" s="231"/>
      <c r="G670" s="231"/>
      <c r="H670" s="231"/>
      <c r="I670" s="231"/>
      <c r="J670" s="231">
        <v>0</v>
      </c>
      <c r="K670" s="269">
        <v>0.2</v>
      </c>
      <c r="L670" s="231">
        <v>0.02</v>
      </c>
      <c r="M670" s="23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2"/>
      <c r="BZ670" s="2"/>
      <c r="CA670" s="2"/>
      <c r="CB670" s="2"/>
      <c r="CC670" s="2"/>
      <c r="CD670" s="2"/>
      <c r="CE670" s="2"/>
      <c r="CF670" s="2"/>
    </row>
    <row r="671" spans="1:84" x14ac:dyDescent="0.2">
      <c r="A671" s="1"/>
      <c r="B671" s="255" t="s">
        <v>617</v>
      </c>
      <c r="C671" s="51">
        <v>6</v>
      </c>
      <c r="D671" s="231"/>
      <c r="E671" s="231"/>
      <c r="F671" s="231"/>
      <c r="G671" s="231"/>
      <c r="H671" s="231"/>
      <c r="I671" s="231"/>
      <c r="J671" s="231">
        <v>0</v>
      </c>
      <c r="K671" s="269">
        <v>0.2</v>
      </c>
      <c r="L671" s="231">
        <v>0.02</v>
      </c>
      <c r="M671" s="23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2"/>
      <c r="BZ671" s="2"/>
      <c r="CA671" s="2"/>
      <c r="CB671" s="2"/>
      <c r="CC671" s="2"/>
      <c r="CD671" s="2"/>
      <c r="CE671" s="2"/>
      <c r="CF671" s="2"/>
    </row>
    <row r="672" spans="1:84" x14ac:dyDescent="0.2">
      <c r="A672" s="1"/>
      <c r="B672" s="255" t="s">
        <v>618</v>
      </c>
      <c r="C672" s="51">
        <v>7</v>
      </c>
      <c r="D672" s="231"/>
      <c r="E672" s="231"/>
      <c r="F672" s="231"/>
      <c r="G672" s="231"/>
      <c r="H672" s="231"/>
      <c r="I672" s="231"/>
      <c r="J672" s="231">
        <v>0</v>
      </c>
      <c r="K672" s="269">
        <v>0.2</v>
      </c>
      <c r="L672" s="231">
        <v>0.2</v>
      </c>
      <c r="M672" s="23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2"/>
      <c r="BZ672" s="2"/>
      <c r="CA672" s="2"/>
      <c r="CB672" s="2"/>
      <c r="CC672" s="2"/>
      <c r="CD672" s="2"/>
      <c r="CE672" s="2"/>
      <c r="CF672" s="2"/>
    </row>
    <row r="673" spans="1:84" x14ac:dyDescent="0.2">
      <c r="A673" s="1"/>
      <c r="B673" s="255" t="s">
        <v>619</v>
      </c>
      <c r="C673" s="51">
        <v>8</v>
      </c>
      <c r="D673" s="231"/>
      <c r="E673" s="231"/>
      <c r="F673" s="231"/>
      <c r="G673" s="231"/>
      <c r="H673" s="231"/>
      <c r="I673" s="231"/>
      <c r="J673" s="231">
        <v>0</v>
      </c>
      <c r="K673" s="269">
        <v>0.2</v>
      </c>
      <c r="L673" s="231">
        <v>0.2</v>
      </c>
      <c r="M673" s="23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2"/>
      <c r="BZ673" s="2"/>
      <c r="CA673" s="2"/>
      <c r="CB673" s="2"/>
      <c r="CC673" s="2"/>
      <c r="CD673" s="2"/>
      <c r="CE673" s="2"/>
      <c r="CF673" s="2"/>
    </row>
    <row r="674" spans="1:84" x14ac:dyDescent="0.2">
      <c r="A674" s="1"/>
      <c r="B674" s="255" t="s">
        <v>765</v>
      </c>
      <c r="C674" s="51">
        <v>9</v>
      </c>
      <c r="D674" s="231"/>
      <c r="E674" s="231"/>
      <c r="F674" s="231"/>
      <c r="G674" s="231"/>
      <c r="H674" s="231"/>
      <c r="I674" s="231"/>
      <c r="J674" s="231">
        <v>0</v>
      </c>
      <c r="K674" s="269">
        <v>0.2</v>
      </c>
      <c r="L674" s="231">
        <v>0.2</v>
      </c>
      <c r="M674" s="23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2"/>
      <c r="BZ674" s="2"/>
      <c r="CA674" s="2"/>
      <c r="CB674" s="2"/>
      <c r="CC674" s="2"/>
      <c r="CD674" s="2"/>
      <c r="CE674" s="2"/>
      <c r="CF674" s="2"/>
    </row>
    <row r="675" spans="1:84" x14ac:dyDescent="0.2">
      <c r="A675" s="1"/>
      <c r="B675" s="255" t="s">
        <v>766</v>
      </c>
      <c r="C675" s="51">
        <v>10</v>
      </c>
      <c r="D675" s="231"/>
      <c r="E675" s="231"/>
      <c r="F675" s="231"/>
      <c r="G675" s="231"/>
      <c r="H675" s="231"/>
      <c r="I675" s="231"/>
      <c r="J675" s="231">
        <v>0</v>
      </c>
      <c r="K675" s="269">
        <v>0.2</v>
      </c>
      <c r="L675" s="231">
        <v>0.2</v>
      </c>
      <c r="M675" s="23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2"/>
      <c r="BZ675" s="2"/>
      <c r="CA675" s="2"/>
      <c r="CB675" s="2"/>
      <c r="CC675" s="2"/>
      <c r="CD675" s="2"/>
      <c r="CE675" s="2"/>
      <c r="CF675" s="2"/>
    </row>
    <row r="676" spans="1:84" x14ac:dyDescent="0.2">
      <c r="A676" s="1"/>
      <c r="B676" s="255" t="s">
        <v>620</v>
      </c>
      <c r="C676" s="51">
        <v>11</v>
      </c>
      <c r="D676" s="231"/>
      <c r="E676" s="231"/>
      <c r="F676" s="231"/>
      <c r="G676" s="231"/>
      <c r="H676" s="231"/>
      <c r="I676" s="231"/>
      <c r="J676" s="231">
        <v>0</v>
      </c>
      <c r="K676" s="269">
        <v>0.2</v>
      </c>
      <c r="L676" s="231">
        <v>0.2</v>
      </c>
      <c r="M676" s="23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2"/>
      <c r="BZ676" s="2"/>
      <c r="CA676" s="2"/>
      <c r="CB676" s="2"/>
      <c r="CC676" s="2"/>
      <c r="CD676" s="2"/>
      <c r="CE676" s="2"/>
      <c r="CF676" s="2"/>
    </row>
    <row r="677" spans="1:84" x14ac:dyDescent="0.2">
      <c r="A677" s="1"/>
      <c r="B677" s="255" t="s">
        <v>621</v>
      </c>
      <c r="C677" s="51">
        <v>12</v>
      </c>
      <c r="D677" s="231"/>
      <c r="E677" s="231"/>
      <c r="F677" s="231"/>
      <c r="G677" s="231"/>
      <c r="H677" s="231"/>
      <c r="I677" s="231"/>
      <c r="J677" s="231">
        <v>0</v>
      </c>
      <c r="K677" s="269">
        <v>0.2</v>
      </c>
      <c r="L677" s="231">
        <v>0.2</v>
      </c>
      <c r="M677" s="23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2"/>
      <c r="BZ677" s="2"/>
      <c r="CA677" s="2"/>
      <c r="CB677" s="2"/>
      <c r="CC677" s="2"/>
      <c r="CD677" s="2"/>
      <c r="CE677" s="2"/>
      <c r="CF677" s="2"/>
    </row>
    <row r="678" spans="1:84" x14ac:dyDescent="0.2">
      <c r="A678" s="1"/>
      <c r="B678" s="255" t="s">
        <v>622</v>
      </c>
      <c r="C678" s="51">
        <v>13</v>
      </c>
      <c r="D678" s="231"/>
      <c r="E678" s="231"/>
      <c r="F678" s="231"/>
      <c r="G678" s="231"/>
      <c r="H678" s="231"/>
      <c r="I678" s="231"/>
      <c r="J678" s="231">
        <v>0</v>
      </c>
      <c r="K678" s="269">
        <v>0.2</v>
      </c>
      <c r="L678" s="231">
        <v>0.2</v>
      </c>
      <c r="M678" s="23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2"/>
      <c r="BZ678" s="2"/>
      <c r="CA678" s="2"/>
      <c r="CB678" s="2"/>
      <c r="CC678" s="2"/>
      <c r="CD678" s="2"/>
      <c r="CE678" s="2"/>
      <c r="CF678" s="2"/>
    </row>
    <row r="679" spans="1:84" x14ac:dyDescent="0.2">
      <c r="A679" s="1"/>
      <c r="B679" s="255" t="s">
        <v>767</v>
      </c>
      <c r="C679" s="51">
        <v>14</v>
      </c>
      <c r="D679" s="231"/>
      <c r="E679" s="231"/>
      <c r="F679" s="231"/>
      <c r="G679" s="231"/>
      <c r="H679" s="231"/>
      <c r="I679" s="231"/>
      <c r="J679" s="231">
        <v>0</v>
      </c>
      <c r="K679" s="269">
        <v>0.2</v>
      </c>
      <c r="L679" s="231">
        <v>0.02</v>
      </c>
      <c r="M679" s="23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2"/>
      <c r="BZ679" s="2"/>
      <c r="CA679" s="2"/>
      <c r="CB679" s="2"/>
      <c r="CC679" s="2"/>
      <c r="CD679" s="2"/>
      <c r="CE679" s="2"/>
      <c r="CF679" s="2"/>
    </row>
    <row r="680" spans="1:84" x14ac:dyDescent="0.2">
      <c r="A680" s="1"/>
      <c r="B680" s="255" t="s">
        <v>768</v>
      </c>
      <c r="C680" s="51">
        <v>15</v>
      </c>
      <c r="D680" s="231"/>
      <c r="E680" s="231"/>
      <c r="F680" s="231"/>
      <c r="G680" s="231"/>
      <c r="H680" s="231"/>
      <c r="I680" s="231"/>
      <c r="J680" s="231">
        <v>0</v>
      </c>
      <c r="K680" s="269">
        <v>0.2</v>
      </c>
      <c r="L680" s="231">
        <v>0.02</v>
      </c>
      <c r="M680" s="23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2"/>
      <c r="BZ680" s="2"/>
      <c r="CA680" s="2"/>
      <c r="CB680" s="2"/>
      <c r="CC680" s="2"/>
      <c r="CD680" s="2"/>
      <c r="CE680" s="2"/>
      <c r="CF680" s="2"/>
    </row>
    <row r="681" spans="1:84" x14ac:dyDescent="0.2">
      <c r="A681" s="1"/>
      <c r="B681" s="255" t="s">
        <v>769</v>
      </c>
      <c r="C681" s="51">
        <v>16</v>
      </c>
      <c r="D681" s="231"/>
      <c r="E681" s="231"/>
      <c r="F681" s="231"/>
      <c r="G681" s="231"/>
      <c r="H681" s="231"/>
      <c r="I681" s="231"/>
      <c r="J681" s="231">
        <v>0</v>
      </c>
      <c r="K681" s="269">
        <v>0.2</v>
      </c>
      <c r="L681" s="231">
        <v>0.2</v>
      </c>
      <c r="M681" s="23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2"/>
      <c r="BZ681" s="2"/>
      <c r="CA681" s="2"/>
      <c r="CB681" s="2"/>
      <c r="CC681" s="2"/>
      <c r="CD681" s="2"/>
      <c r="CE681" s="2"/>
      <c r="CF681" s="2"/>
    </row>
    <row r="682" spans="1:84" x14ac:dyDescent="0.2">
      <c r="A682" s="1"/>
      <c r="B682" s="255" t="s">
        <v>623</v>
      </c>
      <c r="C682" s="51">
        <v>17</v>
      </c>
      <c r="D682" s="231"/>
      <c r="E682" s="231"/>
      <c r="F682" s="231"/>
      <c r="G682" s="231"/>
      <c r="H682" s="231"/>
      <c r="I682" s="231"/>
      <c r="J682" s="231">
        <v>0</v>
      </c>
      <c r="K682" s="269">
        <v>0.2</v>
      </c>
      <c r="L682" s="231">
        <v>0.02</v>
      </c>
      <c r="M682" s="23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2"/>
      <c r="BZ682" s="2"/>
      <c r="CA682" s="2"/>
      <c r="CB682" s="2"/>
      <c r="CC682" s="2"/>
      <c r="CD682" s="2"/>
      <c r="CE682" s="2"/>
      <c r="CF682" s="2"/>
    </row>
    <row r="683" spans="1:84" x14ac:dyDescent="0.2">
      <c r="A683" s="1"/>
      <c r="B683" s="255" t="s">
        <v>721</v>
      </c>
      <c r="C683" s="51">
        <v>18</v>
      </c>
      <c r="D683" s="52"/>
      <c r="E683" s="52"/>
      <c r="F683" s="52"/>
      <c r="G683" s="52"/>
      <c r="H683" s="52"/>
      <c r="I683" s="52"/>
      <c r="J683" s="52">
        <v>1</v>
      </c>
      <c r="K683" s="247">
        <v>1</v>
      </c>
      <c r="L683" s="52">
        <v>1</v>
      </c>
      <c r="M683" s="5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2"/>
      <c r="BZ683" s="2"/>
      <c r="CA683" s="2"/>
      <c r="CB683" s="2"/>
      <c r="CC683" s="2"/>
      <c r="CD683" s="2"/>
      <c r="CE683" s="2"/>
      <c r="CF683" s="2"/>
    </row>
    <row r="684" spans="1:84" x14ac:dyDescent="0.2">
      <c r="A684" s="1"/>
      <c r="B684" s="255" t="s">
        <v>722</v>
      </c>
      <c r="C684" s="51">
        <v>19</v>
      </c>
      <c r="D684" s="52"/>
      <c r="E684" s="52"/>
      <c r="F684" s="52"/>
      <c r="G684" s="52"/>
      <c r="H684" s="52"/>
      <c r="I684" s="52"/>
      <c r="J684" s="52">
        <v>12</v>
      </c>
      <c r="K684" s="247">
        <v>12</v>
      </c>
      <c r="L684" s="52">
        <v>12</v>
      </c>
      <c r="M684" s="5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2"/>
      <c r="BZ684" s="2"/>
      <c r="CA684" s="2"/>
      <c r="CB684" s="2"/>
      <c r="CC684" s="2"/>
      <c r="CD684" s="2"/>
      <c r="CE684" s="2"/>
      <c r="CF684" s="2"/>
    </row>
    <row r="685" spans="1:84" x14ac:dyDescent="0.2">
      <c r="A685" s="1"/>
      <c r="B685" s="255" t="s">
        <v>628</v>
      </c>
      <c r="C685" s="51">
        <v>20</v>
      </c>
      <c r="D685" s="52"/>
      <c r="E685" s="52"/>
      <c r="F685" s="52"/>
      <c r="G685" s="52"/>
      <c r="H685" s="52"/>
      <c r="I685" s="52"/>
      <c r="J685" s="52" t="b">
        <v>1</v>
      </c>
      <c r="K685" s="452" t="b">
        <v>1</v>
      </c>
      <c r="L685" s="52" t="b">
        <v>1</v>
      </c>
      <c r="M685" s="5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2"/>
      <c r="BZ685" s="2"/>
      <c r="CA685" s="2"/>
      <c r="CB685" s="2"/>
      <c r="CC685" s="2"/>
      <c r="CD685" s="2"/>
      <c r="CE685" s="2"/>
      <c r="CF685" s="2"/>
    </row>
    <row r="686" spans="1:84" x14ac:dyDescent="0.2">
      <c r="A686" s="1"/>
      <c r="B686" s="1"/>
      <c r="C686" s="51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2"/>
      <c r="BZ686" s="2"/>
      <c r="CA686" s="2"/>
      <c r="CB686" s="2"/>
      <c r="CC686" s="2"/>
      <c r="CD686" s="2"/>
      <c r="CE686" s="2"/>
      <c r="CF686" s="2"/>
    </row>
    <row r="687" spans="1:84" x14ac:dyDescent="0.2">
      <c r="A687" s="1"/>
      <c r="B687" s="1"/>
      <c r="C687" s="51"/>
      <c r="D687" s="17"/>
      <c r="E687" s="22"/>
      <c r="F687" s="22"/>
      <c r="G687" s="22"/>
      <c r="H687" s="22"/>
      <c r="I687" s="27"/>
      <c r="J687" s="27"/>
      <c r="K687" s="27"/>
      <c r="L687" s="22"/>
      <c r="M687" s="2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2"/>
      <c r="BZ687" s="2"/>
      <c r="CA687" s="2"/>
      <c r="CB687" s="2"/>
      <c r="CC687" s="2"/>
      <c r="CD687" s="2"/>
      <c r="CE687" s="2"/>
      <c r="CF687" s="2"/>
    </row>
    <row r="688" spans="1:84" x14ac:dyDescent="0.2">
      <c r="A688" s="1" t="s">
        <v>32</v>
      </c>
      <c r="B688" s="45" t="s">
        <v>631</v>
      </c>
      <c r="C688" s="51"/>
      <c r="D688" s="131"/>
      <c r="E688" s="131"/>
      <c r="F688" s="131"/>
      <c r="G688" s="131"/>
      <c r="H688" s="131"/>
      <c r="I688" s="42"/>
      <c r="J688" s="42" t="s">
        <v>772</v>
      </c>
      <c r="K688" s="42" t="s">
        <v>719</v>
      </c>
      <c r="L688" s="131" t="s">
        <v>720</v>
      </c>
      <c r="M688" s="4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2"/>
      <c r="BZ688" s="2"/>
      <c r="CA688" s="2"/>
      <c r="CB688" s="2"/>
      <c r="CC688" s="2"/>
      <c r="CD688" s="2"/>
      <c r="CE688" s="2"/>
      <c r="CF688" s="2"/>
    </row>
    <row r="689" spans="1:84" x14ac:dyDescent="0.2">
      <c r="A689" s="4"/>
      <c r="B689" s="2" t="s">
        <v>612</v>
      </c>
      <c r="C689" s="51">
        <v>1</v>
      </c>
      <c r="D689" s="208"/>
      <c r="E689" s="208"/>
      <c r="F689" s="208"/>
      <c r="G689" s="208"/>
      <c r="H689" s="208"/>
      <c r="I689" s="208"/>
      <c r="J689" s="208">
        <v>0</v>
      </c>
      <c r="K689" s="208">
        <v>0</v>
      </c>
      <c r="L689" s="208">
        <v>0</v>
      </c>
      <c r="M689" s="208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2"/>
      <c r="BZ689" s="2"/>
      <c r="CA689" s="2"/>
      <c r="CB689" s="2"/>
      <c r="CC689" s="2"/>
      <c r="CD689" s="2"/>
      <c r="CE689" s="2"/>
      <c r="CF689" s="2"/>
    </row>
    <row r="690" spans="1:84" x14ac:dyDescent="0.2">
      <c r="A690" s="1"/>
      <c r="B690" s="41" t="s">
        <v>613</v>
      </c>
      <c r="C690" s="51">
        <v>2</v>
      </c>
      <c r="D690" s="231"/>
      <c r="E690" s="231"/>
      <c r="F690" s="231"/>
      <c r="G690" s="231"/>
      <c r="H690" s="231"/>
      <c r="I690" s="231"/>
      <c r="J690" s="231">
        <v>0</v>
      </c>
      <c r="K690" s="231">
        <v>0</v>
      </c>
      <c r="L690" s="231">
        <v>0</v>
      </c>
      <c r="M690" s="23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2"/>
      <c r="BZ690" s="2"/>
      <c r="CA690" s="2"/>
      <c r="CB690" s="2"/>
      <c r="CC690" s="2"/>
      <c r="CD690" s="2"/>
      <c r="CE690" s="2"/>
      <c r="CF690" s="2"/>
    </row>
    <row r="691" spans="1:84" x14ac:dyDescent="0.2">
      <c r="A691" s="1"/>
      <c r="B691" s="41" t="s">
        <v>614</v>
      </c>
      <c r="C691" s="51">
        <v>3</v>
      </c>
      <c r="D691" s="231"/>
      <c r="E691" s="231"/>
      <c r="F691" s="231"/>
      <c r="G691" s="231"/>
      <c r="H691" s="231"/>
      <c r="I691" s="231"/>
      <c r="J691" s="231">
        <v>0</v>
      </c>
      <c r="K691" s="231">
        <v>0</v>
      </c>
      <c r="L691" s="231">
        <v>0</v>
      </c>
      <c r="M691" s="23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2"/>
      <c r="BZ691" s="2"/>
      <c r="CA691" s="2"/>
      <c r="CB691" s="2"/>
      <c r="CC691" s="2"/>
      <c r="CD691" s="2"/>
      <c r="CE691" s="2"/>
      <c r="CF691" s="2"/>
    </row>
    <row r="692" spans="1:84" x14ac:dyDescent="0.2">
      <c r="A692" s="1"/>
      <c r="B692" s="41" t="s">
        <v>615</v>
      </c>
      <c r="C692" s="51">
        <v>4</v>
      </c>
      <c r="D692" s="231"/>
      <c r="E692" s="231"/>
      <c r="F692" s="231"/>
      <c r="G692" s="231"/>
      <c r="H692" s="231"/>
      <c r="I692" s="231"/>
      <c r="J692" s="231">
        <v>0</v>
      </c>
      <c r="K692" s="231">
        <v>0</v>
      </c>
      <c r="L692" s="231">
        <v>0</v>
      </c>
      <c r="M692" s="23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2"/>
      <c r="BZ692" s="2"/>
      <c r="CA692" s="2"/>
      <c r="CB692" s="2"/>
      <c r="CC692" s="2"/>
      <c r="CD692" s="2"/>
      <c r="CE692" s="2"/>
      <c r="CF692" s="2"/>
    </row>
    <row r="693" spans="1:84" x14ac:dyDescent="0.2">
      <c r="A693" s="1"/>
      <c r="B693" s="41" t="s">
        <v>616</v>
      </c>
      <c r="C693" s="51">
        <v>5</v>
      </c>
      <c r="D693" s="231"/>
      <c r="E693" s="231"/>
      <c r="F693" s="231"/>
      <c r="G693" s="231"/>
      <c r="H693" s="231"/>
      <c r="I693" s="231"/>
      <c r="J693" s="231">
        <v>0</v>
      </c>
      <c r="K693" s="231">
        <v>0</v>
      </c>
      <c r="L693" s="231">
        <v>0</v>
      </c>
      <c r="M693" s="23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2"/>
      <c r="BZ693" s="2"/>
      <c r="CA693" s="2"/>
      <c r="CB693" s="2"/>
      <c r="CC693" s="2"/>
      <c r="CD693" s="2"/>
      <c r="CE693" s="2"/>
      <c r="CF693" s="2"/>
    </row>
    <row r="694" spans="1:84" x14ac:dyDescent="0.2">
      <c r="A694" s="1"/>
      <c r="B694" s="41" t="s">
        <v>617</v>
      </c>
      <c r="C694" s="51">
        <v>6</v>
      </c>
      <c r="D694" s="231"/>
      <c r="E694" s="231"/>
      <c r="F694" s="231"/>
      <c r="G694" s="231"/>
      <c r="H694" s="231"/>
      <c r="I694" s="231"/>
      <c r="J694" s="231">
        <v>0</v>
      </c>
      <c r="K694" s="231">
        <v>0</v>
      </c>
      <c r="L694" s="231">
        <v>0</v>
      </c>
      <c r="M694" s="23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2"/>
      <c r="BZ694" s="2"/>
      <c r="CA694" s="2"/>
      <c r="CB694" s="2"/>
      <c r="CC694" s="2"/>
      <c r="CD694" s="2"/>
      <c r="CE694" s="2"/>
      <c r="CF694" s="2"/>
    </row>
    <row r="695" spans="1:84" x14ac:dyDescent="0.2">
      <c r="A695" s="1"/>
      <c r="B695" s="41" t="s">
        <v>618</v>
      </c>
      <c r="C695" s="51">
        <v>7</v>
      </c>
      <c r="D695" s="231"/>
      <c r="E695" s="231"/>
      <c r="F695" s="231"/>
      <c r="G695" s="231"/>
      <c r="H695" s="231"/>
      <c r="I695" s="231"/>
      <c r="J695" s="231">
        <v>0</v>
      </c>
      <c r="K695" s="231">
        <v>0</v>
      </c>
      <c r="L695" s="231">
        <v>0</v>
      </c>
      <c r="M695" s="23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2"/>
      <c r="BZ695" s="2"/>
      <c r="CA695" s="2"/>
      <c r="CB695" s="2"/>
      <c r="CC695" s="2"/>
      <c r="CD695" s="2"/>
      <c r="CE695" s="2"/>
      <c r="CF695" s="2"/>
    </row>
    <row r="696" spans="1:84" x14ac:dyDescent="0.2">
      <c r="A696" s="1"/>
      <c r="B696" s="41" t="s">
        <v>619</v>
      </c>
      <c r="C696" s="51">
        <v>8</v>
      </c>
      <c r="D696" s="231"/>
      <c r="E696" s="231"/>
      <c r="F696" s="231"/>
      <c r="G696" s="231"/>
      <c r="H696" s="231"/>
      <c r="I696" s="231"/>
      <c r="J696" s="231">
        <v>0</v>
      </c>
      <c r="K696" s="231">
        <v>0</v>
      </c>
      <c r="L696" s="231">
        <v>0</v>
      </c>
      <c r="M696" s="23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2"/>
      <c r="BZ696" s="2"/>
      <c r="CA696" s="2"/>
      <c r="CB696" s="2"/>
      <c r="CC696" s="2"/>
      <c r="CD696" s="2"/>
      <c r="CE696" s="2"/>
      <c r="CF696" s="2"/>
    </row>
    <row r="697" spans="1:84" x14ac:dyDescent="0.2">
      <c r="A697" s="1"/>
      <c r="B697" s="41" t="s">
        <v>765</v>
      </c>
      <c r="C697" s="51">
        <v>9</v>
      </c>
      <c r="D697" s="231"/>
      <c r="E697" s="231"/>
      <c r="F697" s="231"/>
      <c r="G697" s="231"/>
      <c r="H697" s="231"/>
      <c r="I697" s="231"/>
      <c r="J697" s="231">
        <v>0</v>
      </c>
      <c r="K697" s="231">
        <v>0</v>
      </c>
      <c r="L697" s="231">
        <v>0</v>
      </c>
      <c r="M697" s="23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2"/>
      <c r="BZ697" s="2"/>
      <c r="CA697" s="2"/>
      <c r="CB697" s="2"/>
      <c r="CC697" s="2"/>
      <c r="CD697" s="2"/>
      <c r="CE697" s="2"/>
      <c r="CF697" s="2"/>
    </row>
    <row r="698" spans="1:84" x14ac:dyDescent="0.2">
      <c r="A698" s="1"/>
      <c r="B698" s="41" t="s">
        <v>766</v>
      </c>
      <c r="C698" s="51">
        <v>10</v>
      </c>
      <c r="D698" s="231"/>
      <c r="E698" s="231"/>
      <c r="F698" s="231"/>
      <c r="G698" s="231"/>
      <c r="H698" s="231"/>
      <c r="I698" s="231"/>
      <c r="J698" s="231">
        <v>0</v>
      </c>
      <c r="K698" s="231">
        <v>0</v>
      </c>
      <c r="L698" s="231">
        <v>0</v>
      </c>
      <c r="M698" s="23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2"/>
      <c r="BZ698" s="2"/>
      <c r="CA698" s="2"/>
      <c r="CB698" s="2"/>
      <c r="CC698" s="2"/>
      <c r="CD698" s="2"/>
      <c r="CE698" s="2"/>
      <c r="CF698" s="2"/>
    </row>
    <row r="699" spans="1:84" x14ac:dyDescent="0.2">
      <c r="A699" s="1"/>
      <c r="B699" s="41" t="s">
        <v>620</v>
      </c>
      <c r="C699" s="51">
        <v>11</v>
      </c>
      <c r="D699" s="231"/>
      <c r="E699" s="231"/>
      <c r="F699" s="231"/>
      <c r="G699" s="231"/>
      <c r="H699" s="231"/>
      <c r="I699" s="231"/>
      <c r="J699" s="231">
        <v>0</v>
      </c>
      <c r="K699" s="231">
        <v>0</v>
      </c>
      <c r="L699" s="231">
        <v>0</v>
      </c>
      <c r="M699" s="23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2"/>
      <c r="BZ699" s="2"/>
      <c r="CA699" s="2"/>
      <c r="CB699" s="2"/>
      <c r="CC699" s="2"/>
      <c r="CD699" s="2"/>
      <c r="CE699" s="2"/>
      <c r="CF699" s="2"/>
    </row>
    <row r="700" spans="1:84" x14ac:dyDescent="0.2">
      <c r="A700" s="1"/>
      <c r="B700" s="41" t="s">
        <v>621</v>
      </c>
      <c r="C700" s="51">
        <v>12</v>
      </c>
      <c r="D700" s="231"/>
      <c r="E700" s="231"/>
      <c r="F700" s="231"/>
      <c r="G700" s="231"/>
      <c r="H700" s="231"/>
      <c r="I700" s="231"/>
      <c r="J700" s="231">
        <v>0</v>
      </c>
      <c r="K700" s="231">
        <v>0</v>
      </c>
      <c r="L700" s="231">
        <v>0</v>
      </c>
      <c r="M700" s="23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2"/>
      <c r="BZ700" s="2"/>
      <c r="CA700" s="2"/>
      <c r="CB700" s="2"/>
      <c r="CC700" s="2"/>
      <c r="CD700" s="2"/>
      <c r="CE700" s="2"/>
      <c r="CF700" s="2"/>
    </row>
    <row r="701" spans="1:84" x14ac:dyDescent="0.2">
      <c r="A701" s="1"/>
      <c r="B701" s="41" t="s">
        <v>622</v>
      </c>
      <c r="C701" s="51">
        <v>13</v>
      </c>
      <c r="D701" s="231"/>
      <c r="E701" s="231"/>
      <c r="F701" s="231"/>
      <c r="G701" s="231"/>
      <c r="H701" s="231"/>
      <c r="I701" s="231"/>
      <c r="J701" s="231">
        <v>0</v>
      </c>
      <c r="K701" s="231">
        <v>0</v>
      </c>
      <c r="L701" s="231">
        <v>0</v>
      </c>
      <c r="M701" s="23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2"/>
      <c r="BZ701" s="2"/>
      <c r="CA701" s="2"/>
      <c r="CB701" s="2"/>
      <c r="CC701" s="2"/>
      <c r="CD701" s="2"/>
      <c r="CE701" s="2"/>
      <c r="CF701" s="2"/>
    </row>
    <row r="702" spans="1:84" x14ac:dyDescent="0.2">
      <c r="A702" s="1"/>
      <c r="B702" s="41" t="s">
        <v>767</v>
      </c>
      <c r="C702" s="51">
        <v>14</v>
      </c>
      <c r="D702" s="231"/>
      <c r="E702" s="231"/>
      <c r="F702" s="231"/>
      <c r="G702" s="231"/>
      <c r="H702" s="231"/>
      <c r="I702" s="231"/>
      <c r="J702" s="231">
        <v>0</v>
      </c>
      <c r="K702" s="231">
        <v>0</v>
      </c>
      <c r="L702" s="231">
        <v>0</v>
      </c>
      <c r="M702" s="23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2"/>
      <c r="BZ702" s="2"/>
      <c r="CA702" s="2"/>
      <c r="CB702" s="2"/>
      <c r="CC702" s="2"/>
      <c r="CD702" s="2"/>
      <c r="CE702" s="2"/>
      <c r="CF702" s="2"/>
    </row>
    <row r="703" spans="1:84" x14ac:dyDescent="0.2">
      <c r="A703" s="1"/>
      <c r="B703" s="41" t="s">
        <v>768</v>
      </c>
      <c r="C703" s="51">
        <v>15</v>
      </c>
      <c r="D703" s="231"/>
      <c r="E703" s="231"/>
      <c r="F703" s="231"/>
      <c r="G703" s="231"/>
      <c r="H703" s="231"/>
      <c r="I703" s="231"/>
      <c r="J703" s="231">
        <v>0</v>
      </c>
      <c r="K703" s="231">
        <v>0</v>
      </c>
      <c r="L703" s="231">
        <v>0</v>
      </c>
      <c r="M703" s="23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2"/>
      <c r="BZ703" s="2"/>
      <c r="CA703" s="2"/>
      <c r="CB703" s="2"/>
      <c r="CC703" s="2"/>
      <c r="CD703" s="2"/>
      <c r="CE703" s="2"/>
      <c r="CF703" s="2"/>
    </row>
    <row r="704" spans="1:84" x14ac:dyDescent="0.2">
      <c r="A704" s="1"/>
      <c r="B704" s="41" t="s">
        <v>769</v>
      </c>
      <c r="C704" s="51">
        <v>16</v>
      </c>
      <c r="D704" s="231"/>
      <c r="E704" s="231"/>
      <c r="F704" s="231"/>
      <c r="G704" s="231"/>
      <c r="H704" s="231"/>
      <c r="I704" s="231"/>
      <c r="J704" s="231">
        <v>0</v>
      </c>
      <c r="K704" s="231">
        <v>0</v>
      </c>
      <c r="L704" s="231">
        <v>0</v>
      </c>
      <c r="M704" s="23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2"/>
      <c r="BZ704" s="2"/>
      <c r="CA704" s="2"/>
      <c r="CB704" s="2"/>
      <c r="CC704" s="2"/>
      <c r="CD704" s="2"/>
      <c r="CE704" s="2"/>
      <c r="CF704" s="2"/>
    </row>
    <row r="705" spans="1:84" x14ac:dyDescent="0.2">
      <c r="A705" s="1"/>
      <c r="B705" s="41" t="s">
        <v>623</v>
      </c>
      <c r="C705" s="51">
        <v>17</v>
      </c>
      <c r="D705" s="231"/>
      <c r="E705" s="231"/>
      <c r="F705" s="231"/>
      <c r="G705" s="231"/>
      <c r="H705" s="231"/>
      <c r="I705" s="231"/>
      <c r="J705" s="231">
        <v>0</v>
      </c>
      <c r="K705" s="231">
        <v>0</v>
      </c>
      <c r="L705" s="231">
        <v>0</v>
      </c>
      <c r="M705" s="23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2"/>
      <c r="BZ705" s="2"/>
      <c r="CA705" s="2"/>
      <c r="CB705" s="2"/>
      <c r="CC705" s="2"/>
      <c r="CD705" s="2"/>
      <c r="CE705" s="2"/>
      <c r="CF705" s="2"/>
    </row>
    <row r="706" spans="1:84" x14ac:dyDescent="0.2">
      <c r="A706" s="1"/>
      <c r="B706" s="41" t="s">
        <v>721</v>
      </c>
      <c r="C706" s="51">
        <v>18</v>
      </c>
      <c r="D706" s="52"/>
      <c r="E706" s="52"/>
      <c r="F706" s="52"/>
      <c r="G706" s="52"/>
      <c r="H706" s="52"/>
      <c r="I706" s="52"/>
      <c r="J706" s="52">
        <v>1</v>
      </c>
      <c r="K706" s="52">
        <v>1</v>
      </c>
      <c r="L706" s="52">
        <v>1</v>
      </c>
      <c r="M706" s="5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2"/>
      <c r="BZ706" s="2"/>
      <c r="CA706" s="2"/>
      <c r="CB706" s="2"/>
      <c r="CC706" s="2"/>
      <c r="CD706" s="2"/>
      <c r="CE706" s="2"/>
      <c r="CF706" s="2"/>
    </row>
    <row r="707" spans="1:84" x14ac:dyDescent="0.2">
      <c r="A707" s="1"/>
      <c r="B707" s="41" t="s">
        <v>722</v>
      </c>
      <c r="C707" s="51">
        <v>19</v>
      </c>
      <c r="D707" s="52"/>
      <c r="E707" s="52"/>
      <c r="F707" s="52"/>
      <c r="G707" s="52"/>
      <c r="H707" s="52"/>
      <c r="I707" s="52"/>
      <c r="J707" s="52">
        <v>12</v>
      </c>
      <c r="K707" s="52">
        <v>12</v>
      </c>
      <c r="L707" s="52">
        <v>12</v>
      </c>
      <c r="M707" s="5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2"/>
      <c r="BZ707" s="2"/>
      <c r="CA707" s="2"/>
      <c r="CB707" s="2"/>
      <c r="CC707" s="2"/>
      <c r="CD707" s="2"/>
      <c r="CE707" s="2"/>
      <c r="CF707" s="2"/>
    </row>
    <row r="708" spans="1:84" x14ac:dyDescent="0.2">
      <c r="A708" s="1"/>
      <c r="B708" s="41" t="s">
        <v>628</v>
      </c>
      <c r="C708" s="51">
        <v>20</v>
      </c>
      <c r="D708" s="52"/>
      <c r="E708" s="52"/>
      <c r="F708" s="52"/>
      <c r="G708" s="52"/>
      <c r="H708" s="52"/>
      <c r="I708" s="52"/>
      <c r="J708" s="52" t="b">
        <v>1</v>
      </c>
      <c r="K708" s="52" t="b">
        <v>1</v>
      </c>
      <c r="L708" s="52" t="b">
        <v>1</v>
      </c>
      <c r="M708" s="5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2"/>
      <c r="BZ708" s="2"/>
      <c r="CA708" s="2"/>
      <c r="CB708" s="2"/>
      <c r="CC708" s="2"/>
      <c r="CD708" s="2"/>
      <c r="CE708" s="2"/>
      <c r="CF708" s="2"/>
    </row>
    <row r="709" spans="1:84" x14ac:dyDescent="0.2">
      <c r="A709" s="1"/>
      <c r="B709" s="1"/>
      <c r="C709" s="51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2"/>
      <c r="BZ709" s="2"/>
      <c r="CA709" s="2"/>
      <c r="CB709" s="2"/>
      <c r="CC709" s="2"/>
      <c r="CD709" s="2"/>
      <c r="CE709" s="2"/>
      <c r="CF709" s="2"/>
    </row>
    <row r="710" spans="1:84" x14ac:dyDescent="0.2">
      <c r="A710" s="1"/>
      <c r="B710" s="1"/>
      <c r="C710" s="51"/>
      <c r="D710" s="17"/>
      <c r="E710" s="22"/>
      <c r="F710" s="22"/>
      <c r="G710" s="22"/>
      <c r="H710" s="22"/>
      <c r="I710" s="27"/>
      <c r="J710" s="27"/>
      <c r="K710" s="27"/>
      <c r="L710" s="22"/>
      <c r="M710" s="2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2"/>
      <c r="BZ710" s="2"/>
      <c r="CA710" s="2"/>
      <c r="CB710" s="2"/>
      <c r="CC710" s="2"/>
      <c r="CD710" s="2"/>
      <c r="CE710" s="2"/>
      <c r="CF710" s="2"/>
    </row>
    <row r="711" spans="1:84" x14ac:dyDescent="0.2">
      <c r="A711" s="1" t="s">
        <v>32</v>
      </c>
      <c r="B711" s="45" t="s">
        <v>632</v>
      </c>
      <c r="C711" s="51"/>
      <c r="D711" s="131"/>
      <c r="E711" s="131"/>
      <c r="F711" s="131"/>
      <c r="G711" s="131"/>
      <c r="H711" s="131"/>
      <c r="I711" s="42"/>
      <c r="J711" s="42" t="s">
        <v>772</v>
      </c>
      <c r="K711" s="42" t="s">
        <v>719</v>
      </c>
      <c r="L711" s="131" t="s">
        <v>720</v>
      </c>
      <c r="M711" s="4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2"/>
      <c r="BZ711" s="2"/>
      <c r="CA711" s="2"/>
      <c r="CB711" s="2"/>
      <c r="CC711" s="2"/>
      <c r="CD711" s="2"/>
      <c r="CE711" s="2"/>
      <c r="CF711" s="2"/>
    </row>
    <row r="712" spans="1:84" x14ac:dyDescent="0.2">
      <c r="A712" s="4"/>
      <c r="B712" s="2" t="s">
        <v>612</v>
      </c>
      <c r="C712" s="51">
        <v>1</v>
      </c>
      <c r="D712" s="135"/>
      <c r="E712" s="135"/>
      <c r="F712" s="135"/>
      <c r="G712" s="135"/>
      <c r="H712" s="135"/>
      <c r="I712" s="135"/>
      <c r="J712" s="135">
        <v>0</v>
      </c>
      <c r="K712" s="135">
        <v>0</v>
      </c>
      <c r="L712" s="135">
        <v>0</v>
      </c>
      <c r="M712" s="13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2"/>
      <c r="BZ712" s="2"/>
      <c r="CA712" s="2"/>
      <c r="CB712" s="2"/>
      <c r="CC712" s="2"/>
      <c r="CD712" s="2"/>
      <c r="CE712" s="2"/>
      <c r="CF712" s="2"/>
    </row>
    <row r="713" spans="1:84" x14ac:dyDescent="0.2">
      <c r="A713" s="1"/>
      <c r="B713" s="41" t="s">
        <v>613</v>
      </c>
      <c r="C713" s="51">
        <v>2</v>
      </c>
      <c r="D713" s="232"/>
      <c r="E713" s="232"/>
      <c r="F713" s="232"/>
      <c r="G713" s="232"/>
      <c r="H713" s="232"/>
      <c r="I713" s="232"/>
      <c r="J713" s="232">
        <v>0</v>
      </c>
      <c r="K713" s="232">
        <v>0</v>
      </c>
      <c r="L713" s="232">
        <v>0</v>
      </c>
      <c r="M713" s="23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2"/>
      <c r="BZ713" s="2"/>
      <c r="CA713" s="2"/>
      <c r="CB713" s="2"/>
      <c r="CC713" s="2"/>
      <c r="CD713" s="2"/>
      <c r="CE713" s="2"/>
      <c r="CF713" s="2"/>
    </row>
    <row r="714" spans="1:84" x14ac:dyDescent="0.2">
      <c r="A714" s="1"/>
      <c r="B714" s="41" t="s">
        <v>614</v>
      </c>
      <c r="C714" s="51">
        <v>3</v>
      </c>
      <c r="D714" s="232"/>
      <c r="E714" s="232"/>
      <c r="F714" s="232"/>
      <c r="G714" s="232"/>
      <c r="H714" s="232"/>
      <c r="I714" s="232"/>
      <c r="J714" s="232">
        <v>0</v>
      </c>
      <c r="K714" s="232">
        <v>0</v>
      </c>
      <c r="L714" s="232">
        <v>0</v>
      </c>
      <c r="M714" s="23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2"/>
      <c r="BZ714" s="2"/>
      <c r="CA714" s="2"/>
      <c r="CB714" s="2"/>
      <c r="CC714" s="2"/>
      <c r="CD714" s="2"/>
      <c r="CE714" s="2"/>
      <c r="CF714" s="2"/>
    </row>
    <row r="715" spans="1:84" x14ac:dyDescent="0.2">
      <c r="A715" s="1"/>
      <c r="B715" s="41" t="s">
        <v>615</v>
      </c>
      <c r="C715" s="51">
        <v>4</v>
      </c>
      <c r="D715" s="232"/>
      <c r="E715" s="232"/>
      <c r="F715" s="232"/>
      <c r="G715" s="232"/>
      <c r="H715" s="232"/>
      <c r="I715" s="232"/>
      <c r="J715" s="232">
        <v>0</v>
      </c>
      <c r="K715" s="232">
        <v>0</v>
      </c>
      <c r="L715" s="232">
        <v>0</v>
      </c>
      <c r="M715" s="23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2"/>
      <c r="BZ715" s="2"/>
      <c r="CA715" s="2"/>
      <c r="CB715" s="2"/>
      <c r="CC715" s="2"/>
      <c r="CD715" s="2"/>
      <c r="CE715" s="2"/>
      <c r="CF715" s="2"/>
    </row>
    <row r="716" spans="1:84" x14ac:dyDescent="0.2">
      <c r="A716" s="1"/>
      <c r="B716" s="41" t="s">
        <v>616</v>
      </c>
      <c r="C716" s="51">
        <v>5</v>
      </c>
      <c r="D716" s="232"/>
      <c r="E716" s="232"/>
      <c r="F716" s="232"/>
      <c r="G716" s="232"/>
      <c r="H716" s="232"/>
      <c r="I716" s="232"/>
      <c r="J716" s="232">
        <v>0</v>
      </c>
      <c r="K716" s="232">
        <v>0</v>
      </c>
      <c r="L716" s="232">
        <v>0</v>
      </c>
      <c r="M716" s="23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2"/>
      <c r="BZ716" s="2"/>
      <c r="CA716" s="2"/>
      <c r="CB716" s="2"/>
      <c r="CC716" s="2"/>
      <c r="CD716" s="2"/>
      <c r="CE716" s="2"/>
      <c r="CF716" s="2"/>
    </row>
    <row r="717" spans="1:84" x14ac:dyDescent="0.2">
      <c r="A717" s="1"/>
      <c r="B717" s="41" t="s">
        <v>617</v>
      </c>
      <c r="C717" s="51">
        <v>6</v>
      </c>
      <c r="D717" s="232"/>
      <c r="E717" s="232"/>
      <c r="F717" s="232"/>
      <c r="G717" s="232"/>
      <c r="H717" s="232"/>
      <c r="I717" s="232"/>
      <c r="J717" s="232">
        <v>0</v>
      </c>
      <c r="K717" s="232">
        <v>0</v>
      </c>
      <c r="L717" s="232">
        <v>0</v>
      </c>
      <c r="M717" s="23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2"/>
      <c r="BZ717" s="2"/>
      <c r="CA717" s="2"/>
      <c r="CB717" s="2"/>
      <c r="CC717" s="2"/>
      <c r="CD717" s="2"/>
      <c r="CE717" s="2"/>
      <c r="CF717" s="2"/>
    </row>
    <row r="718" spans="1:84" x14ac:dyDescent="0.2">
      <c r="A718" s="1"/>
      <c r="B718" s="41" t="s">
        <v>618</v>
      </c>
      <c r="C718" s="51">
        <v>7</v>
      </c>
      <c r="D718" s="232"/>
      <c r="E718" s="232"/>
      <c r="F718" s="232"/>
      <c r="G718" s="232"/>
      <c r="H718" s="232"/>
      <c r="I718" s="232"/>
      <c r="J718" s="232">
        <v>0</v>
      </c>
      <c r="K718" s="232">
        <v>0</v>
      </c>
      <c r="L718" s="232">
        <v>0</v>
      </c>
      <c r="M718" s="23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2"/>
      <c r="BZ718" s="2"/>
      <c r="CA718" s="2"/>
      <c r="CB718" s="2"/>
      <c r="CC718" s="2"/>
      <c r="CD718" s="2"/>
      <c r="CE718" s="2"/>
      <c r="CF718" s="2"/>
    </row>
    <row r="719" spans="1:84" x14ac:dyDescent="0.2">
      <c r="A719" s="1"/>
      <c r="B719" s="41" t="s">
        <v>619</v>
      </c>
      <c r="C719" s="51">
        <v>8</v>
      </c>
      <c r="D719" s="232"/>
      <c r="E719" s="232"/>
      <c r="F719" s="232"/>
      <c r="G719" s="232"/>
      <c r="H719" s="232"/>
      <c r="I719" s="232"/>
      <c r="J719" s="232">
        <v>0</v>
      </c>
      <c r="K719" s="232">
        <v>0</v>
      </c>
      <c r="L719" s="232">
        <v>0</v>
      </c>
      <c r="M719" s="23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2"/>
      <c r="BZ719" s="2"/>
      <c r="CA719" s="2"/>
      <c r="CB719" s="2"/>
      <c r="CC719" s="2"/>
      <c r="CD719" s="2"/>
      <c r="CE719" s="2"/>
      <c r="CF719" s="2"/>
    </row>
    <row r="720" spans="1:84" x14ac:dyDescent="0.2">
      <c r="A720" s="1"/>
      <c r="B720" s="41" t="s">
        <v>765</v>
      </c>
      <c r="C720" s="51">
        <v>9</v>
      </c>
      <c r="D720" s="232"/>
      <c r="E720" s="232"/>
      <c r="F720" s="232"/>
      <c r="G720" s="232"/>
      <c r="H720" s="232"/>
      <c r="I720" s="232"/>
      <c r="J720" s="232">
        <v>0</v>
      </c>
      <c r="K720" s="232">
        <v>0</v>
      </c>
      <c r="L720" s="232">
        <v>0</v>
      </c>
      <c r="M720" s="23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2"/>
      <c r="BZ720" s="2"/>
      <c r="CA720" s="2"/>
      <c r="CB720" s="2"/>
      <c r="CC720" s="2"/>
      <c r="CD720" s="2"/>
      <c r="CE720" s="2"/>
      <c r="CF720" s="2"/>
    </row>
    <row r="721" spans="1:84" x14ac:dyDescent="0.2">
      <c r="A721" s="1"/>
      <c r="B721" s="41" t="s">
        <v>766</v>
      </c>
      <c r="C721" s="51">
        <v>10</v>
      </c>
      <c r="D721" s="232"/>
      <c r="E721" s="232"/>
      <c r="F721" s="232"/>
      <c r="G721" s="232"/>
      <c r="H721" s="232"/>
      <c r="I721" s="232"/>
      <c r="J721" s="232">
        <v>0</v>
      </c>
      <c r="K721" s="232">
        <v>0</v>
      </c>
      <c r="L721" s="232">
        <v>0</v>
      </c>
      <c r="M721" s="23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2"/>
      <c r="BZ721" s="2"/>
      <c r="CA721" s="2"/>
      <c r="CB721" s="2"/>
      <c r="CC721" s="2"/>
      <c r="CD721" s="2"/>
      <c r="CE721" s="2"/>
      <c r="CF721" s="2"/>
    </row>
    <row r="722" spans="1:84" x14ac:dyDescent="0.2">
      <c r="A722" s="1"/>
      <c r="B722" s="41" t="s">
        <v>620</v>
      </c>
      <c r="C722" s="51">
        <v>11</v>
      </c>
      <c r="D722" s="232"/>
      <c r="E722" s="232"/>
      <c r="F722" s="232"/>
      <c r="G722" s="232"/>
      <c r="H722" s="232"/>
      <c r="I722" s="232"/>
      <c r="J722" s="232">
        <v>0</v>
      </c>
      <c r="K722" s="232">
        <v>0</v>
      </c>
      <c r="L722" s="232">
        <v>0</v>
      </c>
      <c r="M722" s="23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2"/>
      <c r="BZ722" s="2"/>
      <c r="CA722" s="2"/>
      <c r="CB722" s="2"/>
      <c r="CC722" s="2"/>
      <c r="CD722" s="2"/>
      <c r="CE722" s="2"/>
      <c r="CF722" s="2"/>
    </row>
    <row r="723" spans="1:84" x14ac:dyDescent="0.2">
      <c r="A723" s="1"/>
      <c r="B723" s="41" t="s">
        <v>621</v>
      </c>
      <c r="C723" s="51">
        <v>12</v>
      </c>
      <c r="D723" s="232"/>
      <c r="E723" s="232"/>
      <c r="F723" s="232"/>
      <c r="G723" s="232"/>
      <c r="H723" s="232"/>
      <c r="I723" s="232"/>
      <c r="J723" s="232">
        <v>0</v>
      </c>
      <c r="K723" s="232">
        <v>0</v>
      </c>
      <c r="L723" s="232">
        <v>0</v>
      </c>
      <c r="M723" s="23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2"/>
      <c r="BZ723" s="2"/>
      <c r="CA723" s="2"/>
      <c r="CB723" s="2"/>
      <c r="CC723" s="2"/>
      <c r="CD723" s="2"/>
      <c r="CE723" s="2"/>
      <c r="CF723" s="2"/>
    </row>
    <row r="724" spans="1:84" x14ac:dyDescent="0.2">
      <c r="A724" s="1"/>
      <c r="B724" s="41" t="s">
        <v>622</v>
      </c>
      <c r="C724" s="51">
        <v>13</v>
      </c>
      <c r="D724" s="232"/>
      <c r="E724" s="232"/>
      <c r="F724" s="232"/>
      <c r="G724" s="232"/>
      <c r="H724" s="232"/>
      <c r="I724" s="232"/>
      <c r="J724" s="232">
        <v>0</v>
      </c>
      <c r="K724" s="232">
        <v>0</v>
      </c>
      <c r="L724" s="232">
        <v>0</v>
      </c>
      <c r="M724" s="23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2"/>
      <c r="BZ724" s="2"/>
      <c r="CA724" s="2"/>
      <c r="CB724" s="2"/>
      <c r="CC724" s="2"/>
      <c r="CD724" s="2"/>
      <c r="CE724" s="2"/>
      <c r="CF724" s="2"/>
    </row>
    <row r="725" spans="1:84" x14ac:dyDescent="0.2">
      <c r="A725" s="1"/>
      <c r="B725" s="41" t="s">
        <v>767</v>
      </c>
      <c r="C725" s="51">
        <v>14</v>
      </c>
      <c r="D725" s="232"/>
      <c r="E725" s="232"/>
      <c r="F725" s="232"/>
      <c r="G725" s="232"/>
      <c r="H725" s="232"/>
      <c r="I725" s="232"/>
      <c r="J725" s="232">
        <v>0</v>
      </c>
      <c r="K725" s="232">
        <v>0</v>
      </c>
      <c r="L725" s="232">
        <v>0</v>
      </c>
      <c r="M725" s="23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2"/>
      <c r="BZ725" s="2"/>
      <c r="CA725" s="2"/>
      <c r="CB725" s="2"/>
      <c r="CC725" s="2"/>
      <c r="CD725" s="2"/>
      <c r="CE725" s="2"/>
      <c r="CF725" s="2"/>
    </row>
    <row r="726" spans="1:84" x14ac:dyDescent="0.2">
      <c r="A726" s="1"/>
      <c r="B726" s="41" t="s">
        <v>768</v>
      </c>
      <c r="C726" s="51">
        <v>15</v>
      </c>
      <c r="D726" s="232"/>
      <c r="E726" s="232"/>
      <c r="F726" s="232"/>
      <c r="G726" s="232"/>
      <c r="H726" s="232"/>
      <c r="I726" s="232"/>
      <c r="J726" s="232">
        <v>0</v>
      </c>
      <c r="K726" s="232">
        <v>0</v>
      </c>
      <c r="L726" s="232">
        <v>0</v>
      </c>
      <c r="M726" s="23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2"/>
      <c r="BZ726" s="2"/>
      <c r="CA726" s="2"/>
      <c r="CB726" s="2"/>
      <c r="CC726" s="2"/>
      <c r="CD726" s="2"/>
      <c r="CE726" s="2"/>
      <c r="CF726" s="2"/>
    </row>
    <row r="727" spans="1:84" x14ac:dyDescent="0.2">
      <c r="A727" s="1"/>
      <c r="B727" s="41" t="s">
        <v>769</v>
      </c>
      <c r="C727" s="51">
        <v>16</v>
      </c>
      <c r="D727" s="232"/>
      <c r="E727" s="232"/>
      <c r="F727" s="232"/>
      <c r="G727" s="232"/>
      <c r="H727" s="232"/>
      <c r="I727" s="232"/>
      <c r="J727" s="232">
        <v>0</v>
      </c>
      <c r="K727" s="232">
        <v>0</v>
      </c>
      <c r="L727" s="232">
        <v>0</v>
      </c>
      <c r="M727" s="23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2"/>
      <c r="BZ727" s="2"/>
      <c r="CA727" s="2"/>
      <c r="CB727" s="2"/>
      <c r="CC727" s="2"/>
      <c r="CD727" s="2"/>
      <c r="CE727" s="2"/>
      <c r="CF727" s="2"/>
    </row>
    <row r="728" spans="1:84" x14ac:dyDescent="0.2">
      <c r="A728" s="1"/>
      <c r="B728" s="41" t="s">
        <v>623</v>
      </c>
      <c r="C728" s="51">
        <v>17</v>
      </c>
      <c r="D728" s="232"/>
      <c r="E728" s="232"/>
      <c r="F728" s="232"/>
      <c r="G728" s="232"/>
      <c r="H728" s="232"/>
      <c r="I728" s="232"/>
      <c r="J728" s="232">
        <v>0</v>
      </c>
      <c r="K728" s="232">
        <v>0</v>
      </c>
      <c r="L728" s="232">
        <v>0</v>
      </c>
      <c r="M728" s="23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2"/>
      <c r="BZ728" s="2"/>
      <c r="CA728" s="2"/>
      <c r="CB728" s="2"/>
      <c r="CC728" s="2"/>
      <c r="CD728" s="2"/>
      <c r="CE728" s="2"/>
      <c r="CF728" s="2"/>
    </row>
    <row r="729" spans="1:84" x14ac:dyDescent="0.2">
      <c r="A729" s="1"/>
      <c r="B729" s="41" t="s">
        <v>721</v>
      </c>
      <c r="C729" s="51">
        <v>18</v>
      </c>
      <c r="D729" s="52"/>
      <c r="E729" s="52"/>
      <c r="F729" s="52"/>
      <c r="G729" s="52"/>
      <c r="H729" s="52"/>
      <c r="I729" s="52"/>
      <c r="J729" s="52">
        <v>1</v>
      </c>
      <c r="K729" s="52">
        <v>1</v>
      </c>
      <c r="L729" s="52">
        <v>1</v>
      </c>
      <c r="M729" s="5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2"/>
      <c r="BZ729" s="2"/>
      <c r="CA729" s="2"/>
      <c r="CB729" s="2"/>
      <c r="CC729" s="2"/>
      <c r="CD729" s="2"/>
      <c r="CE729" s="2"/>
      <c r="CF729" s="2"/>
    </row>
    <row r="730" spans="1:84" x14ac:dyDescent="0.2">
      <c r="A730" s="1"/>
      <c r="B730" s="41" t="s">
        <v>722</v>
      </c>
      <c r="C730" s="51">
        <v>19</v>
      </c>
      <c r="D730" s="52"/>
      <c r="E730" s="52"/>
      <c r="F730" s="52"/>
      <c r="G730" s="52"/>
      <c r="H730" s="52"/>
      <c r="I730" s="52"/>
      <c r="J730" s="52">
        <v>12</v>
      </c>
      <c r="K730" s="52">
        <v>12</v>
      </c>
      <c r="L730" s="52">
        <v>12</v>
      </c>
      <c r="M730" s="5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2"/>
      <c r="BZ730" s="2"/>
      <c r="CA730" s="2"/>
      <c r="CB730" s="2"/>
      <c r="CC730" s="2"/>
      <c r="CD730" s="2"/>
      <c r="CE730" s="2"/>
      <c r="CF730" s="2"/>
    </row>
    <row r="731" spans="1:84" x14ac:dyDescent="0.2">
      <c r="A731" s="1"/>
      <c r="B731" s="41" t="s">
        <v>628</v>
      </c>
      <c r="C731" s="51">
        <v>20</v>
      </c>
      <c r="D731" s="52"/>
      <c r="E731" s="52"/>
      <c r="F731" s="52"/>
      <c r="G731" s="52"/>
      <c r="H731" s="52"/>
      <c r="I731" s="52"/>
      <c r="J731" s="52" t="b">
        <v>0</v>
      </c>
      <c r="K731" s="52" t="b">
        <v>0</v>
      </c>
      <c r="L731" s="52" t="b">
        <v>0</v>
      </c>
      <c r="M731" s="5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2"/>
      <c r="BZ731" s="2"/>
      <c r="CA731" s="2"/>
      <c r="CB731" s="2"/>
      <c r="CC731" s="2"/>
      <c r="CD731" s="2"/>
      <c r="CE731" s="2"/>
      <c r="CF731" s="2"/>
    </row>
    <row r="732" spans="1:84" x14ac:dyDescent="0.2">
      <c r="A732" s="1"/>
      <c r="B732" s="1"/>
      <c r="C732" s="51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2"/>
      <c r="BZ732" s="2"/>
      <c r="CA732" s="2"/>
      <c r="CB732" s="2"/>
      <c r="CC732" s="2"/>
      <c r="CD732" s="2"/>
      <c r="CE732" s="2"/>
      <c r="CF732" s="2"/>
    </row>
    <row r="733" spans="1:84" x14ac:dyDescent="0.2">
      <c r="A733" s="1"/>
      <c r="B733" s="1"/>
      <c r="C733" s="51"/>
      <c r="D733" s="17"/>
      <c r="E733" s="22"/>
      <c r="F733" s="22"/>
      <c r="G733" s="22"/>
      <c r="H733" s="22"/>
      <c r="I733" s="27"/>
      <c r="J733" s="27"/>
      <c r="K733" s="27"/>
      <c r="L733" s="22"/>
      <c r="M733" s="2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2"/>
      <c r="BZ733" s="2"/>
      <c r="CA733" s="2"/>
      <c r="CB733" s="2"/>
      <c r="CC733" s="2"/>
      <c r="CD733" s="2"/>
      <c r="CE733" s="2"/>
      <c r="CF733" s="2"/>
    </row>
    <row r="734" spans="1:84" x14ac:dyDescent="0.2">
      <c r="A734" s="1" t="s">
        <v>32</v>
      </c>
      <c r="B734" s="45" t="s">
        <v>633</v>
      </c>
      <c r="C734" s="51"/>
      <c r="D734" s="131"/>
      <c r="E734" s="131"/>
      <c r="F734" s="131"/>
      <c r="G734" s="131"/>
      <c r="H734" s="131"/>
      <c r="I734" s="42"/>
      <c r="J734" s="42" t="s">
        <v>772</v>
      </c>
      <c r="K734" s="42" t="s">
        <v>719</v>
      </c>
      <c r="L734" s="131" t="s">
        <v>720</v>
      </c>
      <c r="M734" s="4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2"/>
      <c r="BZ734" s="2"/>
      <c r="CA734" s="2"/>
      <c r="CB734" s="2"/>
      <c r="CC734" s="2"/>
      <c r="CD734" s="2"/>
      <c r="CE734" s="2"/>
      <c r="CF734" s="2"/>
    </row>
    <row r="735" spans="1:84" x14ac:dyDescent="0.2">
      <c r="A735" s="4"/>
      <c r="B735" s="2" t="s">
        <v>612</v>
      </c>
      <c r="C735" s="51">
        <v>1</v>
      </c>
      <c r="D735" s="135"/>
      <c r="E735" s="135"/>
      <c r="F735" s="135"/>
      <c r="G735" s="135"/>
      <c r="H735" s="135"/>
      <c r="I735" s="135"/>
      <c r="J735" s="135">
        <v>0</v>
      </c>
      <c r="K735" s="135">
        <v>0</v>
      </c>
      <c r="L735" s="135">
        <v>0</v>
      </c>
      <c r="M735" s="13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2"/>
      <c r="BZ735" s="2"/>
      <c r="CA735" s="2"/>
      <c r="CB735" s="2"/>
      <c r="CC735" s="2"/>
      <c r="CD735" s="2"/>
      <c r="CE735" s="2"/>
      <c r="CF735" s="2"/>
    </row>
    <row r="736" spans="1:84" x14ac:dyDescent="0.2">
      <c r="A736" s="1"/>
      <c r="B736" s="41" t="s">
        <v>613</v>
      </c>
      <c r="C736" s="51">
        <v>2</v>
      </c>
      <c r="D736" s="232"/>
      <c r="E736" s="232"/>
      <c r="F736" s="232"/>
      <c r="G736" s="232"/>
      <c r="H736" s="232"/>
      <c r="I736" s="232"/>
      <c r="J736" s="232">
        <v>0</v>
      </c>
      <c r="K736" s="232">
        <v>0</v>
      </c>
      <c r="L736" s="232">
        <v>0</v>
      </c>
      <c r="M736" s="23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2"/>
      <c r="BZ736" s="2"/>
      <c r="CA736" s="2"/>
      <c r="CB736" s="2"/>
      <c r="CC736" s="2"/>
      <c r="CD736" s="2"/>
      <c r="CE736" s="2"/>
      <c r="CF736" s="2"/>
    </row>
    <row r="737" spans="1:84" x14ac:dyDescent="0.2">
      <c r="A737" s="1"/>
      <c r="B737" s="41" t="s">
        <v>614</v>
      </c>
      <c r="C737" s="51">
        <v>3</v>
      </c>
      <c r="D737" s="232"/>
      <c r="E737" s="232"/>
      <c r="F737" s="232"/>
      <c r="G737" s="232"/>
      <c r="H737" s="232"/>
      <c r="I737" s="232"/>
      <c r="J737" s="232">
        <v>0</v>
      </c>
      <c r="K737" s="232">
        <v>0</v>
      </c>
      <c r="L737" s="232">
        <v>0</v>
      </c>
      <c r="M737" s="23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2"/>
      <c r="BZ737" s="2"/>
      <c r="CA737" s="2"/>
      <c r="CB737" s="2"/>
      <c r="CC737" s="2"/>
      <c r="CD737" s="2"/>
      <c r="CE737" s="2"/>
      <c r="CF737" s="2"/>
    </row>
    <row r="738" spans="1:84" x14ac:dyDescent="0.2">
      <c r="A738" s="1"/>
      <c r="B738" s="41" t="s">
        <v>615</v>
      </c>
      <c r="C738" s="51">
        <v>4</v>
      </c>
      <c r="D738" s="232"/>
      <c r="E738" s="232"/>
      <c r="F738" s="232"/>
      <c r="G738" s="232"/>
      <c r="H738" s="232"/>
      <c r="I738" s="232"/>
      <c r="J738" s="232">
        <v>0</v>
      </c>
      <c r="K738" s="232">
        <v>0</v>
      </c>
      <c r="L738" s="232">
        <v>0</v>
      </c>
      <c r="M738" s="23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2"/>
      <c r="BZ738" s="2"/>
      <c r="CA738" s="2"/>
      <c r="CB738" s="2"/>
      <c r="CC738" s="2"/>
      <c r="CD738" s="2"/>
      <c r="CE738" s="2"/>
      <c r="CF738" s="2"/>
    </row>
    <row r="739" spans="1:84" x14ac:dyDescent="0.2">
      <c r="A739" s="1"/>
      <c r="B739" s="41" t="s">
        <v>616</v>
      </c>
      <c r="C739" s="51">
        <v>5</v>
      </c>
      <c r="D739" s="232"/>
      <c r="E739" s="232"/>
      <c r="F739" s="232"/>
      <c r="G739" s="232"/>
      <c r="H739" s="232"/>
      <c r="I739" s="232"/>
      <c r="J739" s="232">
        <v>0</v>
      </c>
      <c r="K739" s="232">
        <v>0</v>
      </c>
      <c r="L739" s="232">
        <v>0</v>
      </c>
      <c r="M739" s="23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2"/>
      <c r="BZ739" s="2"/>
      <c r="CA739" s="2"/>
      <c r="CB739" s="2"/>
      <c r="CC739" s="2"/>
      <c r="CD739" s="2"/>
      <c r="CE739" s="2"/>
      <c r="CF739" s="2"/>
    </row>
    <row r="740" spans="1:84" x14ac:dyDescent="0.2">
      <c r="A740" s="1"/>
      <c r="B740" s="41" t="s">
        <v>617</v>
      </c>
      <c r="C740" s="51">
        <v>6</v>
      </c>
      <c r="D740" s="232"/>
      <c r="E740" s="232"/>
      <c r="F740" s="232"/>
      <c r="G740" s="232"/>
      <c r="H740" s="232"/>
      <c r="I740" s="232"/>
      <c r="J740" s="232">
        <v>0</v>
      </c>
      <c r="K740" s="232">
        <v>0</v>
      </c>
      <c r="L740" s="232">
        <v>0</v>
      </c>
      <c r="M740" s="23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2"/>
      <c r="BZ740" s="2"/>
      <c r="CA740" s="2"/>
      <c r="CB740" s="2"/>
      <c r="CC740" s="2"/>
      <c r="CD740" s="2"/>
      <c r="CE740" s="2"/>
      <c r="CF740" s="2"/>
    </row>
    <row r="741" spans="1:84" x14ac:dyDescent="0.2">
      <c r="A741" s="1"/>
      <c r="B741" s="41" t="s">
        <v>618</v>
      </c>
      <c r="C741" s="51">
        <v>7</v>
      </c>
      <c r="D741" s="232"/>
      <c r="E741" s="232"/>
      <c r="F741" s="232"/>
      <c r="G741" s="232"/>
      <c r="H741" s="232"/>
      <c r="I741" s="232"/>
      <c r="J741" s="232">
        <v>0</v>
      </c>
      <c r="K741" s="232">
        <v>0</v>
      </c>
      <c r="L741" s="232">
        <v>0</v>
      </c>
      <c r="M741" s="23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2"/>
      <c r="BZ741" s="2"/>
      <c r="CA741" s="2"/>
      <c r="CB741" s="2"/>
      <c r="CC741" s="2"/>
      <c r="CD741" s="2"/>
      <c r="CE741" s="2"/>
      <c r="CF741" s="2"/>
    </row>
    <row r="742" spans="1:84" x14ac:dyDescent="0.2">
      <c r="A742" s="1"/>
      <c r="B742" s="41" t="s">
        <v>619</v>
      </c>
      <c r="C742" s="51">
        <v>8</v>
      </c>
      <c r="D742" s="232"/>
      <c r="E742" s="232"/>
      <c r="F742" s="232"/>
      <c r="G742" s="232"/>
      <c r="H742" s="232"/>
      <c r="I742" s="232"/>
      <c r="J742" s="232">
        <v>0</v>
      </c>
      <c r="K742" s="232">
        <v>0</v>
      </c>
      <c r="L742" s="232">
        <v>0</v>
      </c>
      <c r="M742" s="23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2"/>
      <c r="BZ742" s="2"/>
      <c r="CA742" s="2"/>
      <c r="CB742" s="2"/>
      <c r="CC742" s="2"/>
      <c r="CD742" s="2"/>
      <c r="CE742" s="2"/>
      <c r="CF742" s="2"/>
    </row>
    <row r="743" spans="1:84" x14ac:dyDescent="0.2">
      <c r="A743" s="1"/>
      <c r="B743" s="41" t="s">
        <v>765</v>
      </c>
      <c r="C743" s="51">
        <v>9</v>
      </c>
      <c r="D743" s="232"/>
      <c r="E743" s="232"/>
      <c r="F743" s="232"/>
      <c r="G743" s="232"/>
      <c r="H743" s="232"/>
      <c r="I743" s="232"/>
      <c r="J743" s="232">
        <v>0</v>
      </c>
      <c r="K743" s="232">
        <v>0</v>
      </c>
      <c r="L743" s="232">
        <v>0</v>
      </c>
      <c r="M743" s="23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2"/>
      <c r="BZ743" s="2"/>
      <c r="CA743" s="2"/>
      <c r="CB743" s="2"/>
      <c r="CC743" s="2"/>
      <c r="CD743" s="2"/>
      <c r="CE743" s="2"/>
      <c r="CF743" s="2"/>
    </row>
    <row r="744" spans="1:84" x14ac:dyDescent="0.2">
      <c r="A744" s="1"/>
      <c r="B744" s="41" t="s">
        <v>766</v>
      </c>
      <c r="C744" s="51">
        <v>10</v>
      </c>
      <c r="D744" s="232"/>
      <c r="E744" s="232"/>
      <c r="F744" s="232"/>
      <c r="G744" s="232"/>
      <c r="H744" s="232"/>
      <c r="I744" s="232"/>
      <c r="J744" s="232">
        <v>0</v>
      </c>
      <c r="K744" s="232">
        <v>0</v>
      </c>
      <c r="L744" s="232">
        <v>0</v>
      </c>
      <c r="M744" s="23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2"/>
      <c r="BZ744" s="2"/>
      <c r="CA744" s="2"/>
      <c r="CB744" s="2"/>
      <c r="CC744" s="2"/>
      <c r="CD744" s="2"/>
      <c r="CE744" s="2"/>
      <c r="CF744" s="2"/>
    </row>
    <row r="745" spans="1:84" x14ac:dyDescent="0.2">
      <c r="A745" s="1"/>
      <c r="B745" s="41" t="s">
        <v>620</v>
      </c>
      <c r="C745" s="51">
        <v>11</v>
      </c>
      <c r="D745" s="232"/>
      <c r="E745" s="232"/>
      <c r="F745" s="232"/>
      <c r="G745" s="232"/>
      <c r="H745" s="232"/>
      <c r="I745" s="232"/>
      <c r="J745" s="232">
        <v>0</v>
      </c>
      <c r="K745" s="232">
        <v>0</v>
      </c>
      <c r="L745" s="232">
        <v>0</v>
      </c>
      <c r="M745" s="23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2"/>
      <c r="BZ745" s="2"/>
      <c r="CA745" s="2"/>
      <c r="CB745" s="2"/>
      <c r="CC745" s="2"/>
      <c r="CD745" s="2"/>
      <c r="CE745" s="2"/>
      <c r="CF745" s="2"/>
    </row>
    <row r="746" spans="1:84" x14ac:dyDescent="0.2">
      <c r="A746" s="1"/>
      <c r="B746" s="41" t="s">
        <v>621</v>
      </c>
      <c r="C746" s="51">
        <v>12</v>
      </c>
      <c r="D746" s="232"/>
      <c r="E746" s="232"/>
      <c r="F746" s="232"/>
      <c r="G746" s="232"/>
      <c r="H746" s="232"/>
      <c r="I746" s="232"/>
      <c r="J746" s="232">
        <v>0</v>
      </c>
      <c r="K746" s="232">
        <v>0</v>
      </c>
      <c r="L746" s="232">
        <v>0</v>
      </c>
      <c r="M746" s="23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2"/>
      <c r="BZ746" s="2"/>
      <c r="CA746" s="2"/>
      <c r="CB746" s="2"/>
      <c r="CC746" s="2"/>
      <c r="CD746" s="2"/>
      <c r="CE746" s="2"/>
      <c r="CF746" s="2"/>
    </row>
    <row r="747" spans="1:84" x14ac:dyDescent="0.2">
      <c r="A747" s="1"/>
      <c r="B747" s="41" t="s">
        <v>622</v>
      </c>
      <c r="C747" s="51">
        <v>13</v>
      </c>
      <c r="D747" s="232"/>
      <c r="E747" s="232"/>
      <c r="F747" s="232"/>
      <c r="G747" s="232"/>
      <c r="H747" s="232"/>
      <c r="I747" s="232"/>
      <c r="J747" s="232">
        <v>0</v>
      </c>
      <c r="K747" s="232">
        <v>0</v>
      </c>
      <c r="L747" s="232">
        <v>0</v>
      </c>
      <c r="M747" s="23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2"/>
      <c r="BZ747" s="2"/>
      <c r="CA747" s="2"/>
      <c r="CB747" s="2"/>
      <c r="CC747" s="2"/>
      <c r="CD747" s="2"/>
      <c r="CE747" s="2"/>
      <c r="CF747" s="2"/>
    </row>
    <row r="748" spans="1:84" x14ac:dyDescent="0.2">
      <c r="A748" s="1"/>
      <c r="B748" s="41" t="s">
        <v>767</v>
      </c>
      <c r="C748" s="51">
        <v>14</v>
      </c>
      <c r="D748" s="232"/>
      <c r="E748" s="232"/>
      <c r="F748" s="232"/>
      <c r="G748" s="232"/>
      <c r="H748" s="232"/>
      <c r="I748" s="232"/>
      <c r="J748" s="232">
        <v>0</v>
      </c>
      <c r="K748" s="232">
        <v>0</v>
      </c>
      <c r="L748" s="232">
        <v>0</v>
      </c>
      <c r="M748" s="23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2"/>
      <c r="BZ748" s="2"/>
      <c r="CA748" s="2"/>
      <c r="CB748" s="2"/>
      <c r="CC748" s="2"/>
      <c r="CD748" s="2"/>
      <c r="CE748" s="2"/>
      <c r="CF748" s="2"/>
    </row>
    <row r="749" spans="1:84" x14ac:dyDescent="0.2">
      <c r="A749" s="1"/>
      <c r="B749" s="41" t="s">
        <v>768</v>
      </c>
      <c r="C749" s="51">
        <v>15</v>
      </c>
      <c r="D749" s="232"/>
      <c r="E749" s="232"/>
      <c r="F749" s="232"/>
      <c r="G749" s="232"/>
      <c r="H749" s="232"/>
      <c r="I749" s="232"/>
      <c r="J749" s="232">
        <v>0</v>
      </c>
      <c r="K749" s="232">
        <v>0</v>
      </c>
      <c r="L749" s="232">
        <v>0</v>
      </c>
      <c r="M749" s="23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2"/>
      <c r="BZ749" s="2"/>
      <c r="CA749" s="2"/>
      <c r="CB749" s="2"/>
      <c r="CC749" s="2"/>
      <c r="CD749" s="2"/>
      <c r="CE749" s="2"/>
      <c r="CF749" s="2"/>
    </row>
    <row r="750" spans="1:84" x14ac:dyDescent="0.2">
      <c r="A750" s="1"/>
      <c r="B750" s="41" t="s">
        <v>769</v>
      </c>
      <c r="C750" s="51">
        <v>16</v>
      </c>
      <c r="D750" s="232"/>
      <c r="E750" s="232"/>
      <c r="F750" s="232"/>
      <c r="G750" s="232"/>
      <c r="H750" s="232"/>
      <c r="I750" s="232"/>
      <c r="J750" s="232">
        <v>0</v>
      </c>
      <c r="K750" s="232">
        <v>0</v>
      </c>
      <c r="L750" s="232">
        <v>0</v>
      </c>
      <c r="M750" s="23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2"/>
      <c r="BZ750" s="2"/>
      <c r="CA750" s="2"/>
      <c r="CB750" s="2"/>
      <c r="CC750" s="2"/>
      <c r="CD750" s="2"/>
      <c r="CE750" s="2"/>
      <c r="CF750" s="2"/>
    </row>
    <row r="751" spans="1:84" x14ac:dyDescent="0.2">
      <c r="A751" s="1"/>
      <c r="B751" s="41" t="s">
        <v>623</v>
      </c>
      <c r="C751" s="51">
        <v>17</v>
      </c>
      <c r="D751" s="232"/>
      <c r="E751" s="232"/>
      <c r="F751" s="232"/>
      <c r="G751" s="232"/>
      <c r="H751" s="232"/>
      <c r="I751" s="232"/>
      <c r="J751" s="232">
        <v>0</v>
      </c>
      <c r="K751" s="232">
        <v>0</v>
      </c>
      <c r="L751" s="232">
        <v>0</v>
      </c>
      <c r="M751" s="23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2"/>
      <c r="BZ751" s="2"/>
      <c r="CA751" s="2"/>
      <c r="CB751" s="2"/>
      <c r="CC751" s="2"/>
      <c r="CD751" s="2"/>
      <c r="CE751" s="2"/>
      <c r="CF751" s="2"/>
    </row>
    <row r="752" spans="1:84" x14ac:dyDescent="0.2">
      <c r="A752" s="1"/>
      <c r="B752" s="41" t="s">
        <v>721</v>
      </c>
      <c r="C752" s="51">
        <v>18</v>
      </c>
      <c r="D752" s="52"/>
      <c r="E752" s="52"/>
      <c r="F752" s="52"/>
      <c r="G752" s="52"/>
      <c r="H752" s="52"/>
      <c r="I752" s="52"/>
      <c r="J752" s="52">
        <v>1</v>
      </c>
      <c r="K752" s="52">
        <v>1</v>
      </c>
      <c r="L752" s="52">
        <v>1</v>
      </c>
      <c r="M752" s="5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2"/>
      <c r="BZ752" s="2"/>
      <c r="CA752" s="2"/>
      <c r="CB752" s="2"/>
      <c r="CC752" s="2"/>
      <c r="CD752" s="2"/>
      <c r="CE752" s="2"/>
      <c r="CF752" s="2"/>
    </row>
    <row r="753" spans="1:84" x14ac:dyDescent="0.2">
      <c r="A753" s="1"/>
      <c r="B753" s="41" t="s">
        <v>722</v>
      </c>
      <c r="C753" s="51">
        <v>19</v>
      </c>
      <c r="D753" s="52"/>
      <c r="E753" s="52"/>
      <c r="F753" s="52"/>
      <c r="G753" s="52"/>
      <c r="H753" s="52"/>
      <c r="I753" s="52"/>
      <c r="J753" s="52">
        <v>12</v>
      </c>
      <c r="K753" s="52">
        <v>12</v>
      </c>
      <c r="L753" s="52">
        <v>12</v>
      </c>
      <c r="M753" s="5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2"/>
      <c r="BZ753" s="2"/>
      <c r="CA753" s="2"/>
      <c r="CB753" s="2"/>
      <c r="CC753" s="2"/>
      <c r="CD753" s="2"/>
      <c r="CE753" s="2"/>
      <c r="CF753" s="2"/>
    </row>
    <row r="754" spans="1:84" x14ac:dyDescent="0.2">
      <c r="A754" s="1"/>
      <c r="B754" s="41" t="s">
        <v>628</v>
      </c>
      <c r="C754" s="51">
        <v>20</v>
      </c>
      <c r="D754" s="52"/>
      <c r="E754" s="52"/>
      <c r="F754" s="52"/>
      <c r="G754" s="52"/>
      <c r="H754" s="52"/>
      <c r="I754" s="52"/>
      <c r="J754" s="52" t="b">
        <v>0</v>
      </c>
      <c r="K754" s="52" t="b">
        <v>0</v>
      </c>
      <c r="L754" s="52" t="b">
        <v>0</v>
      </c>
      <c r="M754" s="5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2"/>
      <c r="BZ754" s="2"/>
      <c r="CA754" s="2"/>
      <c r="CB754" s="2"/>
      <c r="CC754" s="2"/>
      <c r="CD754" s="2"/>
      <c r="CE754" s="2"/>
      <c r="CF754" s="2"/>
    </row>
    <row r="755" spans="1:84" x14ac:dyDescent="0.2">
      <c r="A755" s="1"/>
      <c r="B755" s="1"/>
      <c r="C755" s="51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2"/>
      <c r="BZ755" s="2"/>
      <c r="CA755" s="2"/>
      <c r="CB755" s="2"/>
      <c r="CC755" s="2"/>
      <c r="CD755" s="2"/>
      <c r="CE755" s="2"/>
      <c r="CF755" s="2"/>
    </row>
    <row r="756" spans="1:84" x14ac:dyDescent="0.2">
      <c r="A756" s="1"/>
      <c r="B756" s="2"/>
      <c r="C756" s="51"/>
      <c r="D756" s="17"/>
      <c r="E756" s="22"/>
      <c r="F756" s="22"/>
      <c r="G756" s="22"/>
      <c r="H756" s="22"/>
      <c r="I756" s="27"/>
      <c r="J756" s="27"/>
      <c r="K756" s="27"/>
      <c r="L756" s="22"/>
      <c r="M756" s="2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2"/>
      <c r="BZ756" s="2"/>
      <c r="CA756" s="2"/>
      <c r="CB756" s="2"/>
      <c r="CC756" s="2"/>
      <c r="CD756" s="2"/>
      <c r="CE756" s="2"/>
      <c r="CF756" s="2"/>
    </row>
    <row r="757" spans="1:84" x14ac:dyDescent="0.2">
      <c r="A757" s="2" t="s">
        <v>32</v>
      </c>
      <c r="B757" s="45" t="s">
        <v>634</v>
      </c>
      <c r="C757" s="52"/>
      <c r="D757" s="131"/>
      <c r="E757" s="131"/>
      <c r="F757" s="131"/>
      <c r="G757" s="131"/>
      <c r="H757" s="131"/>
      <c r="I757" s="42"/>
      <c r="J757" s="42" t="s">
        <v>772</v>
      </c>
      <c r="K757" s="42" t="s">
        <v>719</v>
      </c>
      <c r="L757" s="131" t="s">
        <v>720</v>
      </c>
      <c r="M757" s="4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</row>
    <row r="758" spans="1:84" x14ac:dyDescent="0.2">
      <c r="A758" s="4"/>
      <c r="B758" s="2" t="s">
        <v>612</v>
      </c>
      <c r="C758" s="51">
        <v>1</v>
      </c>
      <c r="D758" s="135"/>
      <c r="E758" s="135"/>
      <c r="F758" s="135"/>
      <c r="G758" s="135"/>
      <c r="H758" s="135"/>
      <c r="I758" s="135"/>
      <c r="J758" s="135">
        <v>0</v>
      </c>
      <c r="K758" s="135">
        <v>0</v>
      </c>
      <c r="L758" s="135">
        <v>0</v>
      </c>
      <c r="M758" s="135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</row>
    <row r="759" spans="1:84" x14ac:dyDescent="0.2">
      <c r="A759" s="1"/>
      <c r="B759" s="41" t="s">
        <v>613</v>
      </c>
      <c r="C759" s="51">
        <v>2</v>
      </c>
      <c r="D759" s="232"/>
      <c r="E759" s="232"/>
      <c r="F759" s="232"/>
      <c r="G759" s="232"/>
      <c r="H759" s="232"/>
      <c r="I759" s="232"/>
      <c r="J759" s="232">
        <v>0</v>
      </c>
      <c r="K759" s="232">
        <v>0</v>
      </c>
      <c r="L759" s="232">
        <v>0</v>
      </c>
      <c r="M759" s="23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</row>
    <row r="760" spans="1:84" x14ac:dyDescent="0.2">
      <c r="A760" s="1"/>
      <c r="B760" s="41" t="s">
        <v>614</v>
      </c>
      <c r="C760" s="51">
        <v>3</v>
      </c>
      <c r="D760" s="232"/>
      <c r="E760" s="232"/>
      <c r="F760" s="232"/>
      <c r="G760" s="232"/>
      <c r="H760" s="232"/>
      <c r="I760" s="232"/>
      <c r="J760" s="232">
        <v>0</v>
      </c>
      <c r="K760" s="232">
        <v>0</v>
      </c>
      <c r="L760" s="232">
        <v>0</v>
      </c>
      <c r="M760" s="23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</row>
    <row r="761" spans="1:84" x14ac:dyDescent="0.2">
      <c r="A761" s="1"/>
      <c r="B761" s="41" t="s">
        <v>615</v>
      </c>
      <c r="C761" s="51">
        <v>4</v>
      </c>
      <c r="D761" s="232"/>
      <c r="E761" s="232"/>
      <c r="F761" s="232"/>
      <c r="G761" s="232"/>
      <c r="H761" s="232"/>
      <c r="I761" s="232"/>
      <c r="J761" s="232">
        <v>0</v>
      </c>
      <c r="K761" s="232">
        <v>0</v>
      </c>
      <c r="L761" s="232">
        <v>0</v>
      </c>
      <c r="M761" s="23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</row>
    <row r="762" spans="1:84" x14ac:dyDescent="0.2">
      <c r="A762" s="1"/>
      <c r="B762" s="41" t="s">
        <v>616</v>
      </c>
      <c r="C762" s="51">
        <v>5</v>
      </c>
      <c r="D762" s="232"/>
      <c r="E762" s="232"/>
      <c r="F762" s="232"/>
      <c r="G762" s="232"/>
      <c r="H762" s="232"/>
      <c r="I762" s="232"/>
      <c r="J762" s="232">
        <v>0</v>
      </c>
      <c r="K762" s="232">
        <v>0</v>
      </c>
      <c r="L762" s="232">
        <v>0</v>
      </c>
      <c r="M762" s="23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</row>
    <row r="763" spans="1:84" x14ac:dyDescent="0.2">
      <c r="A763" s="1"/>
      <c r="B763" s="41" t="s">
        <v>617</v>
      </c>
      <c r="C763" s="51">
        <v>6</v>
      </c>
      <c r="D763" s="232"/>
      <c r="E763" s="232"/>
      <c r="F763" s="232"/>
      <c r="G763" s="232"/>
      <c r="H763" s="232"/>
      <c r="I763" s="232"/>
      <c r="J763" s="232">
        <v>0</v>
      </c>
      <c r="K763" s="232">
        <v>0</v>
      </c>
      <c r="L763" s="232">
        <v>0</v>
      </c>
      <c r="M763" s="23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</row>
    <row r="764" spans="1:84" x14ac:dyDescent="0.2">
      <c r="A764" s="1"/>
      <c r="B764" s="41" t="s">
        <v>618</v>
      </c>
      <c r="C764" s="51">
        <v>7</v>
      </c>
      <c r="D764" s="232"/>
      <c r="E764" s="232"/>
      <c r="F764" s="232"/>
      <c r="G764" s="232"/>
      <c r="H764" s="232"/>
      <c r="I764" s="232"/>
      <c r="J764" s="232">
        <v>0</v>
      </c>
      <c r="K764" s="232">
        <v>0</v>
      </c>
      <c r="L764" s="232">
        <v>0</v>
      </c>
      <c r="M764" s="23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</row>
    <row r="765" spans="1:84" x14ac:dyDescent="0.2">
      <c r="A765" s="1"/>
      <c r="B765" s="41" t="s">
        <v>619</v>
      </c>
      <c r="C765" s="51">
        <v>8</v>
      </c>
      <c r="D765" s="232"/>
      <c r="E765" s="232"/>
      <c r="F765" s="232"/>
      <c r="G765" s="232"/>
      <c r="H765" s="232"/>
      <c r="I765" s="232"/>
      <c r="J765" s="232">
        <v>0</v>
      </c>
      <c r="K765" s="232">
        <v>0</v>
      </c>
      <c r="L765" s="232">
        <v>0</v>
      </c>
      <c r="M765" s="23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</row>
    <row r="766" spans="1:84" x14ac:dyDescent="0.2">
      <c r="A766" s="1"/>
      <c r="B766" s="41" t="s">
        <v>765</v>
      </c>
      <c r="C766" s="51">
        <v>9</v>
      </c>
      <c r="D766" s="232"/>
      <c r="E766" s="232"/>
      <c r="F766" s="232"/>
      <c r="G766" s="232"/>
      <c r="H766" s="232"/>
      <c r="I766" s="232"/>
      <c r="J766" s="232">
        <v>0</v>
      </c>
      <c r="K766" s="232">
        <v>0</v>
      </c>
      <c r="L766" s="232">
        <v>0</v>
      </c>
      <c r="M766" s="23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</row>
    <row r="767" spans="1:84" x14ac:dyDescent="0.2">
      <c r="A767" s="1"/>
      <c r="B767" s="41" t="s">
        <v>766</v>
      </c>
      <c r="C767" s="51">
        <v>10</v>
      </c>
      <c r="D767" s="232"/>
      <c r="E767" s="232"/>
      <c r="F767" s="232"/>
      <c r="G767" s="232"/>
      <c r="H767" s="232"/>
      <c r="I767" s="232"/>
      <c r="J767" s="232">
        <v>0</v>
      </c>
      <c r="K767" s="232">
        <v>0</v>
      </c>
      <c r="L767" s="232">
        <v>0</v>
      </c>
      <c r="M767" s="23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</row>
    <row r="768" spans="1:84" x14ac:dyDescent="0.2">
      <c r="A768" s="1"/>
      <c r="B768" s="41" t="s">
        <v>620</v>
      </c>
      <c r="C768" s="51">
        <v>11</v>
      </c>
      <c r="D768" s="232"/>
      <c r="E768" s="232"/>
      <c r="F768" s="232"/>
      <c r="G768" s="232"/>
      <c r="H768" s="232"/>
      <c r="I768" s="232"/>
      <c r="J768" s="232">
        <v>0</v>
      </c>
      <c r="K768" s="232">
        <v>0</v>
      </c>
      <c r="L768" s="232">
        <v>0</v>
      </c>
      <c r="M768" s="23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</row>
    <row r="769" spans="1:84" x14ac:dyDescent="0.2">
      <c r="A769" s="1"/>
      <c r="B769" s="41" t="s">
        <v>621</v>
      </c>
      <c r="C769" s="51">
        <v>12</v>
      </c>
      <c r="D769" s="232"/>
      <c r="E769" s="232"/>
      <c r="F769" s="232"/>
      <c r="G769" s="232"/>
      <c r="H769" s="232"/>
      <c r="I769" s="232"/>
      <c r="J769" s="232">
        <v>0</v>
      </c>
      <c r="K769" s="232">
        <v>0</v>
      </c>
      <c r="L769" s="232">
        <v>0</v>
      </c>
      <c r="M769" s="23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</row>
    <row r="770" spans="1:84" x14ac:dyDescent="0.2">
      <c r="A770" s="1"/>
      <c r="B770" s="41" t="s">
        <v>622</v>
      </c>
      <c r="C770" s="51">
        <v>13</v>
      </c>
      <c r="D770" s="232"/>
      <c r="E770" s="232"/>
      <c r="F770" s="232"/>
      <c r="G770" s="232"/>
      <c r="H770" s="232"/>
      <c r="I770" s="232"/>
      <c r="J770" s="232">
        <v>0</v>
      </c>
      <c r="K770" s="232">
        <v>0</v>
      </c>
      <c r="L770" s="232">
        <v>0</v>
      </c>
      <c r="M770" s="23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</row>
    <row r="771" spans="1:84" x14ac:dyDescent="0.2">
      <c r="A771" s="1"/>
      <c r="B771" s="41" t="s">
        <v>767</v>
      </c>
      <c r="C771" s="51">
        <v>14</v>
      </c>
      <c r="D771" s="232"/>
      <c r="E771" s="232"/>
      <c r="F771" s="232"/>
      <c r="G771" s="232"/>
      <c r="H771" s="232"/>
      <c r="I771" s="232"/>
      <c r="J771" s="232">
        <v>0</v>
      </c>
      <c r="K771" s="232">
        <v>0</v>
      </c>
      <c r="L771" s="232">
        <v>0</v>
      </c>
      <c r="M771" s="23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</row>
    <row r="772" spans="1:84" x14ac:dyDescent="0.2">
      <c r="A772" s="1"/>
      <c r="B772" s="41" t="s">
        <v>768</v>
      </c>
      <c r="C772" s="51">
        <v>15</v>
      </c>
      <c r="D772" s="232"/>
      <c r="E772" s="232"/>
      <c r="F772" s="232"/>
      <c r="G772" s="232"/>
      <c r="H772" s="232"/>
      <c r="I772" s="232"/>
      <c r="J772" s="232">
        <v>0</v>
      </c>
      <c r="K772" s="232">
        <v>0</v>
      </c>
      <c r="L772" s="232">
        <v>0</v>
      </c>
      <c r="M772" s="23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</row>
    <row r="773" spans="1:84" x14ac:dyDescent="0.2">
      <c r="A773" s="1"/>
      <c r="B773" s="41" t="s">
        <v>769</v>
      </c>
      <c r="C773" s="51">
        <v>16</v>
      </c>
      <c r="D773" s="232"/>
      <c r="E773" s="232"/>
      <c r="F773" s="232"/>
      <c r="G773" s="232"/>
      <c r="H773" s="232"/>
      <c r="I773" s="232"/>
      <c r="J773" s="232">
        <v>0</v>
      </c>
      <c r="K773" s="232">
        <v>0</v>
      </c>
      <c r="L773" s="232">
        <v>0</v>
      </c>
      <c r="M773" s="23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</row>
    <row r="774" spans="1:84" x14ac:dyDescent="0.2">
      <c r="A774" s="1"/>
      <c r="B774" s="41" t="s">
        <v>623</v>
      </c>
      <c r="C774" s="51">
        <v>17</v>
      </c>
      <c r="D774" s="232"/>
      <c r="E774" s="232"/>
      <c r="F774" s="232"/>
      <c r="G774" s="232"/>
      <c r="H774" s="232"/>
      <c r="I774" s="232"/>
      <c r="J774" s="232">
        <v>0</v>
      </c>
      <c r="K774" s="232">
        <v>0</v>
      </c>
      <c r="L774" s="232">
        <v>0</v>
      </c>
      <c r="M774" s="23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</row>
    <row r="775" spans="1:84" x14ac:dyDescent="0.2">
      <c r="A775" s="1"/>
      <c r="B775" s="41" t="s">
        <v>721</v>
      </c>
      <c r="C775" s="51">
        <v>18</v>
      </c>
      <c r="D775" s="52"/>
      <c r="E775" s="52"/>
      <c r="F775" s="52"/>
      <c r="G775" s="52"/>
      <c r="H775" s="52"/>
      <c r="I775" s="52"/>
      <c r="J775" s="52">
        <v>1</v>
      </c>
      <c r="K775" s="52">
        <v>1</v>
      </c>
      <c r="L775" s="52">
        <v>1</v>
      </c>
      <c r="M775" s="5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2"/>
      <c r="BZ775" s="2"/>
      <c r="CA775" s="2"/>
      <c r="CB775" s="2"/>
      <c r="CC775" s="2"/>
      <c r="CD775" s="2"/>
      <c r="CE775" s="2"/>
      <c r="CF775" s="2"/>
    </row>
    <row r="776" spans="1:84" x14ac:dyDescent="0.2">
      <c r="A776" s="1"/>
      <c r="B776" s="41" t="s">
        <v>722</v>
      </c>
      <c r="C776" s="51">
        <v>19</v>
      </c>
      <c r="D776" s="52"/>
      <c r="E776" s="52"/>
      <c r="F776" s="52"/>
      <c r="G776" s="52"/>
      <c r="H776" s="52"/>
      <c r="I776" s="52"/>
      <c r="J776" s="52">
        <v>12</v>
      </c>
      <c r="K776" s="52">
        <v>12</v>
      </c>
      <c r="L776" s="52">
        <v>12</v>
      </c>
      <c r="M776" s="5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2"/>
      <c r="BZ776" s="2"/>
      <c r="CA776" s="2"/>
      <c r="CB776" s="2"/>
      <c r="CC776" s="2"/>
      <c r="CD776" s="2"/>
      <c r="CE776" s="2"/>
      <c r="CF776" s="2"/>
    </row>
    <row r="777" spans="1:84" x14ac:dyDescent="0.2">
      <c r="A777" s="1"/>
      <c r="B777" s="41" t="s">
        <v>628</v>
      </c>
      <c r="C777" s="51">
        <v>20</v>
      </c>
      <c r="D777" s="52"/>
      <c r="E777" s="52"/>
      <c r="F777" s="52"/>
      <c r="G777" s="52"/>
      <c r="H777" s="52"/>
      <c r="I777" s="52"/>
      <c r="J777" s="52" t="b">
        <v>0</v>
      </c>
      <c r="K777" s="52" t="b">
        <v>0</v>
      </c>
      <c r="L777" s="52" t="b">
        <v>0</v>
      </c>
      <c r="M777" s="5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</row>
    <row r="778" spans="1:84" x14ac:dyDescent="0.2">
      <c r="A778" s="1"/>
      <c r="B778" s="1"/>
      <c r="C778" s="51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2"/>
      <c r="BZ778" s="2"/>
      <c r="CA778" s="2"/>
      <c r="CB778" s="2"/>
      <c r="CC778" s="2"/>
      <c r="CD778" s="2"/>
      <c r="CE778" s="2"/>
      <c r="CF778" s="2"/>
    </row>
    <row r="779" spans="1:84" x14ac:dyDescent="0.2">
      <c r="A779" s="1"/>
      <c r="B779" s="2"/>
      <c r="C779" s="51"/>
      <c r="D779" s="17"/>
      <c r="E779" s="22"/>
      <c r="F779" s="22"/>
      <c r="G779" s="22"/>
      <c r="H779" s="22"/>
      <c r="I779" s="27"/>
      <c r="J779" s="27"/>
      <c r="K779" s="27"/>
      <c r="L779" s="22"/>
      <c r="M779" s="2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2"/>
      <c r="BZ779" s="2"/>
      <c r="CA779" s="2"/>
      <c r="CB779" s="2"/>
      <c r="CC779" s="2"/>
      <c r="CD779" s="2"/>
      <c r="CE779" s="2"/>
      <c r="CF779" s="2"/>
    </row>
    <row r="780" spans="1:84" x14ac:dyDescent="0.2">
      <c r="A780" s="2" t="s">
        <v>32</v>
      </c>
      <c r="B780" s="45" t="s">
        <v>635</v>
      </c>
      <c r="C780" s="52"/>
      <c r="D780" s="131"/>
      <c r="E780" s="131"/>
      <c r="F780" s="131"/>
      <c r="G780" s="131"/>
      <c r="H780" s="131"/>
      <c r="I780" s="42"/>
      <c r="J780" s="42" t="s">
        <v>772</v>
      </c>
      <c r="K780" s="42" t="s">
        <v>719</v>
      </c>
      <c r="L780" s="131" t="s">
        <v>720</v>
      </c>
      <c r="M780" s="4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</row>
    <row r="781" spans="1:84" x14ac:dyDescent="0.2">
      <c r="A781" s="4"/>
      <c r="B781" s="2" t="s">
        <v>612</v>
      </c>
      <c r="C781" s="51">
        <v>1</v>
      </c>
      <c r="D781" s="135"/>
      <c r="E781" s="135"/>
      <c r="F781" s="135"/>
      <c r="G781" s="135"/>
      <c r="H781" s="135"/>
      <c r="I781" s="135"/>
      <c r="J781" s="135">
        <v>0</v>
      </c>
      <c r="K781" s="135">
        <v>0</v>
      </c>
      <c r="L781" s="135">
        <v>0</v>
      </c>
      <c r="M781" s="135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</row>
    <row r="782" spans="1:84" x14ac:dyDescent="0.2">
      <c r="A782" s="1"/>
      <c r="B782" s="41" t="s">
        <v>613</v>
      </c>
      <c r="C782" s="51">
        <v>2</v>
      </c>
      <c r="D782" s="232"/>
      <c r="E782" s="232"/>
      <c r="F782" s="232"/>
      <c r="G782" s="232"/>
      <c r="H782" s="232"/>
      <c r="I782" s="232"/>
      <c r="J782" s="232">
        <v>0</v>
      </c>
      <c r="K782" s="232">
        <v>0</v>
      </c>
      <c r="L782" s="232">
        <v>0</v>
      </c>
      <c r="M782" s="23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</row>
    <row r="783" spans="1:84" x14ac:dyDescent="0.2">
      <c r="A783" s="1"/>
      <c r="B783" s="41" t="s">
        <v>614</v>
      </c>
      <c r="C783" s="51">
        <v>3</v>
      </c>
      <c r="D783" s="232"/>
      <c r="E783" s="232"/>
      <c r="F783" s="232"/>
      <c r="G783" s="232"/>
      <c r="H783" s="232"/>
      <c r="I783" s="232"/>
      <c r="J783" s="232">
        <v>0</v>
      </c>
      <c r="K783" s="232">
        <v>0</v>
      </c>
      <c r="L783" s="232">
        <v>0</v>
      </c>
      <c r="M783" s="23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</row>
    <row r="784" spans="1:84" x14ac:dyDescent="0.2">
      <c r="A784" s="1"/>
      <c r="B784" s="41" t="s">
        <v>615</v>
      </c>
      <c r="C784" s="51">
        <v>1</v>
      </c>
      <c r="D784" s="232"/>
      <c r="E784" s="232"/>
      <c r="F784" s="232"/>
      <c r="G784" s="232"/>
      <c r="H784" s="232"/>
      <c r="I784" s="232"/>
      <c r="J784" s="232">
        <v>0</v>
      </c>
      <c r="K784" s="232">
        <v>0</v>
      </c>
      <c r="L784" s="232">
        <v>0</v>
      </c>
      <c r="M784" s="23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</row>
    <row r="785" spans="1:84" x14ac:dyDescent="0.2">
      <c r="A785" s="1"/>
      <c r="B785" s="41" t="s">
        <v>616</v>
      </c>
      <c r="C785" s="51">
        <v>5</v>
      </c>
      <c r="D785" s="232"/>
      <c r="E785" s="232"/>
      <c r="F785" s="232"/>
      <c r="G785" s="232"/>
      <c r="H785" s="232"/>
      <c r="I785" s="232"/>
      <c r="J785" s="232">
        <v>0</v>
      </c>
      <c r="K785" s="232">
        <v>0</v>
      </c>
      <c r="L785" s="232">
        <v>0</v>
      </c>
      <c r="M785" s="23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</row>
    <row r="786" spans="1:84" x14ac:dyDescent="0.2">
      <c r="A786" s="1"/>
      <c r="B786" s="41" t="s">
        <v>617</v>
      </c>
      <c r="C786" s="51">
        <v>6</v>
      </c>
      <c r="D786" s="232"/>
      <c r="E786" s="232"/>
      <c r="F786" s="232"/>
      <c r="G786" s="232"/>
      <c r="H786" s="232"/>
      <c r="I786" s="232"/>
      <c r="J786" s="232">
        <v>0</v>
      </c>
      <c r="K786" s="232">
        <v>0</v>
      </c>
      <c r="L786" s="232">
        <v>0</v>
      </c>
      <c r="M786" s="23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</row>
    <row r="787" spans="1:84" x14ac:dyDescent="0.2">
      <c r="A787" s="1"/>
      <c r="B787" s="41" t="s">
        <v>618</v>
      </c>
      <c r="C787" s="51">
        <v>7</v>
      </c>
      <c r="D787" s="232"/>
      <c r="E787" s="232"/>
      <c r="F787" s="232"/>
      <c r="G787" s="232"/>
      <c r="H787" s="232"/>
      <c r="I787" s="232"/>
      <c r="J787" s="232">
        <v>0</v>
      </c>
      <c r="K787" s="232">
        <v>0</v>
      </c>
      <c r="L787" s="232">
        <v>0</v>
      </c>
      <c r="M787" s="23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</row>
    <row r="788" spans="1:84" x14ac:dyDescent="0.2">
      <c r="A788" s="1"/>
      <c r="B788" s="41" t="s">
        <v>619</v>
      </c>
      <c r="C788" s="51">
        <v>8</v>
      </c>
      <c r="D788" s="232"/>
      <c r="E788" s="232"/>
      <c r="F788" s="232"/>
      <c r="G788" s="232"/>
      <c r="H788" s="232"/>
      <c r="I788" s="232"/>
      <c r="J788" s="232">
        <v>0</v>
      </c>
      <c r="K788" s="232">
        <v>0</v>
      </c>
      <c r="L788" s="232">
        <v>0</v>
      </c>
      <c r="M788" s="23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</row>
    <row r="789" spans="1:84" x14ac:dyDescent="0.2">
      <c r="A789" s="1"/>
      <c r="B789" s="41" t="s">
        <v>765</v>
      </c>
      <c r="C789" s="51">
        <v>9</v>
      </c>
      <c r="D789" s="232"/>
      <c r="E789" s="232"/>
      <c r="F789" s="232"/>
      <c r="G789" s="232"/>
      <c r="H789" s="232"/>
      <c r="I789" s="232"/>
      <c r="J789" s="232">
        <v>0</v>
      </c>
      <c r="K789" s="232">
        <v>0</v>
      </c>
      <c r="L789" s="232">
        <v>0</v>
      </c>
      <c r="M789" s="23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</row>
    <row r="790" spans="1:84" x14ac:dyDescent="0.2">
      <c r="A790" s="1"/>
      <c r="B790" s="41" t="s">
        <v>766</v>
      </c>
      <c r="C790" s="51">
        <v>10</v>
      </c>
      <c r="D790" s="232"/>
      <c r="E790" s="232"/>
      <c r="F790" s="232"/>
      <c r="G790" s="232"/>
      <c r="H790" s="232"/>
      <c r="I790" s="232"/>
      <c r="J790" s="232">
        <v>0</v>
      </c>
      <c r="K790" s="232">
        <v>0</v>
      </c>
      <c r="L790" s="232">
        <v>0</v>
      </c>
      <c r="M790" s="23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</row>
    <row r="791" spans="1:84" x14ac:dyDescent="0.2">
      <c r="A791" s="1"/>
      <c r="B791" s="41" t="s">
        <v>620</v>
      </c>
      <c r="C791" s="51">
        <v>11</v>
      </c>
      <c r="D791" s="232"/>
      <c r="E791" s="232"/>
      <c r="F791" s="232"/>
      <c r="G791" s="232"/>
      <c r="H791" s="232"/>
      <c r="I791" s="232"/>
      <c r="J791" s="232">
        <v>0</v>
      </c>
      <c r="K791" s="232">
        <v>0</v>
      </c>
      <c r="L791" s="232">
        <v>0</v>
      </c>
      <c r="M791" s="23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</row>
    <row r="792" spans="1:84" x14ac:dyDescent="0.2">
      <c r="A792" s="1"/>
      <c r="B792" s="41" t="s">
        <v>621</v>
      </c>
      <c r="C792" s="51">
        <v>12</v>
      </c>
      <c r="D792" s="232"/>
      <c r="E792" s="232"/>
      <c r="F792" s="232"/>
      <c r="G792" s="232"/>
      <c r="H792" s="232"/>
      <c r="I792" s="232"/>
      <c r="J792" s="232">
        <v>0</v>
      </c>
      <c r="K792" s="232">
        <v>0</v>
      </c>
      <c r="L792" s="232">
        <v>0</v>
      </c>
      <c r="M792" s="23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</row>
    <row r="793" spans="1:84" x14ac:dyDescent="0.2">
      <c r="A793" s="1"/>
      <c r="B793" s="41" t="s">
        <v>622</v>
      </c>
      <c r="C793" s="51">
        <v>13</v>
      </c>
      <c r="D793" s="232"/>
      <c r="E793" s="232"/>
      <c r="F793" s="232"/>
      <c r="G793" s="232"/>
      <c r="H793" s="232"/>
      <c r="I793" s="232"/>
      <c r="J793" s="232">
        <v>0</v>
      </c>
      <c r="K793" s="232">
        <v>0</v>
      </c>
      <c r="L793" s="232">
        <v>0</v>
      </c>
      <c r="M793" s="23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</row>
    <row r="794" spans="1:84" x14ac:dyDescent="0.2">
      <c r="A794" s="1"/>
      <c r="B794" s="41" t="s">
        <v>767</v>
      </c>
      <c r="C794" s="51">
        <v>14</v>
      </c>
      <c r="D794" s="232"/>
      <c r="E794" s="232"/>
      <c r="F794" s="232"/>
      <c r="G794" s="232"/>
      <c r="H794" s="232"/>
      <c r="I794" s="232"/>
      <c r="J794" s="232">
        <v>0</v>
      </c>
      <c r="K794" s="232">
        <v>0</v>
      </c>
      <c r="L794" s="232">
        <v>0</v>
      </c>
      <c r="M794" s="23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</row>
    <row r="795" spans="1:84" x14ac:dyDescent="0.2">
      <c r="A795" s="1"/>
      <c r="B795" s="41" t="s">
        <v>768</v>
      </c>
      <c r="C795" s="51">
        <v>15</v>
      </c>
      <c r="D795" s="232"/>
      <c r="E795" s="232"/>
      <c r="F795" s="232"/>
      <c r="G795" s="232"/>
      <c r="H795" s="232"/>
      <c r="I795" s="232"/>
      <c r="J795" s="232">
        <v>0</v>
      </c>
      <c r="K795" s="232">
        <v>0</v>
      </c>
      <c r="L795" s="232">
        <v>0</v>
      </c>
      <c r="M795" s="23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</row>
    <row r="796" spans="1:84" x14ac:dyDescent="0.2">
      <c r="A796" s="1"/>
      <c r="B796" s="41" t="s">
        <v>769</v>
      </c>
      <c r="C796" s="51">
        <v>16</v>
      </c>
      <c r="D796" s="232"/>
      <c r="E796" s="232"/>
      <c r="F796" s="232"/>
      <c r="G796" s="232"/>
      <c r="H796" s="232"/>
      <c r="I796" s="232"/>
      <c r="J796" s="232">
        <v>0</v>
      </c>
      <c r="K796" s="232">
        <v>0</v>
      </c>
      <c r="L796" s="232">
        <v>0</v>
      </c>
      <c r="M796" s="23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</row>
    <row r="797" spans="1:84" x14ac:dyDescent="0.2">
      <c r="A797" s="1"/>
      <c r="B797" s="41" t="s">
        <v>623</v>
      </c>
      <c r="C797" s="51">
        <v>17</v>
      </c>
      <c r="D797" s="232"/>
      <c r="E797" s="232"/>
      <c r="F797" s="232"/>
      <c r="G797" s="232"/>
      <c r="H797" s="232"/>
      <c r="I797" s="232"/>
      <c r="J797" s="232">
        <v>0</v>
      </c>
      <c r="K797" s="232">
        <v>0</v>
      </c>
      <c r="L797" s="232">
        <v>0</v>
      </c>
      <c r="M797" s="23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</row>
    <row r="798" spans="1:84" x14ac:dyDescent="0.2">
      <c r="A798" s="1"/>
      <c r="B798" s="41" t="s">
        <v>721</v>
      </c>
      <c r="C798" s="51">
        <v>18</v>
      </c>
      <c r="D798" s="52"/>
      <c r="E798" s="52"/>
      <c r="F798" s="52"/>
      <c r="G798" s="52"/>
      <c r="H798" s="52"/>
      <c r="I798" s="52"/>
      <c r="J798" s="52">
        <v>1</v>
      </c>
      <c r="K798" s="52">
        <v>1</v>
      </c>
      <c r="L798" s="52">
        <v>1</v>
      </c>
      <c r="M798" s="5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2"/>
      <c r="BZ798" s="2"/>
      <c r="CA798" s="2"/>
      <c r="CB798" s="2"/>
      <c r="CC798" s="2"/>
      <c r="CD798" s="2"/>
      <c r="CE798" s="2"/>
      <c r="CF798" s="2"/>
    </row>
    <row r="799" spans="1:84" x14ac:dyDescent="0.2">
      <c r="A799" s="1"/>
      <c r="B799" s="41" t="s">
        <v>722</v>
      </c>
      <c r="C799" s="51">
        <v>19</v>
      </c>
      <c r="D799" s="52"/>
      <c r="E799" s="52"/>
      <c r="F799" s="52"/>
      <c r="G799" s="52"/>
      <c r="H799" s="52"/>
      <c r="I799" s="52"/>
      <c r="J799" s="52">
        <v>12</v>
      </c>
      <c r="K799" s="52">
        <v>12</v>
      </c>
      <c r="L799" s="52">
        <v>12</v>
      </c>
      <c r="M799" s="5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2"/>
      <c r="BZ799" s="2"/>
      <c r="CA799" s="2"/>
      <c r="CB799" s="2"/>
      <c r="CC799" s="2"/>
      <c r="CD799" s="2"/>
      <c r="CE799" s="2"/>
      <c r="CF799" s="2"/>
    </row>
    <row r="800" spans="1:84" x14ac:dyDescent="0.2">
      <c r="A800" s="1"/>
      <c r="B800" s="41" t="s">
        <v>628</v>
      </c>
      <c r="C800" s="51">
        <v>20</v>
      </c>
      <c r="D800" s="52"/>
      <c r="E800" s="52"/>
      <c r="F800" s="52"/>
      <c r="G800" s="52"/>
      <c r="H800" s="52"/>
      <c r="I800" s="52"/>
      <c r="J800" s="52" t="b">
        <v>0</v>
      </c>
      <c r="K800" s="52" t="b">
        <v>0</v>
      </c>
      <c r="L800" s="52" t="b">
        <v>0</v>
      </c>
      <c r="M800" s="5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</row>
    <row r="801" spans="1:84" x14ac:dyDescent="0.2">
      <c r="A801" s="1"/>
      <c r="B801" s="1"/>
      <c r="C801" s="51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2"/>
      <c r="BZ801" s="2"/>
      <c r="CA801" s="2"/>
      <c r="CB801" s="2"/>
      <c r="CC801" s="2"/>
      <c r="CD801" s="2"/>
      <c r="CE801" s="2"/>
      <c r="CF801" s="2"/>
    </row>
    <row r="802" spans="1:84" x14ac:dyDescent="0.2">
      <c r="A802" s="1"/>
      <c r="B802" s="2"/>
      <c r="C802" s="51"/>
      <c r="D802" s="17"/>
      <c r="E802" s="22"/>
      <c r="F802" s="22"/>
      <c r="G802" s="22"/>
      <c r="H802" s="22"/>
      <c r="I802" s="27"/>
      <c r="J802" s="27"/>
      <c r="K802" s="27"/>
      <c r="L802" s="22"/>
      <c r="M802" s="2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2"/>
      <c r="BZ802" s="2"/>
      <c r="CA802" s="2"/>
      <c r="CB802" s="2"/>
      <c r="CC802" s="2"/>
      <c r="CD802" s="2"/>
      <c r="CE802" s="2"/>
      <c r="CF802" s="2"/>
    </row>
    <row r="803" spans="1:84" x14ac:dyDescent="0.2">
      <c r="A803" s="2" t="s">
        <v>32</v>
      </c>
      <c r="B803" s="45" t="s">
        <v>636</v>
      </c>
      <c r="C803" s="52"/>
      <c r="D803" s="131"/>
      <c r="E803" s="131"/>
      <c r="F803" s="131"/>
      <c r="G803" s="131"/>
      <c r="H803" s="131"/>
      <c r="I803" s="42"/>
      <c r="J803" s="42" t="s">
        <v>772</v>
      </c>
      <c r="K803" s="42" t="s">
        <v>719</v>
      </c>
      <c r="L803" s="131" t="s">
        <v>720</v>
      </c>
      <c r="M803" s="4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</row>
    <row r="804" spans="1:84" x14ac:dyDescent="0.2">
      <c r="A804" s="4"/>
      <c r="B804" s="2" t="s">
        <v>612</v>
      </c>
      <c r="C804" s="51">
        <v>1</v>
      </c>
      <c r="D804" s="135"/>
      <c r="E804" s="135"/>
      <c r="F804" s="135"/>
      <c r="G804" s="135"/>
      <c r="H804" s="135"/>
      <c r="I804" s="135"/>
      <c r="J804" s="135">
        <v>0</v>
      </c>
      <c r="K804" s="135">
        <v>0</v>
      </c>
      <c r="L804" s="135">
        <v>0</v>
      </c>
      <c r="M804" s="135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</row>
    <row r="805" spans="1:84" x14ac:dyDescent="0.2">
      <c r="A805" s="1"/>
      <c r="B805" s="41" t="s">
        <v>613</v>
      </c>
      <c r="C805" s="51">
        <v>2</v>
      </c>
      <c r="D805" s="232"/>
      <c r="E805" s="232"/>
      <c r="F805" s="232"/>
      <c r="G805" s="232"/>
      <c r="H805" s="232"/>
      <c r="I805" s="232"/>
      <c r="J805" s="232">
        <v>0</v>
      </c>
      <c r="K805" s="232">
        <v>0</v>
      </c>
      <c r="L805" s="232">
        <v>0</v>
      </c>
      <c r="M805" s="23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</row>
    <row r="806" spans="1:84" x14ac:dyDescent="0.2">
      <c r="A806" s="1"/>
      <c r="B806" s="41" t="s">
        <v>614</v>
      </c>
      <c r="C806" s="51">
        <v>3</v>
      </c>
      <c r="D806" s="232"/>
      <c r="E806" s="232"/>
      <c r="F806" s="232"/>
      <c r="G806" s="232"/>
      <c r="H806" s="232"/>
      <c r="I806" s="232"/>
      <c r="J806" s="232">
        <v>0</v>
      </c>
      <c r="K806" s="232">
        <v>0</v>
      </c>
      <c r="L806" s="232">
        <v>0</v>
      </c>
      <c r="M806" s="23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</row>
    <row r="807" spans="1:84" x14ac:dyDescent="0.2">
      <c r="A807" s="1"/>
      <c r="B807" s="41" t="s">
        <v>615</v>
      </c>
      <c r="C807" s="51">
        <v>4</v>
      </c>
      <c r="D807" s="232"/>
      <c r="E807" s="232"/>
      <c r="F807" s="232"/>
      <c r="G807" s="232"/>
      <c r="H807" s="232"/>
      <c r="I807" s="232"/>
      <c r="J807" s="232">
        <v>0</v>
      </c>
      <c r="K807" s="232">
        <v>0</v>
      </c>
      <c r="L807" s="232">
        <v>0</v>
      </c>
      <c r="M807" s="23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</row>
    <row r="808" spans="1:84" x14ac:dyDescent="0.2">
      <c r="A808" s="1"/>
      <c r="B808" s="41" t="s">
        <v>616</v>
      </c>
      <c r="C808" s="51">
        <v>5</v>
      </c>
      <c r="D808" s="232"/>
      <c r="E808" s="232"/>
      <c r="F808" s="232"/>
      <c r="G808" s="232"/>
      <c r="H808" s="232"/>
      <c r="I808" s="232"/>
      <c r="J808" s="232">
        <v>0</v>
      </c>
      <c r="K808" s="232">
        <v>0</v>
      </c>
      <c r="L808" s="232">
        <v>0</v>
      </c>
      <c r="M808" s="23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</row>
    <row r="809" spans="1:84" x14ac:dyDescent="0.2">
      <c r="A809" s="1"/>
      <c r="B809" s="41" t="s">
        <v>617</v>
      </c>
      <c r="C809" s="51">
        <v>6</v>
      </c>
      <c r="D809" s="232"/>
      <c r="E809" s="232"/>
      <c r="F809" s="232"/>
      <c r="G809" s="232"/>
      <c r="H809" s="232"/>
      <c r="I809" s="232"/>
      <c r="J809" s="232">
        <v>0</v>
      </c>
      <c r="K809" s="232">
        <v>0</v>
      </c>
      <c r="L809" s="232">
        <v>0</v>
      </c>
      <c r="M809" s="23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</row>
    <row r="810" spans="1:84" x14ac:dyDescent="0.2">
      <c r="A810" s="1"/>
      <c r="B810" s="41" t="s">
        <v>618</v>
      </c>
      <c r="C810" s="51">
        <v>7</v>
      </c>
      <c r="D810" s="232"/>
      <c r="E810" s="232"/>
      <c r="F810" s="232"/>
      <c r="G810" s="232"/>
      <c r="H810" s="232"/>
      <c r="I810" s="232"/>
      <c r="J810" s="232">
        <v>0</v>
      </c>
      <c r="K810" s="232">
        <v>0</v>
      </c>
      <c r="L810" s="232">
        <v>0</v>
      </c>
      <c r="M810" s="23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</row>
    <row r="811" spans="1:84" x14ac:dyDescent="0.2">
      <c r="A811" s="1"/>
      <c r="B811" s="41" t="s">
        <v>619</v>
      </c>
      <c r="C811" s="51">
        <v>8</v>
      </c>
      <c r="D811" s="232"/>
      <c r="E811" s="232"/>
      <c r="F811" s="232"/>
      <c r="G811" s="232"/>
      <c r="H811" s="232"/>
      <c r="I811" s="232"/>
      <c r="J811" s="232">
        <v>0</v>
      </c>
      <c r="K811" s="232">
        <v>0</v>
      </c>
      <c r="L811" s="232">
        <v>0</v>
      </c>
      <c r="M811" s="23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</row>
    <row r="812" spans="1:84" x14ac:dyDescent="0.2">
      <c r="A812" s="1"/>
      <c r="B812" s="41" t="s">
        <v>765</v>
      </c>
      <c r="C812" s="51">
        <v>9</v>
      </c>
      <c r="D812" s="232"/>
      <c r="E812" s="232"/>
      <c r="F812" s="232"/>
      <c r="G812" s="232"/>
      <c r="H812" s="232"/>
      <c r="I812" s="232"/>
      <c r="J812" s="232">
        <v>0</v>
      </c>
      <c r="K812" s="232">
        <v>0</v>
      </c>
      <c r="L812" s="232">
        <v>0</v>
      </c>
      <c r="M812" s="23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</row>
    <row r="813" spans="1:84" x14ac:dyDescent="0.2">
      <c r="A813" s="1"/>
      <c r="B813" s="41" t="s">
        <v>766</v>
      </c>
      <c r="C813" s="51">
        <v>10</v>
      </c>
      <c r="D813" s="232"/>
      <c r="E813" s="232"/>
      <c r="F813" s="232"/>
      <c r="G813" s="232"/>
      <c r="H813" s="232"/>
      <c r="I813" s="232"/>
      <c r="J813" s="232">
        <v>0</v>
      </c>
      <c r="K813" s="232">
        <v>0</v>
      </c>
      <c r="L813" s="232">
        <v>0</v>
      </c>
      <c r="M813" s="23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</row>
    <row r="814" spans="1:84" x14ac:dyDescent="0.2">
      <c r="A814" s="1"/>
      <c r="B814" s="41" t="s">
        <v>620</v>
      </c>
      <c r="C814" s="51">
        <v>11</v>
      </c>
      <c r="D814" s="232"/>
      <c r="E814" s="232"/>
      <c r="F814" s="232"/>
      <c r="G814" s="232"/>
      <c r="H814" s="232"/>
      <c r="I814" s="232"/>
      <c r="J814" s="232">
        <v>0</v>
      </c>
      <c r="K814" s="232">
        <v>0</v>
      </c>
      <c r="L814" s="232">
        <v>0</v>
      </c>
      <c r="M814" s="23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</row>
    <row r="815" spans="1:84" x14ac:dyDescent="0.2">
      <c r="A815" s="1"/>
      <c r="B815" s="41" t="s">
        <v>621</v>
      </c>
      <c r="C815" s="51">
        <v>12</v>
      </c>
      <c r="D815" s="232"/>
      <c r="E815" s="232"/>
      <c r="F815" s="232"/>
      <c r="G815" s="232"/>
      <c r="H815" s="232"/>
      <c r="I815" s="232"/>
      <c r="J815" s="232">
        <v>0</v>
      </c>
      <c r="K815" s="232">
        <v>0</v>
      </c>
      <c r="L815" s="232">
        <v>0</v>
      </c>
      <c r="M815" s="23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</row>
    <row r="816" spans="1:84" x14ac:dyDescent="0.2">
      <c r="A816" s="1"/>
      <c r="B816" s="41" t="s">
        <v>622</v>
      </c>
      <c r="C816" s="51">
        <v>13</v>
      </c>
      <c r="D816" s="232"/>
      <c r="E816" s="232"/>
      <c r="F816" s="232"/>
      <c r="G816" s="232"/>
      <c r="H816" s="232"/>
      <c r="I816" s="232"/>
      <c r="J816" s="232">
        <v>0</v>
      </c>
      <c r="K816" s="232">
        <v>0</v>
      </c>
      <c r="L816" s="232">
        <v>0</v>
      </c>
      <c r="M816" s="23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</row>
    <row r="817" spans="1:84" x14ac:dyDescent="0.2">
      <c r="A817" s="1"/>
      <c r="B817" s="41" t="s">
        <v>767</v>
      </c>
      <c r="C817" s="51">
        <v>14</v>
      </c>
      <c r="D817" s="232"/>
      <c r="E817" s="232"/>
      <c r="F817" s="232"/>
      <c r="G817" s="232"/>
      <c r="H817" s="232"/>
      <c r="I817" s="232"/>
      <c r="J817" s="232">
        <v>0</v>
      </c>
      <c r="K817" s="232">
        <v>0</v>
      </c>
      <c r="L817" s="232">
        <v>0</v>
      </c>
      <c r="M817" s="23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</row>
    <row r="818" spans="1:84" x14ac:dyDescent="0.2">
      <c r="A818" s="1"/>
      <c r="B818" s="41" t="s">
        <v>768</v>
      </c>
      <c r="C818" s="51">
        <v>15</v>
      </c>
      <c r="D818" s="232"/>
      <c r="E818" s="232"/>
      <c r="F818" s="232"/>
      <c r="G818" s="232"/>
      <c r="H818" s="232"/>
      <c r="I818" s="232"/>
      <c r="J818" s="232">
        <v>0</v>
      </c>
      <c r="K818" s="232">
        <v>0</v>
      </c>
      <c r="L818" s="232">
        <v>0</v>
      </c>
      <c r="M818" s="23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</row>
    <row r="819" spans="1:84" x14ac:dyDescent="0.2">
      <c r="A819" s="1"/>
      <c r="B819" s="41" t="s">
        <v>769</v>
      </c>
      <c r="C819" s="51">
        <v>16</v>
      </c>
      <c r="D819" s="232"/>
      <c r="E819" s="232"/>
      <c r="F819" s="232"/>
      <c r="G819" s="232"/>
      <c r="H819" s="232"/>
      <c r="I819" s="232"/>
      <c r="J819" s="232">
        <v>0</v>
      </c>
      <c r="K819" s="232">
        <v>0</v>
      </c>
      <c r="L819" s="232">
        <v>0</v>
      </c>
      <c r="M819" s="23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2"/>
      <c r="BZ819" s="2"/>
      <c r="CA819" s="2"/>
      <c r="CB819" s="2"/>
      <c r="CC819" s="2"/>
      <c r="CD819" s="2"/>
      <c r="CE819" s="2"/>
      <c r="CF819" s="2"/>
    </row>
    <row r="820" spans="1:84" x14ac:dyDescent="0.2">
      <c r="A820" s="1"/>
      <c r="B820" s="41" t="s">
        <v>623</v>
      </c>
      <c r="C820" s="51">
        <v>17</v>
      </c>
      <c r="D820" s="232"/>
      <c r="E820" s="232"/>
      <c r="F820" s="232"/>
      <c r="G820" s="232"/>
      <c r="H820" s="232"/>
      <c r="I820" s="232"/>
      <c r="J820" s="232">
        <v>0</v>
      </c>
      <c r="K820" s="232">
        <v>0</v>
      </c>
      <c r="L820" s="232">
        <v>0</v>
      </c>
      <c r="M820" s="23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2"/>
      <c r="BZ820" s="2"/>
      <c r="CA820" s="2"/>
      <c r="CB820" s="2"/>
      <c r="CC820" s="2"/>
      <c r="CD820" s="2"/>
      <c r="CE820" s="2"/>
      <c r="CF820" s="2"/>
    </row>
    <row r="821" spans="1:84" x14ac:dyDescent="0.2">
      <c r="A821" s="1"/>
      <c r="B821" s="41" t="s">
        <v>721</v>
      </c>
      <c r="C821" s="51">
        <v>18</v>
      </c>
      <c r="D821" s="52"/>
      <c r="E821" s="52"/>
      <c r="F821" s="52"/>
      <c r="G821" s="52"/>
      <c r="H821" s="52"/>
      <c r="I821" s="52"/>
      <c r="J821" s="52">
        <v>1</v>
      </c>
      <c r="K821" s="52">
        <v>1</v>
      </c>
      <c r="L821" s="52">
        <v>1</v>
      </c>
      <c r="M821" s="5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2"/>
      <c r="BZ821" s="2"/>
      <c r="CA821" s="2"/>
      <c r="CB821" s="2"/>
      <c r="CC821" s="2"/>
      <c r="CD821" s="2"/>
      <c r="CE821" s="2"/>
      <c r="CF821" s="2"/>
    </row>
    <row r="822" spans="1:84" x14ac:dyDescent="0.2">
      <c r="A822" s="1"/>
      <c r="B822" s="41" t="s">
        <v>722</v>
      </c>
      <c r="C822" s="51">
        <v>19</v>
      </c>
      <c r="D822" s="52"/>
      <c r="E822" s="52"/>
      <c r="F822" s="52"/>
      <c r="G822" s="52"/>
      <c r="H822" s="52"/>
      <c r="I822" s="52"/>
      <c r="J822" s="52">
        <v>12</v>
      </c>
      <c r="K822" s="52">
        <v>12</v>
      </c>
      <c r="L822" s="52">
        <v>12</v>
      </c>
      <c r="M822" s="5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2"/>
      <c r="BZ822" s="2"/>
      <c r="CA822" s="2"/>
      <c r="CB822" s="2"/>
      <c r="CC822" s="2"/>
      <c r="CD822" s="2"/>
      <c r="CE822" s="2"/>
      <c r="CF822" s="2"/>
    </row>
    <row r="823" spans="1:84" x14ac:dyDescent="0.2">
      <c r="A823" s="1"/>
      <c r="B823" s="41" t="s">
        <v>628</v>
      </c>
      <c r="C823" s="51">
        <v>20</v>
      </c>
      <c r="D823" s="52"/>
      <c r="E823" s="52"/>
      <c r="F823" s="52"/>
      <c r="G823" s="52"/>
      <c r="H823" s="52"/>
      <c r="I823" s="52"/>
      <c r="J823" s="52" t="b">
        <v>0</v>
      </c>
      <c r="K823" s="52" t="b">
        <v>0</v>
      </c>
      <c r="L823" s="52" t="b">
        <v>0</v>
      </c>
      <c r="M823" s="5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2"/>
      <c r="BZ823" s="2"/>
      <c r="CA823" s="2"/>
      <c r="CB823" s="2"/>
      <c r="CC823" s="2"/>
      <c r="CD823" s="2"/>
      <c r="CE823" s="2"/>
      <c r="CF823" s="2"/>
    </row>
    <row r="824" spans="1:84" x14ac:dyDescent="0.2">
      <c r="A824" s="1"/>
      <c r="B824" s="1"/>
      <c r="C824" s="51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2"/>
      <c r="BZ824" s="2"/>
      <c r="CA824" s="2"/>
      <c r="CB824" s="2"/>
      <c r="CC824" s="2"/>
      <c r="CD824" s="2"/>
      <c r="CE824" s="2"/>
      <c r="CF824" s="2"/>
    </row>
    <row r="825" spans="1:84" x14ac:dyDescent="0.2">
      <c r="A825" s="1"/>
      <c r="B825" s="2"/>
      <c r="C825" s="51"/>
      <c r="D825" s="17"/>
      <c r="E825" s="22"/>
      <c r="F825" s="22"/>
      <c r="G825" s="22"/>
      <c r="H825" s="22"/>
      <c r="I825" s="27"/>
      <c r="J825" s="27"/>
      <c r="K825" s="27"/>
      <c r="L825" s="22"/>
      <c r="M825" s="2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2"/>
      <c r="BZ825" s="2"/>
      <c r="CA825" s="2"/>
      <c r="CB825" s="2"/>
      <c r="CC825" s="2"/>
      <c r="CD825" s="2"/>
      <c r="CE825" s="2"/>
      <c r="CF825" s="2"/>
    </row>
    <row r="826" spans="1:84" x14ac:dyDescent="0.2">
      <c r="A826" s="2" t="s">
        <v>32</v>
      </c>
      <c r="B826" s="45" t="s">
        <v>637</v>
      </c>
      <c r="C826" s="52"/>
      <c r="D826" s="131"/>
      <c r="E826" s="131"/>
      <c r="F826" s="131"/>
      <c r="G826" s="131"/>
      <c r="H826" s="131"/>
      <c r="I826" s="42"/>
      <c r="J826" s="42" t="s">
        <v>772</v>
      </c>
      <c r="K826" s="42" t="s">
        <v>719</v>
      </c>
      <c r="L826" s="131" t="s">
        <v>720</v>
      </c>
      <c r="M826" s="4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2"/>
      <c r="BZ826" s="2"/>
      <c r="CA826" s="2"/>
      <c r="CB826" s="2"/>
      <c r="CC826" s="2"/>
      <c r="CD826" s="2"/>
      <c r="CE826" s="2"/>
      <c r="CF826" s="2"/>
    </row>
    <row r="827" spans="1:84" x14ac:dyDescent="0.2">
      <c r="A827" s="4"/>
      <c r="B827" s="2" t="s">
        <v>612</v>
      </c>
      <c r="C827" s="51">
        <v>1</v>
      </c>
      <c r="D827" s="135"/>
      <c r="E827" s="135"/>
      <c r="F827" s="135"/>
      <c r="G827" s="135"/>
      <c r="H827" s="135"/>
      <c r="I827" s="135"/>
      <c r="J827" s="135">
        <v>0</v>
      </c>
      <c r="K827" s="135">
        <v>0</v>
      </c>
      <c r="L827" s="135">
        <v>0</v>
      </c>
      <c r="M827" s="13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2"/>
      <c r="BZ827" s="2"/>
      <c r="CA827" s="2"/>
      <c r="CB827" s="2"/>
      <c r="CC827" s="2"/>
      <c r="CD827" s="2"/>
      <c r="CE827" s="2"/>
      <c r="CF827" s="2"/>
    </row>
    <row r="828" spans="1:84" x14ac:dyDescent="0.2">
      <c r="A828" s="1"/>
      <c r="B828" s="41" t="s">
        <v>613</v>
      </c>
      <c r="C828" s="51">
        <v>2</v>
      </c>
      <c r="D828" s="232"/>
      <c r="E828" s="232"/>
      <c r="F828" s="232"/>
      <c r="G828" s="232"/>
      <c r="H828" s="232"/>
      <c r="I828" s="232"/>
      <c r="J828" s="232">
        <v>0</v>
      </c>
      <c r="K828" s="232">
        <v>0</v>
      </c>
      <c r="L828" s="232">
        <v>0</v>
      </c>
      <c r="M828" s="23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2"/>
      <c r="BZ828" s="2"/>
      <c r="CA828" s="2"/>
      <c r="CB828" s="2"/>
      <c r="CC828" s="2"/>
      <c r="CD828" s="2"/>
      <c r="CE828" s="2"/>
      <c r="CF828" s="2"/>
    </row>
    <row r="829" spans="1:84" x14ac:dyDescent="0.2">
      <c r="A829" s="1"/>
      <c r="B829" s="41" t="s">
        <v>614</v>
      </c>
      <c r="C829" s="51">
        <v>3</v>
      </c>
      <c r="D829" s="232"/>
      <c r="E829" s="232"/>
      <c r="F829" s="232"/>
      <c r="G829" s="232"/>
      <c r="H829" s="232"/>
      <c r="I829" s="232"/>
      <c r="J829" s="232">
        <v>0</v>
      </c>
      <c r="K829" s="232">
        <v>0</v>
      </c>
      <c r="L829" s="232">
        <v>0</v>
      </c>
      <c r="M829" s="23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2"/>
      <c r="BZ829" s="2"/>
      <c r="CA829" s="2"/>
      <c r="CB829" s="2"/>
      <c r="CC829" s="2"/>
      <c r="CD829" s="2"/>
      <c r="CE829" s="2"/>
      <c r="CF829" s="2"/>
    </row>
    <row r="830" spans="1:84" x14ac:dyDescent="0.2">
      <c r="A830" s="1"/>
      <c r="B830" s="41" t="s">
        <v>615</v>
      </c>
      <c r="C830" s="51">
        <v>4</v>
      </c>
      <c r="D830" s="232"/>
      <c r="E830" s="232"/>
      <c r="F830" s="232"/>
      <c r="G830" s="232"/>
      <c r="H830" s="232"/>
      <c r="I830" s="232"/>
      <c r="J830" s="232">
        <v>0</v>
      </c>
      <c r="K830" s="232">
        <v>0</v>
      </c>
      <c r="L830" s="232">
        <v>0</v>
      </c>
      <c r="M830" s="23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2"/>
      <c r="BZ830" s="2"/>
      <c r="CA830" s="2"/>
      <c r="CB830" s="2"/>
      <c r="CC830" s="2"/>
      <c r="CD830" s="2"/>
      <c r="CE830" s="2"/>
      <c r="CF830" s="2"/>
    </row>
    <row r="831" spans="1:84" x14ac:dyDescent="0.2">
      <c r="A831" s="1"/>
      <c r="B831" s="41" t="s">
        <v>616</v>
      </c>
      <c r="C831" s="51">
        <v>1</v>
      </c>
      <c r="D831" s="232"/>
      <c r="E831" s="232"/>
      <c r="F831" s="232"/>
      <c r="G831" s="232"/>
      <c r="H831" s="232"/>
      <c r="I831" s="232"/>
      <c r="J831" s="232">
        <v>0</v>
      </c>
      <c r="K831" s="232">
        <v>0</v>
      </c>
      <c r="L831" s="232">
        <v>0</v>
      </c>
      <c r="M831" s="23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2"/>
      <c r="BZ831" s="2"/>
      <c r="CA831" s="2"/>
      <c r="CB831" s="2"/>
      <c r="CC831" s="2"/>
      <c r="CD831" s="2"/>
      <c r="CE831" s="2"/>
      <c r="CF831" s="2"/>
    </row>
    <row r="832" spans="1:84" x14ac:dyDescent="0.2">
      <c r="A832" s="1"/>
      <c r="B832" s="41" t="s">
        <v>617</v>
      </c>
      <c r="C832" s="51">
        <v>6</v>
      </c>
      <c r="D832" s="232"/>
      <c r="E832" s="232"/>
      <c r="F832" s="232"/>
      <c r="G832" s="232"/>
      <c r="H832" s="232"/>
      <c r="I832" s="232"/>
      <c r="J832" s="232">
        <v>0</v>
      </c>
      <c r="K832" s="232">
        <v>0</v>
      </c>
      <c r="L832" s="232">
        <v>0</v>
      </c>
      <c r="M832" s="23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2"/>
      <c r="BZ832" s="2"/>
      <c r="CA832" s="2"/>
      <c r="CB832" s="2"/>
      <c r="CC832" s="2"/>
      <c r="CD832" s="2"/>
      <c r="CE832" s="2"/>
      <c r="CF832" s="2"/>
    </row>
    <row r="833" spans="1:84" x14ac:dyDescent="0.2">
      <c r="A833" s="1"/>
      <c r="B833" s="41" t="s">
        <v>618</v>
      </c>
      <c r="C833" s="51">
        <v>7</v>
      </c>
      <c r="D833" s="232"/>
      <c r="E833" s="232"/>
      <c r="F833" s="232"/>
      <c r="G833" s="232"/>
      <c r="H833" s="232"/>
      <c r="I833" s="232"/>
      <c r="J833" s="232">
        <v>0</v>
      </c>
      <c r="K833" s="232">
        <v>0</v>
      </c>
      <c r="L833" s="232">
        <v>0</v>
      </c>
      <c r="M833" s="23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2"/>
      <c r="BZ833" s="2"/>
      <c r="CA833" s="2"/>
      <c r="CB833" s="2"/>
      <c r="CC833" s="2"/>
      <c r="CD833" s="2"/>
      <c r="CE833" s="2"/>
      <c r="CF833" s="2"/>
    </row>
    <row r="834" spans="1:84" x14ac:dyDescent="0.2">
      <c r="A834" s="1"/>
      <c r="B834" s="41" t="s">
        <v>619</v>
      </c>
      <c r="C834" s="51">
        <v>8</v>
      </c>
      <c r="D834" s="232"/>
      <c r="E834" s="232"/>
      <c r="F834" s="232"/>
      <c r="G834" s="232"/>
      <c r="H834" s="232"/>
      <c r="I834" s="232"/>
      <c r="J834" s="232">
        <v>0</v>
      </c>
      <c r="K834" s="232">
        <v>0</v>
      </c>
      <c r="L834" s="232">
        <v>0</v>
      </c>
      <c r="M834" s="23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2"/>
      <c r="BZ834" s="2"/>
      <c r="CA834" s="2"/>
      <c r="CB834" s="2"/>
      <c r="CC834" s="2"/>
      <c r="CD834" s="2"/>
      <c r="CE834" s="2"/>
      <c r="CF834" s="2"/>
    </row>
    <row r="835" spans="1:84" x14ac:dyDescent="0.2">
      <c r="A835" s="1"/>
      <c r="B835" s="41" t="s">
        <v>765</v>
      </c>
      <c r="C835" s="51">
        <v>1</v>
      </c>
      <c r="D835" s="232"/>
      <c r="E835" s="232"/>
      <c r="F835" s="232"/>
      <c r="G835" s="232"/>
      <c r="H835" s="232"/>
      <c r="I835" s="232"/>
      <c r="J835" s="232">
        <v>0</v>
      </c>
      <c r="K835" s="232">
        <v>0</v>
      </c>
      <c r="L835" s="232">
        <v>0</v>
      </c>
      <c r="M835" s="23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2"/>
      <c r="BZ835" s="2"/>
      <c r="CA835" s="2"/>
      <c r="CB835" s="2"/>
      <c r="CC835" s="2"/>
      <c r="CD835" s="2"/>
      <c r="CE835" s="2"/>
      <c r="CF835" s="2"/>
    </row>
    <row r="836" spans="1:84" x14ac:dyDescent="0.2">
      <c r="A836" s="1"/>
      <c r="B836" s="41" t="s">
        <v>766</v>
      </c>
      <c r="C836" s="51">
        <v>1</v>
      </c>
      <c r="D836" s="232"/>
      <c r="E836" s="232"/>
      <c r="F836" s="232"/>
      <c r="G836" s="232"/>
      <c r="H836" s="232"/>
      <c r="I836" s="232"/>
      <c r="J836" s="232">
        <v>0</v>
      </c>
      <c r="K836" s="232">
        <v>0</v>
      </c>
      <c r="L836" s="232">
        <v>0</v>
      </c>
      <c r="M836" s="23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2"/>
      <c r="BZ836" s="2"/>
      <c r="CA836" s="2"/>
      <c r="CB836" s="2"/>
      <c r="CC836" s="2"/>
      <c r="CD836" s="2"/>
      <c r="CE836" s="2"/>
      <c r="CF836" s="2"/>
    </row>
    <row r="837" spans="1:84" x14ac:dyDescent="0.2">
      <c r="A837" s="1"/>
      <c r="B837" s="41" t="s">
        <v>620</v>
      </c>
      <c r="C837" s="51">
        <v>3</v>
      </c>
      <c r="D837" s="232"/>
      <c r="E837" s="232"/>
      <c r="F837" s="232"/>
      <c r="G837" s="232"/>
      <c r="H837" s="232"/>
      <c r="I837" s="232"/>
      <c r="J837" s="232">
        <v>0</v>
      </c>
      <c r="K837" s="232">
        <v>0</v>
      </c>
      <c r="L837" s="232">
        <v>0</v>
      </c>
      <c r="M837" s="23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2"/>
      <c r="BZ837" s="2"/>
      <c r="CA837" s="2"/>
      <c r="CB837" s="2"/>
      <c r="CC837" s="2"/>
      <c r="CD837" s="2"/>
      <c r="CE837" s="2"/>
      <c r="CF837" s="2"/>
    </row>
    <row r="838" spans="1:84" x14ac:dyDescent="0.2">
      <c r="A838" s="1"/>
      <c r="B838" s="41" t="s">
        <v>621</v>
      </c>
      <c r="C838" s="51">
        <v>12</v>
      </c>
      <c r="D838" s="232"/>
      <c r="E838" s="232"/>
      <c r="F838" s="232"/>
      <c r="G838" s="232"/>
      <c r="H838" s="232"/>
      <c r="I838" s="232"/>
      <c r="J838" s="232">
        <v>0</v>
      </c>
      <c r="K838" s="232">
        <v>0</v>
      </c>
      <c r="L838" s="232">
        <v>0</v>
      </c>
      <c r="M838" s="23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2"/>
      <c r="BZ838" s="2"/>
      <c r="CA838" s="2"/>
      <c r="CB838" s="2"/>
      <c r="CC838" s="2"/>
      <c r="CD838" s="2"/>
      <c r="CE838" s="2"/>
      <c r="CF838" s="2"/>
    </row>
    <row r="839" spans="1:84" x14ac:dyDescent="0.2">
      <c r="A839" s="1"/>
      <c r="B839" s="41" t="s">
        <v>622</v>
      </c>
      <c r="C839" s="51">
        <v>13</v>
      </c>
      <c r="D839" s="232"/>
      <c r="E839" s="232"/>
      <c r="F839" s="232"/>
      <c r="G839" s="232"/>
      <c r="H839" s="232"/>
      <c r="I839" s="232"/>
      <c r="J839" s="232">
        <v>0</v>
      </c>
      <c r="K839" s="232">
        <v>0</v>
      </c>
      <c r="L839" s="232">
        <v>0</v>
      </c>
      <c r="M839" s="23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2"/>
      <c r="BZ839" s="2"/>
      <c r="CA839" s="2"/>
      <c r="CB839" s="2"/>
      <c r="CC839" s="2"/>
      <c r="CD839" s="2"/>
      <c r="CE839" s="2"/>
      <c r="CF839" s="2"/>
    </row>
    <row r="840" spans="1:84" x14ac:dyDescent="0.2">
      <c r="A840" s="1"/>
      <c r="B840" s="41" t="s">
        <v>767</v>
      </c>
      <c r="C840" s="51">
        <v>14</v>
      </c>
      <c r="D840" s="232"/>
      <c r="E840" s="232"/>
      <c r="F840" s="232"/>
      <c r="G840" s="232"/>
      <c r="H840" s="232"/>
      <c r="I840" s="232"/>
      <c r="J840" s="232">
        <v>0</v>
      </c>
      <c r="K840" s="232">
        <v>0</v>
      </c>
      <c r="L840" s="232">
        <v>0</v>
      </c>
      <c r="M840" s="23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2"/>
      <c r="BZ840" s="2"/>
      <c r="CA840" s="2"/>
      <c r="CB840" s="2"/>
      <c r="CC840" s="2"/>
      <c r="CD840" s="2"/>
      <c r="CE840" s="2"/>
      <c r="CF840" s="2"/>
    </row>
    <row r="841" spans="1:84" x14ac:dyDescent="0.2">
      <c r="A841" s="1"/>
      <c r="B841" s="41" t="s">
        <v>768</v>
      </c>
      <c r="C841" s="51">
        <v>15</v>
      </c>
      <c r="D841" s="232"/>
      <c r="E841" s="232"/>
      <c r="F841" s="232"/>
      <c r="G841" s="232"/>
      <c r="H841" s="232"/>
      <c r="I841" s="232"/>
      <c r="J841" s="232">
        <v>0</v>
      </c>
      <c r="K841" s="232">
        <v>0</v>
      </c>
      <c r="L841" s="232">
        <v>0</v>
      </c>
      <c r="M841" s="23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2"/>
      <c r="BZ841" s="2"/>
      <c r="CA841" s="2"/>
      <c r="CB841" s="2"/>
      <c r="CC841" s="2"/>
      <c r="CD841" s="2"/>
      <c r="CE841" s="2"/>
      <c r="CF841" s="2"/>
    </row>
    <row r="842" spans="1:84" x14ac:dyDescent="0.2">
      <c r="A842" s="1"/>
      <c r="B842" s="41" t="s">
        <v>769</v>
      </c>
      <c r="C842" s="51">
        <v>16</v>
      </c>
      <c r="D842" s="232"/>
      <c r="E842" s="232"/>
      <c r="F842" s="232"/>
      <c r="G842" s="232"/>
      <c r="H842" s="232"/>
      <c r="I842" s="232"/>
      <c r="J842" s="232">
        <v>0</v>
      </c>
      <c r="K842" s="232">
        <v>0</v>
      </c>
      <c r="L842" s="232">
        <v>0</v>
      </c>
      <c r="M842" s="23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2"/>
      <c r="BZ842" s="2"/>
      <c r="CA842" s="2"/>
      <c r="CB842" s="2"/>
      <c r="CC842" s="2"/>
      <c r="CD842" s="2"/>
      <c r="CE842" s="2"/>
      <c r="CF842" s="2"/>
    </row>
    <row r="843" spans="1:84" x14ac:dyDescent="0.2">
      <c r="A843" s="1"/>
      <c r="B843" s="41" t="s">
        <v>623</v>
      </c>
      <c r="C843" s="51">
        <v>17</v>
      </c>
      <c r="D843" s="232"/>
      <c r="E843" s="232"/>
      <c r="F843" s="232"/>
      <c r="G843" s="232"/>
      <c r="H843" s="232"/>
      <c r="I843" s="232"/>
      <c r="J843" s="232">
        <v>0</v>
      </c>
      <c r="K843" s="232">
        <v>0</v>
      </c>
      <c r="L843" s="232">
        <v>0</v>
      </c>
      <c r="M843" s="23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2"/>
      <c r="BZ843" s="2"/>
      <c r="CA843" s="2"/>
      <c r="CB843" s="2"/>
      <c r="CC843" s="2"/>
      <c r="CD843" s="2"/>
      <c r="CE843" s="2"/>
      <c r="CF843" s="2"/>
    </row>
    <row r="844" spans="1:84" x14ac:dyDescent="0.2">
      <c r="A844" s="1"/>
      <c r="B844" s="41" t="s">
        <v>721</v>
      </c>
      <c r="C844" s="51">
        <v>18</v>
      </c>
      <c r="D844" s="52"/>
      <c r="E844" s="52"/>
      <c r="F844" s="52"/>
      <c r="G844" s="52"/>
      <c r="H844" s="52"/>
      <c r="I844" s="52"/>
      <c r="J844" s="52">
        <v>1</v>
      </c>
      <c r="K844" s="52">
        <v>1</v>
      </c>
      <c r="L844" s="52">
        <v>1</v>
      </c>
      <c r="M844" s="5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2"/>
      <c r="BZ844" s="2"/>
      <c r="CA844" s="2"/>
      <c r="CB844" s="2"/>
      <c r="CC844" s="2"/>
      <c r="CD844" s="2"/>
      <c r="CE844" s="2"/>
      <c r="CF844" s="2"/>
    </row>
    <row r="845" spans="1:84" x14ac:dyDescent="0.2">
      <c r="A845" s="1"/>
      <c r="B845" s="41" t="s">
        <v>722</v>
      </c>
      <c r="C845" s="51">
        <v>19</v>
      </c>
      <c r="D845" s="52"/>
      <c r="E845" s="52"/>
      <c r="F845" s="52"/>
      <c r="G845" s="52"/>
      <c r="H845" s="52"/>
      <c r="I845" s="52"/>
      <c r="J845" s="52">
        <v>12</v>
      </c>
      <c r="K845" s="52">
        <v>12</v>
      </c>
      <c r="L845" s="52">
        <v>12</v>
      </c>
      <c r="M845" s="5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2"/>
      <c r="BZ845" s="2"/>
      <c r="CA845" s="2"/>
      <c r="CB845" s="2"/>
      <c r="CC845" s="2"/>
      <c r="CD845" s="2"/>
      <c r="CE845" s="2"/>
      <c r="CF845" s="2"/>
    </row>
    <row r="846" spans="1:84" x14ac:dyDescent="0.2">
      <c r="A846" s="1"/>
      <c r="B846" s="41" t="s">
        <v>628</v>
      </c>
      <c r="C846" s="51">
        <v>20</v>
      </c>
      <c r="D846" s="52"/>
      <c r="E846" s="52"/>
      <c r="F846" s="52"/>
      <c r="G846" s="52"/>
      <c r="H846" s="52"/>
      <c r="I846" s="52"/>
      <c r="J846" s="52" t="b">
        <v>0</v>
      </c>
      <c r="K846" s="52" t="b">
        <v>0</v>
      </c>
      <c r="L846" s="52" t="b">
        <v>0</v>
      </c>
      <c r="M846" s="5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2"/>
      <c r="BZ846" s="2"/>
      <c r="CA846" s="2"/>
      <c r="CB846" s="2"/>
      <c r="CC846" s="2"/>
      <c r="CD846" s="2"/>
      <c r="CE846" s="2"/>
      <c r="CF846" s="2"/>
    </row>
    <row r="847" spans="1:84" x14ac:dyDescent="0.2">
      <c r="A847" s="1"/>
      <c r="B847" s="2"/>
      <c r="C847" s="51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2"/>
      <c r="BZ847" s="2"/>
      <c r="CA847" s="2"/>
      <c r="CB847" s="2"/>
      <c r="CC847" s="2"/>
      <c r="CD847" s="2"/>
      <c r="CE847" s="2"/>
      <c r="CF847" s="2"/>
    </row>
    <row r="848" spans="1:84" x14ac:dyDescent="0.2">
      <c r="A848" s="1"/>
      <c r="B848" s="2"/>
      <c r="C848" s="51"/>
      <c r="D848" s="17"/>
      <c r="E848" s="22"/>
      <c r="F848" s="22"/>
      <c r="G848" s="22"/>
      <c r="H848" s="22"/>
      <c r="I848" s="27"/>
      <c r="J848" s="27"/>
      <c r="K848" s="27"/>
      <c r="L848" s="22"/>
      <c r="M848" s="27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2"/>
      <c r="BZ848" s="2"/>
      <c r="CA848" s="2"/>
      <c r="CB848" s="2"/>
      <c r="CC848" s="2"/>
      <c r="CD848" s="2"/>
      <c r="CE848" s="2"/>
      <c r="CF848" s="2"/>
    </row>
    <row r="849" spans="1:84" x14ac:dyDescent="0.2">
      <c r="A849" s="2" t="s">
        <v>32</v>
      </c>
      <c r="B849" s="45" t="s">
        <v>699</v>
      </c>
      <c r="C849" s="52"/>
      <c r="D849" s="131"/>
      <c r="E849" s="131"/>
      <c r="F849" s="131"/>
      <c r="G849" s="131"/>
      <c r="H849" s="131"/>
      <c r="I849" s="42"/>
      <c r="J849" s="42" t="s">
        <v>772</v>
      </c>
      <c r="K849" s="42" t="s">
        <v>719</v>
      </c>
      <c r="L849" s="131" t="s">
        <v>720</v>
      </c>
      <c r="M849" s="4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2"/>
      <c r="BZ849" s="2"/>
      <c r="CA849" s="2"/>
      <c r="CB849" s="2"/>
      <c r="CC849" s="2"/>
      <c r="CD849" s="2"/>
      <c r="CE849" s="2"/>
      <c r="CF849" s="2"/>
    </row>
    <row r="850" spans="1:84" x14ac:dyDescent="0.2">
      <c r="A850" s="4"/>
      <c r="B850" s="2" t="s">
        <v>612</v>
      </c>
      <c r="C850" s="51">
        <v>1</v>
      </c>
      <c r="D850" s="135"/>
      <c r="E850" s="135"/>
      <c r="F850" s="135"/>
      <c r="G850" s="135"/>
      <c r="H850" s="135"/>
      <c r="I850" s="135"/>
      <c r="J850" s="135">
        <v>0</v>
      </c>
      <c r="K850" s="135">
        <v>0</v>
      </c>
      <c r="L850" s="135">
        <v>0</v>
      </c>
      <c r="M850" s="13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2"/>
      <c r="BZ850" s="2"/>
      <c r="CA850" s="2"/>
      <c r="CB850" s="2"/>
      <c r="CC850" s="2"/>
      <c r="CD850" s="2"/>
      <c r="CE850" s="2"/>
      <c r="CF850" s="2"/>
    </row>
    <row r="851" spans="1:84" x14ac:dyDescent="0.2">
      <c r="A851" s="1"/>
      <c r="B851" s="41" t="s">
        <v>613</v>
      </c>
      <c r="C851" s="51">
        <v>2</v>
      </c>
      <c r="D851" s="232"/>
      <c r="E851" s="232"/>
      <c r="F851" s="232"/>
      <c r="G851" s="232"/>
      <c r="H851" s="232"/>
      <c r="I851" s="232"/>
      <c r="J851" s="232">
        <v>0</v>
      </c>
      <c r="K851" s="232">
        <v>0</v>
      </c>
      <c r="L851" s="232">
        <v>0</v>
      </c>
      <c r="M851" s="23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2"/>
      <c r="BZ851" s="2"/>
      <c r="CA851" s="2"/>
      <c r="CB851" s="2"/>
      <c r="CC851" s="2"/>
      <c r="CD851" s="2"/>
      <c r="CE851" s="2"/>
      <c r="CF851" s="2"/>
    </row>
    <row r="852" spans="1:84" x14ac:dyDescent="0.2">
      <c r="A852" s="1"/>
      <c r="B852" s="41" t="s">
        <v>614</v>
      </c>
      <c r="C852" s="51">
        <v>3</v>
      </c>
      <c r="D852" s="232"/>
      <c r="E852" s="232"/>
      <c r="F852" s="232"/>
      <c r="G852" s="232"/>
      <c r="H852" s="232"/>
      <c r="I852" s="232"/>
      <c r="J852" s="232">
        <v>0</v>
      </c>
      <c r="K852" s="232">
        <v>0</v>
      </c>
      <c r="L852" s="232">
        <v>0</v>
      </c>
      <c r="M852" s="23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2"/>
      <c r="BZ852" s="2"/>
      <c r="CA852" s="2"/>
      <c r="CB852" s="2"/>
      <c r="CC852" s="2"/>
      <c r="CD852" s="2"/>
      <c r="CE852" s="2"/>
      <c r="CF852" s="2"/>
    </row>
    <row r="853" spans="1:84" x14ac:dyDescent="0.2">
      <c r="A853" s="1"/>
      <c r="B853" s="41" t="s">
        <v>615</v>
      </c>
      <c r="C853" s="51">
        <v>4</v>
      </c>
      <c r="D853" s="232"/>
      <c r="E853" s="232"/>
      <c r="F853" s="232"/>
      <c r="G853" s="232"/>
      <c r="H853" s="232"/>
      <c r="I853" s="232"/>
      <c r="J853" s="232">
        <v>0</v>
      </c>
      <c r="K853" s="232">
        <v>0</v>
      </c>
      <c r="L853" s="232">
        <v>0</v>
      </c>
      <c r="M853" s="23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2"/>
      <c r="BZ853" s="2"/>
      <c r="CA853" s="2"/>
      <c r="CB853" s="2"/>
      <c r="CC853" s="2"/>
      <c r="CD853" s="2"/>
      <c r="CE853" s="2"/>
      <c r="CF853" s="2"/>
    </row>
    <row r="854" spans="1:84" x14ac:dyDescent="0.2">
      <c r="A854" s="1"/>
      <c r="B854" s="41" t="s">
        <v>616</v>
      </c>
      <c r="C854" s="51">
        <v>5</v>
      </c>
      <c r="D854" s="232"/>
      <c r="E854" s="232"/>
      <c r="F854" s="232"/>
      <c r="G854" s="232"/>
      <c r="H854" s="232"/>
      <c r="I854" s="232"/>
      <c r="J854" s="232">
        <v>0</v>
      </c>
      <c r="K854" s="232">
        <v>0</v>
      </c>
      <c r="L854" s="232">
        <v>0</v>
      </c>
      <c r="M854" s="23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2"/>
      <c r="BZ854" s="2"/>
      <c r="CA854" s="2"/>
      <c r="CB854" s="2"/>
      <c r="CC854" s="2"/>
      <c r="CD854" s="2"/>
      <c r="CE854" s="2"/>
      <c r="CF854" s="2"/>
    </row>
    <row r="855" spans="1:84" x14ac:dyDescent="0.2">
      <c r="A855" s="1"/>
      <c r="B855" s="41" t="s">
        <v>617</v>
      </c>
      <c r="C855" s="51">
        <v>6</v>
      </c>
      <c r="D855" s="232"/>
      <c r="E855" s="232"/>
      <c r="F855" s="232"/>
      <c r="G855" s="232"/>
      <c r="H855" s="232"/>
      <c r="I855" s="232"/>
      <c r="J855" s="232">
        <v>0</v>
      </c>
      <c r="K855" s="232">
        <v>0</v>
      </c>
      <c r="L855" s="232">
        <v>0</v>
      </c>
      <c r="M855" s="23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2"/>
      <c r="BZ855" s="2"/>
      <c r="CA855" s="2"/>
      <c r="CB855" s="2"/>
      <c r="CC855" s="2"/>
      <c r="CD855" s="2"/>
      <c r="CE855" s="2"/>
      <c r="CF855" s="2"/>
    </row>
    <row r="856" spans="1:84" x14ac:dyDescent="0.2">
      <c r="A856" s="1"/>
      <c r="B856" s="41" t="s">
        <v>618</v>
      </c>
      <c r="C856" s="51">
        <v>7</v>
      </c>
      <c r="D856" s="232"/>
      <c r="E856" s="232"/>
      <c r="F856" s="232"/>
      <c r="G856" s="232"/>
      <c r="H856" s="232"/>
      <c r="I856" s="232"/>
      <c r="J856" s="232">
        <v>0</v>
      </c>
      <c r="K856" s="232">
        <v>0</v>
      </c>
      <c r="L856" s="232">
        <v>0</v>
      </c>
      <c r="M856" s="23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2"/>
      <c r="BZ856" s="2"/>
      <c r="CA856" s="2"/>
      <c r="CB856" s="2"/>
      <c r="CC856" s="2"/>
      <c r="CD856" s="2"/>
      <c r="CE856" s="2"/>
      <c r="CF856" s="2"/>
    </row>
    <row r="857" spans="1:84" x14ac:dyDescent="0.2">
      <c r="A857" s="1"/>
      <c r="B857" s="41" t="s">
        <v>619</v>
      </c>
      <c r="C857" s="51">
        <v>8</v>
      </c>
      <c r="D857" s="232"/>
      <c r="E857" s="232"/>
      <c r="F857" s="232"/>
      <c r="G857" s="232"/>
      <c r="H857" s="232"/>
      <c r="I857" s="232"/>
      <c r="J857" s="232">
        <v>0</v>
      </c>
      <c r="K857" s="232">
        <v>0</v>
      </c>
      <c r="L857" s="232">
        <v>0</v>
      </c>
      <c r="M857" s="23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2"/>
      <c r="BZ857" s="2"/>
      <c r="CA857" s="2"/>
      <c r="CB857" s="2"/>
      <c r="CC857" s="2"/>
      <c r="CD857" s="2"/>
      <c r="CE857" s="2"/>
      <c r="CF857" s="2"/>
    </row>
    <row r="858" spans="1:84" x14ac:dyDescent="0.2">
      <c r="A858" s="1"/>
      <c r="B858" s="41" t="s">
        <v>765</v>
      </c>
      <c r="C858" s="51">
        <v>1</v>
      </c>
      <c r="D858" s="232"/>
      <c r="E858" s="232"/>
      <c r="F858" s="232"/>
      <c r="G858" s="232"/>
      <c r="H858" s="232"/>
      <c r="I858" s="232"/>
      <c r="J858" s="232">
        <v>0</v>
      </c>
      <c r="K858" s="232">
        <v>0</v>
      </c>
      <c r="L858" s="232">
        <v>0</v>
      </c>
      <c r="M858" s="23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2"/>
      <c r="BZ858" s="2"/>
      <c r="CA858" s="2"/>
      <c r="CB858" s="2"/>
      <c r="CC858" s="2"/>
      <c r="CD858" s="2"/>
      <c r="CE858" s="2"/>
      <c r="CF858" s="2"/>
    </row>
    <row r="859" spans="1:84" x14ac:dyDescent="0.2">
      <c r="A859" s="1"/>
      <c r="B859" s="41" t="s">
        <v>766</v>
      </c>
      <c r="C859" s="51">
        <v>1</v>
      </c>
      <c r="D859" s="232"/>
      <c r="E859" s="232"/>
      <c r="F859" s="232"/>
      <c r="G859" s="232"/>
      <c r="H859" s="232"/>
      <c r="I859" s="232"/>
      <c r="J859" s="232">
        <v>0</v>
      </c>
      <c r="K859" s="232">
        <v>0</v>
      </c>
      <c r="L859" s="232">
        <v>0</v>
      </c>
      <c r="M859" s="23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2"/>
      <c r="BZ859" s="2"/>
      <c r="CA859" s="2"/>
      <c r="CB859" s="2"/>
      <c r="CC859" s="2"/>
      <c r="CD859" s="2"/>
      <c r="CE859" s="2"/>
      <c r="CF859" s="2"/>
    </row>
    <row r="860" spans="1:84" x14ac:dyDescent="0.2">
      <c r="A860" s="1"/>
      <c r="B860" s="41" t="s">
        <v>620</v>
      </c>
      <c r="C860" s="51">
        <v>3</v>
      </c>
      <c r="D860" s="232"/>
      <c r="E860" s="232"/>
      <c r="F860" s="232"/>
      <c r="G860" s="232"/>
      <c r="H860" s="232"/>
      <c r="I860" s="232"/>
      <c r="J860" s="232">
        <v>0</v>
      </c>
      <c r="K860" s="232">
        <v>0</v>
      </c>
      <c r="L860" s="232">
        <v>0</v>
      </c>
      <c r="M860" s="23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2"/>
      <c r="BZ860" s="2"/>
      <c r="CA860" s="2"/>
      <c r="CB860" s="2"/>
      <c r="CC860" s="2"/>
      <c r="CD860" s="2"/>
      <c r="CE860" s="2"/>
      <c r="CF860" s="2"/>
    </row>
    <row r="861" spans="1:84" x14ac:dyDescent="0.2">
      <c r="A861" s="1"/>
      <c r="B861" s="41" t="s">
        <v>621</v>
      </c>
      <c r="C861" s="51">
        <v>12</v>
      </c>
      <c r="D861" s="232"/>
      <c r="E861" s="232"/>
      <c r="F861" s="232"/>
      <c r="G861" s="232"/>
      <c r="H861" s="232"/>
      <c r="I861" s="232"/>
      <c r="J861" s="232">
        <v>0</v>
      </c>
      <c r="K861" s="232">
        <v>0</v>
      </c>
      <c r="L861" s="232">
        <v>0</v>
      </c>
      <c r="M861" s="23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2"/>
      <c r="BZ861" s="2"/>
      <c r="CA861" s="2"/>
      <c r="CB861" s="2"/>
      <c r="CC861" s="2"/>
      <c r="CD861" s="2"/>
      <c r="CE861" s="2"/>
      <c r="CF861" s="2"/>
    </row>
    <row r="862" spans="1:84" x14ac:dyDescent="0.2">
      <c r="A862" s="1"/>
      <c r="B862" s="41" t="s">
        <v>622</v>
      </c>
      <c r="C862" s="51">
        <v>13</v>
      </c>
      <c r="D862" s="232"/>
      <c r="E862" s="232"/>
      <c r="F862" s="232"/>
      <c r="G862" s="232"/>
      <c r="H862" s="232"/>
      <c r="I862" s="232"/>
      <c r="J862" s="232">
        <v>0</v>
      </c>
      <c r="K862" s="232">
        <v>0</v>
      </c>
      <c r="L862" s="232">
        <v>0</v>
      </c>
      <c r="M862" s="23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2"/>
      <c r="BZ862" s="2"/>
      <c r="CA862" s="2"/>
      <c r="CB862" s="2"/>
      <c r="CC862" s="2"/>
      <c r="CD862" s="2"/>
      <c r="CE862" s="2"/>
      <c r="CF862" s="2"/>
    </row>
    <row r="863" spans="1:84" x14ac:dyDescent="0.2">
      <c r="A863" s="1"/>
      <c r="B863" s="41" t="s">
        <v>767</v>
      </c>
      <c r="C863" s="51">
        <v>14</v>
      </c>
      <c r="D863" s="232"/>
      <c r="E863" s="232"/>
      <c r="F863" s="232"/>
      <c r="G863" s="232"/>
      <c r="H863" s="232"/>
      <c r="I863" s="232"/>
      <c r="J863" s="232">
        <v>0</v>
      </c>
      <c r="K863" s="232">
        <v>0</v>
      </c>
      <c r="L863" s="232">
        <v>0</v>
      </c>
      <c r="M863" s="23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2"/>
      <c r="BZ863" s="2"/>
      <c r="CA863" s="2"/>
      <c r="CB863" s="2"/>
      <c r="CC863" s="2"/>
      <c r="CD863" s="2"/>
      <c r="CE863" s="2"/>
      <c r="CF863" s="2"/>
    </row>
    <row r="864" spans="1:84" x14ac:dyDescent="0.2">
      <c r="A864" s="1"/>
      <c r="B864" s="41" t="s">
        <v>768</v>
      </c>
      <c r="C864" s="51">
        <v>15</v>
      </c>
      <c r="D864" s="232"/>
      <c r="E864" s="232"/>
      <c r="F864" s="232"/>
      <c r="G864" s="232"/>
      <c r="H864" s="232"/>
      <c r="I864" s="232"/>
      <c r="J864" s="232">
        <v>0</v>
      </c>
      <c r="K864" s="232">
        <v>0</v>
      </c>
      <c r="L864" s="232">
        <v>0</v>
      </c>
      <c r="M864" s="23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2"/>
      <c r="BZ864" s="2"/>
      <c r="CA864" s="2"/>
      <c r="CB864" s="2"/>
      <c r="CC864" s="2"/>
      <c r="CD864" s="2"/>
      <c r="CE864" s="2"/>
      <c r="CF864" s="2"/>
    </row>
    <row r="865" spans="1:84" x14ac:dyDescent="0.2">
      <c r="A865" s="1"/>
      <c r="B865" s="41" t="s">
        <v>769</v>
      </c>
      <c r="C865" s="51">
        <v>16</v>
      </c>
      <c r="D865" s="232"/>
      <c r="E865" s="232"/>
      <c r="F865" s="232"/>
      <c r="G865" s="232"/>
      <c r="H865" s="232"/>
      <c r="I865" s="232"/>
      <c r="J865" s="232">
        <v>0</v>
      </c>
      <c r="K865" s="232">
        <v>0</v>
      </c>
      <c r="L865" s="232">
        <v>0</v>
      </c>
      <c r="M865" s="23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2"/>
      <c r="BZ865" s="2"/>
      <c r="CA865" s="2"/>
      <c r="CB865" s="2"/>
      <c r="CC865" s="2"/>
      <c r="CD865" s="2"/>
      <c r="CE865" s="2"/>
      <c r="CF865" s="2"/>
    </row>
    <row r="866" spans="1:84" x14ac:dyDescent="0.2">
      <c r="A866" s="1"/>
      <c r="B866" s="41" t="s">
        <v>623</v>
      </c>
      <c r="C866" s="51">
        <v>17</v>
      </c>
      <c r="D866" s="232"/>
      <c r="E866" s="232"/>
      <c r="F866" s="232"/>
      <c r="G866" s="232"/>
      <c r="H866" s="232"/>
      <c r="I866" s="232"/>
      <c r="J866" s="232">
        <v>0</v>
      </c>
      <c r="K866" s="232">
        <v>0</v>
      </c>
      <c r="L866" s="232">
        <v>0</v>
      </c>
      <c r="M866" s="23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2"/>
      <c r="BZ866" s="2"/>
      <c r="CA866" s="2"/>
      <c r="CB866" s="2"/>
      <c r="CC866" s="2"/>
      <c r="CD866" s="2"/>
      <c r="CE866" s="2"/>
      <c r="CF866" s="2"/>
    </row>
    <row r="867" spans="1:84" x14ac:dyDescent="0.2">
      <c r="A867" s="1"/>
      <c r="B867" s="41" t="s">
        <v>721</v>
      </c>
      <c r="C867" s="51">
        <v>18</v>
      </c>
      <c r="D867" s="52"/>
      <c r="E867" s="52"/>
      <c r="F867" s="52"/>
      <c r="G867" s="52"/>
      <c r="H867" s="52"/>
      <c r="I867" s="52"/>
      <c r="J867" s="52">
        <v>1</v>
      </c>
      <c r="K867" s="52">
        <v>1</v>
      </c>
      <c r="L867" s="52">
        <v>1</v>
      </c>
      <c r="M867" s="5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2"/>
      <c r="BZ867" s="2"/>
      <c r="CA867" s="2"/>
      <c r="CB867" s="2"/>
      <c r="CC867" s="2"/>
      <c r="CD867" s="2"/>
      <c r="CE867" s="2"/>
      <c r="CF867" s="2"/>
    </row>
    <row r="868" spans="1:84" x14ac:dyDescent="0.2">
      <c r="A868" s="1"/>
      <c r="B868" s="41" t="s">
        <v>722</v>
      </c>
      <c r="C868" s="51">
        <v>19</v>
      </c>
      <c r="D868" s="52"/>
      <c r="E868" s="52"/>
      <c r="F868" s="52"/>
      <c r="G868" s="52"/>
      <c r="H868" s="52"/>
      <c r="I868" s="52"/>
      <c r="J868" s="52">
        <v>12</v>
      </c>
      <c r="K868" s="52">
        <v>12</v>
      </c>
      <c r="L868" s="52">
        <v>12</v>
      </c>
      <c r="M868" s="5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2"/>
      <c r="BZ868" s="2"/>
      <c r="CA868" s="2"/>
      <c r="CB868" s="2"/>
      <c r="CC868" s="2"/>
      <c r="CD868" s="2"/>
      <c r="CE868" s="2"/>
      <c r="CF868" s="2"/>
    </row>
    <row r="869" spans="1:84" x14ac:dyDescent="0.2">
      <c r="A869" s="1"/>
      <c r="B869" s="41" t="s">
        <v>628</v>
      </c>
      <c r="C869" s="51">
        <v>20</v>
      </c>
      <c r="D869" s="52"/>
      <c r="E869" s="52"/>
      <c r="F869" s="52"/>
      <c r="G869" s="52"/>
      <c r="H869" s="52"/>
      <c r="I869" s="52"/>
      <c r="J869" s="52" t="b">
        <v>0</v>
      </c>
      <c r="K869" s="52" t="b">
        <v>0</v>
      </c>
      <c r="L869" s="52" t="b">
        <v>0</v>
      </c>
      <c r="M869" s="5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2"/>
      <c r="BZ869" s="2"/>
      <c r="CA869" s="2"/>
      <c r="CB869" s="2"/>
      <c r="CC869" s="2"/>
      <c r="CD869" s="2"/>
      <c r="CE869" s="2"/>
      <c r="CF869" s="2"/>
    </row>
    <row r="870" spans="1:84" x14ac:dyDescent="0.2">
      <c r="A870" s="1"/>
      <c r="B870" s="1"/>
      <c r="C870" s="51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2"/>
      <c r="BZ870" s="2"/>
      <c r="CA870" s="2"/>
      <c r="CB870" s="2"/>
      <c r="CC870" s="2"/>
      <c r="CD870" s="2"/>
      <c r="CE870" s="2"/>
      <c r="CF870" s="2"/>
    </row>
    <row r="871" spans="1:84" x14ac:dyDescent="0.2">
      <c r="A871" s="2"/>
      <c r="B871" s="2"/>
      <c r="C871" s="2"/>
      <c r="D871" s="17"/>
      <c r="E871" s="22"/>
      <c r="F871" s="22"/>
      <c r="G871" s="22"/>
      <c r="H871" s="22"/>
      <c r="I871" s="27"/>
      <c r="J871" s="27"/>
      <c r="K871" s="27"/>
      <c r="L871" s="22"/>
      <c r="M871" s="27"/>
      <c r="N871" s="2"/>
      <c r="O871" s="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2"/>
      <c r="BZ871" s="2"/>
      <c r="CA871" s="2"/>
      <c r="CB871" s="2"/>
      <c r="CC871" s="2"/>
      <c r="CD871" s="2"/>
      <c r="CE871" s="2"/>
      <c r="CF871" s="2"/>
    </row>
    <row r="872" spans="1:84" x14ac:dyDescent="0.2">
      <c r="A872" s="2" t="s">
        <v>32</v>
      </c>
      <c r="B872" s="45" t="s">
        <v>723</v>
      </c>
      <c r="C872" s="52"/>
      <c r="D872" s="131"/>
      <c r="E872" s="131"/>
      <c r="F872" s="131"/>
      <c r="G872" s="131"/>
      <c r="H872" s="131"/>
      <c r="I872" s="42"/>
      <c r="J872" s="42" t="s">
        <v>772</v>
      </c>
      <c r="K872" s="42" t="s">
        <v>719</v>
      </c>
      <c r="L872" s="131" t="s">
        <v>720</v>
      </c>
      <c r="M872" s="42"/>
      <c r="N872" s="2"/>
      <c r="O872" s="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2"/>
      <c r="BZ872" s="2"/>
      <c r="CA872" s="2"/>
      <c r="CB872" s="2"/>
      <c r="CC872" s="2"/>
      <c r="CD872" s="2"/>
      <c r="CE872" s="2"/>
      <c r="CF872" s="2"/>
    </row>
    <row r="873" spans="1:84" x14ac:dyDescent="0.2">
      <c r="A873" s="4"/>
      <c r="B873" s="2" t="s">
        <v>612</v>
      </c>
      <c r="C873" s="51">
        <v>1</v>
      </c>
      <c r="D873" s="135"/>
      <c r="E873" s="135"/>
      <c r="F873" s="135"/>
      <c r="G873" s="135"/>
      <c r="H873" s="135"/>
      <c r="I873" s="135"/>
      <c r="J873" s="135">
        <v>0</v>
      </c>
      <c r="K873" s="135">
        <v>0</v>
      </c>
      <c r="L873" s="135">
        <v>0</v>
      </c>
      <c r="M873" s="135"/>
      <c r="N873" s="2"/>
      <c r="O873" s="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2"/>
      <c r="BZ873" s="2"/>
      <c r="CA873" s="2"/>
      <c r="CB873" s="2"/>
      <c r="CC873" s="2"/>
      <c r="CD873" s="2"/>
      <c r="CE873" s="2"/>
      <c r="CF873" s="2"/>
    </row>
    <row r="874" spans="1:84" x14ac:dyDescent="0.2">
      <c r="A874" s="1"/>
      <c r="B874" s="41" t="s">
        <v>613</v>
      </c>
      <c r="C874" s="51">
        <v>2</v>
      </c>
      <c r="D874" s="232"/>
      <c r="E874" s="232"/>
      <c r="F874" s="232"/>
      <c r="G874" s="232"/>
      <c r="H874" s="232"/>
      <c r="I874" s="232"/>
      <c r="J874" s="232">
        <v>0</v>
      </c>
      <c r="K874" s="232">
        <v>0</v>
      </c>
      <c r="L874" s="232">
        <v>0</v>
      </c>
      <c r="M874" s="232"/>
      <c r="N874" s="2"/>
      <c r="O874" s="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2"/>
      <c r="BZ874" s="2"/>
      <c r="CA874" s="2"/>
      <c r="CB874" s="2"/>
      <c r="CC874" s="2"/>
      <c r="CD874" s="2"/>
      <c r="CE874" s="2"/>
      <c r="CF874" s="2"/>
    </row>
    <row r="875" spans="1:84" x14ac:dyDescent="0.2">
      <c r="A875" s="1"/>
      <c r="B875" s="41" t="s">
        <v>614</v>
      </c>
      <c r="C875" s="51">
        <v>3</v>
      </c>
      <c r="D875" s="232"/>
      <c r="E875" s="232"/>
      <c r="F875" s="232"/>
      <c r="G875" s="232"/>
      <c r="H875" s="232"/>
      <c r="I875" s="232"/>
      <c r="J875" s="232">
        <v>0</v>
      </c>
      <c r="K875" s="232">
        <v>0</v>
      </c>
      <c r="L875" s="232">
        <v>0</v>
      </c>
      <c r="M875" s="232"/>
      <c r="N875" s="2"/>
      <c r="O875" s="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2"/>
      <c r="BZ875" s="2"/>
      <c r="CA875" s="2"/>
      <c r="CB875" s="2"/>
      <c r="CC875" s="2"/>
      <c r="CD875" s="2"/>
      <c r="CE875" s="2"/>
      <c r="CF875" s="2"/>
    </row>
    <row r="876" spans="1:84" x14ac:dyDescent="0.2">
      <c r="A876" s="1"/>
      <c r="B876" s="41" t="s">
        <v>615</v>
      </c>
      <c r="C876" s="51">
        <v>4</v>
      </c>
      <c r="D876" s="232"/>
      <c r="E876" s="232"/>
      <c r="F876" s="232"/>
      <c r="G876" s="232"/>
      <c r="H876" s="232"/>
      <c r="I876" s="232"/>
      <c r="J876" s="232">
        <v>0</v>
      </c>
      <c r="K876" s="232">
        <v>0</v>
      </c>
      <c r="L876" s="232">
        <v>0</v>
      </c>
      <c r="M876" s="232"/>
      <c r="N876" s="2"/>
      <c r="O876" s="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2"/>
      <c r="BZ876" s="2"/>
      <c r="CA876" s="2"/>
      <c r="CB876" s="2"/>
      <c r="CC876" s="2"/>
      <c r="CD876" s="2"/>
      <c r="CE876" s="2"/>
      <c r="CF876" s="2"/>
    </row>
    <row r="877" spans="1:84" x14ac:dyDescent="0.2">
      <c r="A877" s="1"/>
      <c r="B877" s="41" t="s">
        <v>616</v>
      </c>
      <c r="C877" s="51">
        <v>1</v>
      </c>
      <c r="D877" s="232"/>
      <c r="E877" s="232"/>
      <c r="F877" s="232"/>
      <c r="G877" s="232"/>
      <c r="H877" s="232"/>
      <c r="I877" s="232"/>
      <c r="J877" s="232">
        <v>0</v>
      </c>
      <c r="K877" s="232">
        <v>0</v>
      </c>
      <c r="L877" s="232">
        <v>0</v>
      </c>
      <c r="M877" s="232"/>
      <c r="N877" s="2"/>
      <c r="O877" s="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2"/>
      <c r="BZ877" s="2"/>
      <c r="CA877" s="2"/>
      <c r="CB877" s="2"/>
      <c r="CC877" s="2"/>
      <c r="CD877" s="2"/>
      <c r="CE877" s="2"/>
      <c r="CF877" s="2"/>
    </row>
    <row r="878" spans="1:84" x14ac:dyDescent="0.2">
      <c r="A878" s="1"/>
      <c r="B878" s="41" t="s">
        <v>617</v>
      </c>
      <c r="C878" s="51">
        <v>6</v>
      </c>
      <c r="D878" s="232"/>
      <c r="E878" s="232"/>
      <c r="F878" s="232"/>
      <c r="G878" s="232"/>
      <c r="H878" s="232"/>
      <c r="I878" s="232"/>
      <c r="J878" s="232">
        <v>0</v>
      </c>
      <c r="K878" s="232">
        <v>0</v>
      </c>
      <c r="L878" s="232">
        <v>0</v>
      </c>
      <c r="M878" s="232"/>
      <c r="N878" s="2"/>
      <c r="O878" s="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2"/>
      <c r="BZ878" s="2"/>
      <c r="CA878" s="2"/>
      <c r="CB878" s="2"/>
      <c r="CC878" s="2"/>
      <c r="CD878" s="2"/>
      <c r="CE878" s="2"/>
      <c r="CF878" s="2"/>
    </row>
    <row r="879" spans="1:84" x14ac:dyDescent="0.2">
      <c r="A879" s="1"/>
      <c r="B879" s="41" t="s">
        <v>618</v>
      </c>
      <c r="C879" s="51">
        <v>7</v>
      </c>
      <c r="D879" s="232"/>
      <c r="E879" s="232"/>
      <c r="F879" s="232"/>
      <c r="G879" s="232"/>
      <c r="H879" s="232"/>
      <c r="I879" s="232"/>
      <c r="J879" s="232">
        <v>0</v>
      </c>
      <c r="K879" s="232">
        <v>0</v>
      </c>
      <c r="L879" s="232">
        <v>0</v>
      </c>
      <c r="M879" s="232"/>
      <c r="N879" s="2"/>
      <c r="O879" s="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2"/>
      <c r="BZ879" s="2"/>
      <c r="CA879" s="2"/>
      <c r="CB879" s="2"/>
      <c r="CC879" s="2"/>
      <c r="CD879" s="2"/>
      <c r="CE879" s="2"/>
      <c r="CF879" s="2"/>
    </row>
    <row r="880" spans="1:84" x14ac:dyDescent="0.2">
      <c r="A880" s="1"/>
      <c r="B880" s="41" t="s">
        <v>619</v>
      </c>
      <c r="C880" s="51">
        <v>8</v>
      </c>
      <c r="D880" s="232"/>
      <c r="E880" s="232"/>
      <c r="F880" s="232"/>
      <c r="G880" s="232"/>
      <c r="H880" s="232"/>
      <c r="I880" s="232"/>
      <c r="J880" s="232">
        <v>0</v>
      </c>
      <c r="K880" s="232">
        <v>0</v>
      </c>
      <c r="L880" s="232">
        <v>0</v>
      </c>
      <c r="M880" s="232"/>
      <c r="N880" s="2"/>
      <c r="O880" s="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2"/>
      <c r="BZ880" s="2"/>
      <c r="CA880" s="2"/>
      <c r="CB880" s="2"/>
      <c r="CC880" s="2"/>
      <c r="CD880" s="2"/>
      <c r="CE880" s="2"/>
      <c r="CF880" s="2"/>
    </row>
    <row r="881" spans="1:84" x14ac:dyDescent="0.2">
      <c r="A881" s="1"/>
      <c r="B881" s="41" t="s">
        <v>765</v>
      </c>
      <c r="C881" s="51">
        <v>1</v>
      </c>
      <c r="D881" s="232"/>
      <c r="E881" s="232"/>
      <c r="F881" s="232"/>
      <c r="G881" s="232"/>
      <c r="H881" s="232"/>
      <c r="I881" s="232"/>
      <c r="J881" s="232">
        <v>0</v>
      </c>
      <c r="K881" s="232">
        <v>0</v>
      </c>
      <c r="L881" s="232">
        <v>0</v>
      </c>
      <c r="M881" s="232"/>
      <c r="N881" s="2"/>
      <c r="O881" s="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2"/>
      <c r="BZ881" s="2"/>
      <c r="CA881" s="2"/>
      <c r="CB881" s="2"/>
      <c r="CC881" s="2"/>
      <c r="CD881" s="2"/>
      <c r="CE881" s="2"/>
      <c r="CF881" s="2"/>
    </row>
    <row r="882" spans="1:84" x14ac:dyDescent="0.2">
      <c r="A882" s="1"/>
      <c r="B882" s="41" t="s">
        <v>766</v>
      </c>
      <c r="C882" s="51">
        <v>1</v>
      </c>
      <c r="D882" s="232"/>
      <c r="E882" s="232"/>
      <c r="F882" s="232"/>
      <c r="G882" s="232"/>
      <c r="H882" s="232"/>
      <c r="I882" s="232"/>
      <c r="J882" s="232">
        <v>0</v>
      </c>
      <c r="K882" s="232">
        <v>0</v>
      </c>
      <c r="L882" s="232">
        <v>0</v>
      </c>
      <c r="M882" s="232"/>
      <c r="N882" s="2"/>
      <c r="O882" s="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2"/>
      <c r="BZ882" s="2"/>
      <c r="CA882" s="2"/>
      <c r="CB882" s="2"/>
      <c r="CC882" s="2"/>
      <c r="CD882" s="2"/>
      <c r="CE882" s="2"/>
      <c r="CF882" s="2"/>
    </row>
    <row r="883" spans="1:84" x14ac:dyDescent="0.2">
      <c r="A883" s="1"/>
      <c r="B883" s="41" t="s">
        <v>620</v>
      </c>
      <c r="C883" s="51">
        <v>3</v>
      </c>
      <c r="D883" s="232"/>
      <c r="E883" s="232"/>
      <c r="F883" s="232"/>
      <c r="G883" s="232"/>
      <c r="H883" s="232"/>
      <c r="I883" s="232"/>
      <c r="J883" s="232">
        <v>0</v>
      </c>
      <c r="K883" s="232">
        <v>0</v>
      </c>
      <c r="L883" s="232">
        <v>0</v>
      </c>
      <c r="M883" s="232"/>
      <c r="N883" s="2"/>
      <c r="O883" s="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2"/>
      <c r="BZ883" s="2"/>
      <c r="CA883" s="2"/>
      <c r="CB883" s="2"/>
      <c r="CC883" s="2"/>
      <c r="CD883" s="2"/>
      <c r="CE883" s="2"/>
      <c r="CF883" s="2"/>
    </row>
    <row r="884" spans="1:84" x14ac:dyDescent="0.2">
      <c r="A884" s="1"/>
      <c r="B884" s="41" t="s">
        <v>621</v>
      </c>
      <c r="C884" s="51">
        <v>12</v>
      </c>
      <c r="D884" s="232"/>
      <c r="E884" s="232"/>
      <c r="F884" s="232"/>
      <c r="G884" s="232"/>
      <c r="H884" s="232"/>
      <c r="I884" s="232"/>
      <c r="J884" s="232">
        <v>0</v>
      </c>
      <c r="K884" s="232">
        <v>0</v>
      </c>
      <c r="L884" s="232">
        <v>0</v>
      </c>
      <c r="M884" s="232"/>
      <c r="N884" s="2"/>
      <c r="O884" s="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2"/>
      <c r="BZ884" s="2"/>
      <c r="CA884" s="2"/>
      <c r="CB884" s="2"/>
      <c r="CC884" s="2"/>
      <c r="CD884" s="2"/>
      <c r="CE884" s="2"/>
      <c r="CF884" s="2"/>
    </row>
    <row r="885" spans="1:84" x14ac:dyDescent="0.2">
      <c r="A885" s="1"/>
      <c r="B885" s="41" t="s">
        <v>622</v>
      </c>
      <c r="C885" s="51">
        <v>13</v>
      </c>
      <c r="D885" s="232"/>
      <c r="E885" s="232"/>
      <c r="F885" s="232"/>
      <c r="G885" s="232"/>
      <c r="H885" s="232"/>
      <c r="I885" s="232"/>
      <c r="J885" s="232">
        <v>0</v>
      </c>
      <c r="K885" s="232">
        <v>0</v>
      </c>
      <c r="L885" s="232">
        <v>0</v>
      </c>
      <c r="M885" s="232"/>
      <c r="N885" s="2"/>
      <c r="O885" s="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2"/>
      <c r="BZ885" s="2"/>
      <c r="CA885" s="2"/>
      <c r="CB885" s="2"/>
      <c r="CC885" s="2"/>
      <c r="CD885" s="2"/>
      <c r="CE885" s="2"/>
      <c r="CF885" s="2"/>
    </row>
    <row r="886" spans="1:84" x14ac:dyDescent="0.2">
      <c r="A886" s="1"/>
      <c r="B886" s="41" t="s">
        <v>767</v>
      </c>
      <c r="C886" s="51">
        <v>14</v>
      </c>
      <c r="D886" s="232"/>
      <c r="E886" s="232"/>
      <c r="F886" s="232"/>
      <c r="G886" s="232"/>
      <c r="H886" s="232"/>
      <c r="I886" s="232"/>
      <c r="J886" s="232">
        <v>0</v>
      </c>
      <c r="K886" s="232">
        <v>0</v>
      </c>
      <c r="L886" s="232">
        <v>0</v>
      </c>
      <c r="M886" s="232"/>
      <c r="N886" s="2"/>
      <c r="O886" s="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2"/>
      <c r="BZ886" s="2"/>
      <c r="CA886" s="2"/>
      <c r="CB886" s="2"/>
      <c r="CC886" s="2"/>
      <c r="CD886" s="2"/>
      <c r="CE886" s="2"/>
      <c r="CF886" s="2"/>
    </row>
    <row r="887" spans="1:84" x14ac:dyDescent="0.2">
      <c r="A887" s="1"/>
      <c r="B887" s="41" t="s">
        <v>768</v>
      </c>
      <c r="C887" s="51">
        <v>15</v>
      </c>
      <c r="D887" s="232"/>
      <c r="E887" s="232"/>
      <c r="F887" s="232"/>
      <c r="G887" s="232"/>
      <c r="H887" s="232"/>
      <c r="I887" s="232"/>
      <c r="J887" s="232">
        <v>0</v>
      </c>
      <c r="K887" s="232">
        <v>0</v>
      </c>
      <c r="L887" s="232">
        <v>0</v>
      </c>
      <c r="M887" s="232"/>
      <c r="N887" s="2"/>
      <c r="O887" s="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2"/>
      <c r="BZ887" s="2"/>
      <c r="CA887" s="2"/>
      <c r="CB887" s="2"/>
      <c r="CC887" s="2"/>
      <c r="CD887" s="2"/>
      <c r="CE887" s="2"/>
      <c r="CF887" s="2"/>
    </row>
    <row r="888" spans="1:84" x14ac:dyDescent="0.2">
      <c r="A888" s="1"/>
      <c r="B888" s="41" t="s">
        <v>769</v>
      </c>
      <c r="C888" s="51">
        <v>16</v>
      </c>
      <c r="D888" s="232"/>
      <c r="E888" s="232"/>
      <c r="F888" s="232"/>
      <c r="G888" s="232"/>
      <c r="H888" s="232"/>
      <c r="I888" s="232"/>
      <c r="J888" s="232">
        <v>0</v>
      </c>
      <c r="K888" s="232">
        <v>0</v>
      </c>
      <c r="L888" s="232">
        <v>0</v>
      </c>
      <c r="M888" s="232"/>
      <c r="N888" s="2"/>
      <c r="O888" s="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2"/>
      <c r="BZ888" s="2"/>
      <c r="CA888" s="2"/>
      <c r="CB888" s="2"/>
      <c r="CC888" s="2"/>
      <c r="CD888" s="2"/>
      <c r="CE888" s="2"/>
      <c r="CF888" s="2"/>
    </row>
    <row r="889" spans="1:84" x14ac:dyDescent="0.2">
      <c r="A889" s="1"/>
      <c r="B889" s="41" t="s">
        <v>623</v>
      </c>
      <c r="C889" s="51">
        <v>17</v>
      </c>
      <c r="D889" s="232"/>
      <c r="E889" s="232"/>
      <c r="F889" s="232"/>
      <c r="G889" s="232"/>
      <c r="H889" s="232"/>
      <c r="I889" s="232"/>
      <c r="J889" s="232">
        <v>0</v>
      </c>
      <c r="K889" s="232">
        <v>0</v>
      </c>
      <c r="L889" s="232">
        <v>0</v>
      </c>
      <c r="M889" s="232"/>
      <c r="N889" s="2"/>
      <c r="O889" s="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2"/>
      <c r="BZ889" s="2"/>
      <c r="CA889" s="2"/>
      <c r="CB889" s="2"/>
      <c r="CC889" s="2"/>
      <c r="CD889" s="2"/>
      <c r="CE889" s="2"/>
      <c r="CF889" s="2"/>
    </row>
    <row r="890" spans="1:84" x14ac:dyDescent="0.2">
      <c r="A890" s="1"/>
      <c r="B890" s="41" t="s">
        <v>721</v>
      </c>
      <c r="C890" s="51">
        <v>18</v>
      </c>
      <c r="D890" s="52"/>
      <c r="E890" s="52"/>
      <c r="F890" s="52"/>
      <c r="G890" s="52"/>
      <c r="H890" s="52"/>
      <c r="I890" s="52"/>
      <c r="J890" s="52">
        <v>1</v>
      </c>
      <c r="K890" s="52">
        <v>1</v>
      </c>
      <c r="L890" s="52">
        <v>1</v>
      </c>
      <c r="M890" s="5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2"/>
      <c r="BZ890" s="2"/>
      <c r="CA890" s="2"/>
      <c r="CB890" s="2"/>
      <c r="CC890" s="2"/>
      <c r="CD890" s="2"/>
      <c r="CE890" s="2"/>
      <c r="CF890" s="2"/>
    </row>
    <row r="891" spans="1:84" x14ac:dyDescent="0.2">
      <c r="A891" s="1"/>
      <c r="B891" s="41" t="s">
        <v>722</v>
      </c>
      <c r="C891" s="51">
        <v>19</v>
      </c>
      <c r="D891" s="52"/>
      <c r="E891" s="52"/>
      <c r="F891" s="52"/>
      <c r="G891" s="52"/>
      <c r="H891" s="52"/>
      <c r="I891" s="52"/>
      <c r="J891" s="52">
        <v>12</v>
      </c>
      <c r="K891" s="52">
        <v>12</v>
      </c>
      <c r="L891" s="52">
        <v>12</v>
      </c>
      <c r="M891" s="5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2"/>
      <c r="BZ891" s="2"/>
      <c r="CA891" s="2"/>
      <c r="CB891" s="2"/>
      <c r="CC891" s="2"/>
      <c r="CD891" s="2"/>
      <c r="CE891" s="2"/>
      <c r="CF891" s="2"/>
    </row>
    <row r="892" spans="1:84" x14ac:dyDescent="0.2">
      <c r="A892" s="1"/>
      <c r="B892" s="41" t="s">
        <v>628</v>
      </c>
      <c r="C892" s="51">
        <v>20</v>
      </c>
      <c r="D892" s="52"/>
      <c r="E892" s="52"/>
      <c r="F892" s="52"/>
      <c r="G892" s="52"/>
      <c r="H892" s="52"/>
      <c r="I892" s="52"/>
      <c r="J892" s="52" t="b">
        <v>0</v>
      </c>
      <c r="K892" s="52" t="b">
        <v>0</v>
      </c>
      <c r="L892" s="52" t="b">
        <v>0</v>
      </c>
      <c r="M892" s="52"/>
      <c r="N892" s="2"/>
      <c r="O892" s="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2"/>
      <c r="BZ892" s="2"/>
      <c r="CA892" s="2"/>
      <c r="CB892" s="2"/>
      <c r="CC892" s="2"/>
      <c r="CD892" s="2"/>
      <c r="CE892" s="2"/>
      <c r="CF892" s="2"/>
    </row>
    <row r="893" spans="1:8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2"/>
      <c r="BZ893" s="2"/>
      <c r="CA893" s="2"/>
      <c r="CB893" s="2"/>
      <c r="CC893" s="2"/>
      <c r="CD893" s="2"/>
      <c r="CE893" s="2"/>
      <c r="CF893" s="2"/>
    </row>
    <row r="894" spans="1:84" x14ac:dyDescent="0.2">
      <c r="A894" s="2"/>
      <c r="B894" s="2"/>
      <c r="C894" s="2"/>
      <c r="D894" s="17"/>
      <c r="E894" s="22"/>
      <c r="F894" s="22"/>
      <c r="G894" s="22"/>
      <c r="H894" s="22"/>
      <c r="I894" s="27"/>
      <c r="J894" s="27"/>
      <c r="K894" s="27"/>
      <c r="L894" s="22"/>
      <c r="M894" s="27"/>
      <c r="N894" s="2"/>
      <c r="O894" s="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2"/>
      <c r="BZ894" s="2"/>
      <c r="CA894" s="2"/>
      <c r="CB894" s="2"/>
      <c r="CC894" s="2"/>
      <c r="CD894" s="2"/>
      <c r="CE894" s="2"/>
      <c r="CF894" s="2"/>
    </row>
    <row r="895" spans="1:84" x14ac:dyDescent="0.2">
      <c r="A895" s="2" t="s">
        <v>32</v>
      </c>
      <c r="B895" s="45" t="s">
        <v>724</v>
      </c>
      <c r="C895" s="52"/>
      <c r="D895" s="131"/>
      <c r="E895" s="131"/>
      <c r="F895" s="131"/>
      <c r="G895" s="131"/>
      <c r="H895" s="131"/>
      <c r="I895" s="42"/>
      <c r="J895" s="42" t="s">
        <v>772</v>
      </c>
      <c r="K895" s="42" t="s">
        <v>719</v>
      </c>
      <c r="L895" s="131" t="s">
        <v>720</v>
      </c>
      <c r="M895" s="4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2"/>
      <c r="BZ895" s="2"/>
      <c r="CA895" s="2"/>
      <c r="CB895" s="2"/>
      <c r="CC895" s="2"/>
      <c r="CD895" s="2"/>
      <c r="CE895" s="2"/>
      <c r="CF895" s="2"/>
    </row>
    <row r="896" spans="1:84" x14ac:dyDescent="0.2">
      <c r="A896" s="4"/>
      <c r="B896" s="2" t="s">
        <v>612</v>
      </c>
      <c r="C896" s="51">
        <v>1</v>
      </c>
      <c r="D896" s="135"/>
      <c r="E896" s="135"/>
      <c r="F896" s="135"/>
      <c r="G896" s="135"/>
      <c r="H896" s="135"/>
      <c r="I896" s="135"/>
      <c r="J896" s="135">
        <v>0</v>
      </c>
      <c r="K896" s="135">
        <v>0</v>
      </c>
      <c r="L896" s="135">
        <v>0</v>
      </c>
      <c r="M896" s="13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2"/>
      <c r="BZ896" s="2"/>
      <c r="CA896" s="2"/>
      <c r="CB896" s="2"/>
      <c r="CC896" s="2"/>
      <c r="CD896" s="2"/>
      <c r="CE896" s="2"/>
      <c r="CF896" s="2"/>
    </row>
    <row r="897" spans="1:84" x14ac:dyDescent="0.2">
      <c r="A897" s="1"/>
      <c r="B897" s="41" t="s">
        <v>613</v>
      </c>
      <c r="C897" s="51">
        <v>2</v>
      </c>
      <c r="D897" s="232"/>
      <c r="E897" s="232"/>
      <c r="F897" s="232"/>
      <c r="G897" s="232"/>
      <c r="H897" s="232"/>
      <c r="I897" s="232"/>
      <c r="J897" s="232">
        <v>0</v>
      </c>
      <c r="K897" s="232">
        <v>0</v>
      </c>
      <c r="L897" s="232">
        <v>0</v>
      </c>
      <c r="M897" s="23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2"/>
      <c r="BZ897" s="2"/>
      <c r="CA897" s="2"/>
      <c r="CB897" s="2"/>
      <c r="CC897" s="2"/>
      <c r="CD897" s="2"/>
      <c r="CE897" s="2"/>
      <c r="CF897" s="2"/>
    </row>
    <row r="898" spans="1:84" x14ac:dyDescent="0.2">
      <c r="A898" s="1"/>
      <c r="B898" s="41" t="s">
        <v>614</v>
      </c>
      <c r="C898" s="51">
        <v>3</v>
      </c>
      <c r="D898" s="232"/>
      <c r="E898" s="232"/>
      <c r="F898" s="232"/>
      <c r="G898" s="232"/>
      <c r="H898" s="232"/>
      <c r="I898" s="232"/>
      <c r="J898" s="232">
        <v>0</v>
      </c>
      <c r="K898" s="232">
        <v>0</v>
      </c>
      <c r="L898" s="232">
        <v>0</v>
      </c>
      <c r="M898" s="23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2"/>
      <c r="BZ898" s="2"/>
      <c r="CA898" s="2"/>
      <c r="CB898" s="2"/>
      <c r="CC898" s="2"/>
      <c r="CD898" s="2"/>
      <c r="CE898" s="2"/>
      <c r="CF898" s="2"/>
    </row>
    <row r="899" spans="1:84" x14ac:dyDescent="0.2">
      <c r="A899" s="1"/>
      <c r="B899" s="41" t="s">
        <v>615</v>
      </c>
      <c r="C899" s="51">
        <v>4</v>
      </c>
      <c r="D899" s="232"/>
      <c r="E899" s="232"/>
      <c r="F899" s="232"/>
      <c r="G899" s="232"/>
      <c r="H899" s="232"/>
      <c r="I899" s="232"/>
      <c r="J899" s="232">
        <v>0</v>
      </c>
      <c r="K899" s="232">
        <v>0</v>
      </c>
      <c r="L899" s="232">
        <v>0</v>
      </c>
      <c r="M899" s="23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2"/>
      <c r="BZ899" s="2"/>
      <c r="CA899" s="2"/>
      <c r="CB899" s="2"/>
      <c r="CC899" s="2"/>
      <c r="CD899" s="2"/>
      <c r="CE899" s="2"/>
      <c r="CF899" s="2"/>
    </row>
    <row r="900" spans="1:84" x14ac:dyDescent="0.2">
      <c r="A900" s="1"/>
      <c r="B900" s="41" t="s">
        <v>616</v>
      </c>
      <c r="C900" s="51">
        <v>1</v>
      </c>
      <c r="D900" s="232"/>
      <c r="E900" s="232"/>
      <c r="F900" s="232"/>
      <c r="G900" s="232"/>
      <c r="H900" s="232"/>
      <c r="I900" s="232"/>
      <c r="J900" s="232">
        <v>0</v>
      </c>
      <c r="K900" s="232">
        <v>0</v>
      </c>
      <c r="L900" s="232">
        <v>0</v>
      </c>
      <c r="M900" s="23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2"/>
      <c r="BZ900" s="2"/>
      <c r="CA900" s="2"/>
      <c r="CB900" s="2"/>
      <c r="CC900" s="2"/>
      <c r="CD900" s="2"/>
      <c r="CE900" s="2"/>
      <c r="CF900" s="2"/>
    </row>
    <row r="901" spans="1:84" x14ac:dyDescent="0.2">
      <c r="A901" s="1"/>
      <c r="B901" s="41" t="s">
        <v>617</v>
      </c>
      <c r="C901" s="51">
        <v>6</v>
      </c>
      <c r="D901" s="232"/>
      <c r="E901" s="232"/>
      <c r="F901" s="232"/>
      <c r="G901" s="232"/>
      <c r="H901" s="232"/>
      <c r="I901" s="232"/>
      <c r="J901" s="232">
        <v>0</v>
      </c>
      <c r="K901" s="232">
        <v>0</v>
      </c>
      <c r="L901" s="232">
        <v>0</v>
      </c>
      <c r="M901" s="23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2"/>
      <c r="BZ901" s="2"/>
      <c r="CA901" s="2"/>
      <c r="CB901" s="2"/>
      <c r="CC901" s="2"/>
      <c r="CD901" s="2"/>
      <c r="CE901" s="2"/>
      <c r="CF901" s="2"/>
    </row>
    <row r="902" spans="1:84" x14ac:dyDescent="0.2">
      <c r="A902" s="1"/>
      <c r="B902" s="41" t="s">
        <v>618</v>
      </c>
      <c r="C902" s="51">
        <v>7</v>
      </c>
      <c r="D902" s="232"/>
      <c r="E902" s="232"/>
      <c r="F902" s="232"/>
      <c r="G902" s="232"/>
      <c r="H902" s="232"/>
      <c r="I902" s="232"/>
      <c r="J902" s="232">
        <v>0</v>
      </c>
      <c r="K902" s="232">
        <v>0</v>
      </c>
      <c r="L902" s="232">
        <v>0</v>
      </c>
      <c r="M902" s="23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2"/>
      <c r="BZ902" s="2"/>
      <c r="CA902" s="2"/>
      <c r="CB902" s="2"/>
      <c r="CC902" s="2"/>
      <c r="CD902" s="2"/>
      <c r="CE902" s="2"/>
      <c r="CF902" s="2"/>
    </row>
    <row r="903" spans="1:84" x14ac:dyDescent="0.2">
      <c r="A903" s="1"/>
      <c r="B903" s="41" t="s">
        <v>619</v>
      </c>
      <c r="C903" s="51">
        <v>8</v>
      </c>
      <c r="D903" s="232"/>
      <c r="E903" s="232"/>
      <c r="F903" s="232"/>
      <c r="G903" s="232"/>
      <c r="H903" s="232"/>
      <c r="I903" s="232"/>
      <c r="J903" s="232">
        <v>0</v>
      </c>
      <c r="K903" s="232">
        <v>0</v>
      </c>
      <c r="L903" s="232">
        <v>0</v>
      </c>
      <c r="M903" s="23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2"/>
      <c r="BZ903" s="2"/>
      <c r="CA903" s="2"/>
      <c r="CB903" s="2"/>
      <c r="CC903" s="2"/>
      <c r="CD903" s="2"/>
      <c r="CE903" s="2"/>
      <c r="CF903" s="2"/>
    </row>
    <row r="904" spans="1:84" x14ac:dyDescent="0.2">
      <c r="A904" s="1"/>
      <c r="B904" s="41" t="s">
        <v>765</v>
      </c>
      <c r="C904" s="51">
        <v>1</v>
      </c>
      <c r="D904" s="232"/>
      <c r="E904" s="232"/>
      <c r="F904" s="232"/>
      <c r="G904" s="232"/>
      <c r="H904" s="232"/>
      <c r="I904" s="232"/>
      <c r="J904" s="232">
        <v>0</v>
      </c>
      <c r="K904" s="232">
        <v>0</v>
      </c>
      <c r="L904" s="232">
        <v>0</v>
      </c>
      <c r="M904" s="23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2"/>
      <c r="BZ904" s="2"/>
      <c r="CA904" s="2"/>
      <c r="CB904" s="2"/>
      <c r="CC904" s="2"/>
      <c r="CD904" s="2"/>
      <c r="CE904" s="2"/>
      <c r="CF904" s="2"/>
    </row>
    <row r="905" spans="1:84" x14ac:dyDescent="0.2">
      <c r="A905" s="1"/>
      <c r="B905" s="41" t="s">
        <v>766</v>
      </c>
      <c r="C905" s="51">
        <v>1</v>
      </c>
      <c r="D905" s="232"/>
      <c r="E905" s="232"/>
      <c r="F905" s="232"/>
      <c r="G905" s="232"/>
      <c r="H905" s="232"/>
      <c r="I905" s="232"/>
      <c r="J905" s="232">
        <v>0</v>
      </c>
      <c r="K905" s="232">
        <v>0</v>
      </c>
      <c r="L905" s="232">
        <v>0</v>
      </c>
      <c r="M905" s="23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2"/>
      <c r="BZ905" s="2"/>
      <c r="CA905" s="2"/>
      <c r="CB905" s="2"/>
      <c r="CC905" s="2"/>
      <c r="CD905" s="2"/>
      <c r="CE905" s="2"/>
      <c r="CF905" s="2"/>
    </row>
    <row r="906" spans="1:84" x14ac:dyDescent="0.2">
      <c r="A906" s="1"/>
      <c r="B906" s="41" t="s">
        <v>620</v>
      </c>
      <c r="C906" s="51">
        <v>3</v>
      </c>
      <c r="D906" s="232"/>
      <c r="E906" s="232"/>
      <c r="F906" s="232"/>
      <c r="G906" s="232"/>
      <c r="H906" s="232"/>
      <c r="I906" s="232"/>
      <c r="J906" s="232">
        <v>0</v>
      </c>
      <c r="K906" s="232">
        <v>0</v>
      </c>
      <c r="L906" s="232">
        <v>0</v>
      </c>
      <c r="M906" s="23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2"/>
      <c r="BZ906" s="2"/>
      <c r="CA906" s="2"/>
      <c r="CB906" s="2"/>
      <c r="CC906" s="2"/>
      <c r="CD906" s="2"/>
      <c r="CE906" s="2"/>
      <c r="CF906" s="2"/>
    </row>
    <row r="907" spans="1:84" x14ac:dyDescent="0.2">
      <c r="A907" s="1"/>
      <c r="B907" s="41" t="s">
        <v>621</v>
      </c>
      <c r="C907" s="51">
        <v>12</v>
      </c>
      <c r="D907" s="232"/>
      <c r="E907" s="232"/>
      <c r="F907" s="232"/>
      <c r="G907" s="232"/>
      <c r="H907" s="232"/>
      <c r="I907" s="232"/>
      <c r="J907" s="232">
        <v>0</v>
      </c>
      <c r="K907" s="232">
        <v>0</v>
      </c>
      <c r="L907" s="232">
        <v>0</v>
      </c>
      <c r="M907" s="23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2"/>
      <c r="BZ907" s="2"/>
      <c r="CA907" s="2"/>
      <c r="CB907" s="2"/>
      <c r="CC907" s="2"/>
      <c r="CD907" s="2"/>
      <c r="CE907" s="2"/>
      <c r="CF907" s="2"/>
    </row>
    <row r="908" spans="1:84" x14ac:dyDescent="0.2">
      <c r="A908" s="1"/>
      <c r="B908" s="41" t="s">
        <v>622</v>
      </c>
      <c r="C908" s="51">
        <v>13</v>
      </c>
      <c r="D908" s="232"/>
      <c r="E908" s="232"/>
      <c r="F908" s="232"/>
      <c r="G908" s="232"/>
      <c r="H908" s="232"/>
      <c r="I908" s="232"/>
      <c r="J908" s="232">
        <v>0</v>
      </c>
      <c r="K908" s="232">
        <v>0</v>
      </c>
      <c r="L908" s="232">
        <v>0</v>
      </c>
      <c r="M908" s="23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2"/>
      <c r="BZ908" s="2"/>
      <c r="CA908" s="2"/>
      <c r="CB908" s="2"/>
      <c r="CC908" s="2"/>
      <c r="CD908" s="2"/>
      <c r="CE908" s="2"/>
      <c r="CF908" s="2"/>
    </row>
    <row r="909" spans="1:84" x14ac:dyDescent="0.2">
      <c r="A909" s="1"/>
      <c r="B909" s="41" t="s">
        <v>767</v>
      </c>
      <c r="C909" s="51">
        <v>14</v>
      </c>
      <c r="D909" s="232"/>
      <c r="E909" s="232"/>
      <c r="F909" s="232"/>
      <c r="G909" s="232"/>
      <c r="H909" s="232"/>
      <c r="I909" s="232"/>
      <c r="J909" s="232">
        <v>0</v>
      </c>
      <c r="K909" s="232">
        <v>0</v>
      </c>
      <c r="L909" s="232">
        <v>0</v>
      </c>
      <c r="M909" s="23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2"/>
      <c r="BZ909" s="2"/>
      <c r="CA909" s="2"/>
      <c r="CB909" s="2"/>
      <c r="CC909" s="2"/>
      <c r="CD909" s="2"/>
      <c r="CE909" s="2"/>
      <c r="CF909" s="2"/>
    </row>
    <row r="910" spans="1:84" x14ac:dyDescent="0.2">
      <c r="A910" s="1"/>
      <c r="B910" s="41" t="s">
        <v>768</v>
      </c>
      <c r="C910" s="51">
        <v>15</v>
      </c>
      <c r="D910" s="232"/>
      <c r="E910" s="232"/>
      <c r="F910" s="232"/>
      <c r="G910" s="232"/>
      <c r="H910" s="232"/>
      <c r="I910" s="232"/>
      <c r="J910" s="232">
        <v>0</v>
      </c>
      <c r="K910" s="232">
        <v>0</v>
      </c>
      <c r="L910" s="232">
        <v>0</v>
      </c>
      <c r="M910" s="23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2"/>
      <c r="BZ910" s="2"/>
      <c r="CA910" s="2"/>
      <c r="CB910" s="2"/>
      <c r="CC910" s="2"/>
      <c r="CD910" s="2"/>
      <c r="CE910" s="2"/>
      <c r="CF910" s="2"/>
    </row>
    <row r="911" spans="1:84" x14ac:dyDescent="0.2">
      <c r="A911" s="1"/>
      <c r="B911" s="41" t="s">
        <v>769</v>
      </c>
      <c r="C911" s="51">
        <v>16</v>
      </c>
      <c r="D911" s="232"/>
      <c r="E911" s="232"/>
      <c r="F911" s="232"/>
      <c r="G911" s="232"/>
      <c r="H911" s="232"/>
      <c r="I911" s="232"/>
      <c r="J911" s="232">
        <v>0</v>
      </c>
      <c r="K911" s="232">
        <v>0</v>
      </c>
      <c r="L911" s="232">
        <v>0</v>
      </c>
      <c r="M911" s="23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2"/>
      <c r="BZ911" s="2"/>
      <c r="CA911" s="2"/>
      <c r="CB911" s="2"/>
      <c r="CC911" s="2"/>
      <c r="CD911" s="2"/>
      <c r="CE911" s="2"/>
      <c r="CF911" s="2"/>
    </row>
    <row r="912" spans="1:84" x14ac:dyDescent="0.2">
      <c r="A912" s="1"/>
      <c r="B912" s="41" t="s">
        <v>623</v>
      </c>
      <c r="C912" s="51">
        <v>17</v>
      </c>
      <c r="D912" s="232"/>
      <c r="E912" s="232"/>
      <c r="F912" s="232"/>
      <c r="G912" s="232"/>
      <c r="H912" s="232"/>
      <c r="I912" s="232"/>
      <c r="J912" s="232">
        <v>0</v>
      </c>
      <c r="K912" s="232">
        <v>0</v>
      </c>
      <c r="L912" s="232">
        <v>0</v>
      </c>
      <c r="M912" s="23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2"/>
      <c r="BZ912" s="2"/>
      <c r="CA912" s="2"/>
      <c r="CB912" s="2"/>
      <c r="CC912" s="2"/>
      <c r="CD912" s="2"/>
      <c r="CE912" s="2"/>
      <c r="CF912" s="2"/>
    </row>
    <row r="913" spans="1:84" x14ac:dyDescent="0.2">
      <c r="A913" s="1"/>
      <c r="B913" s="41" t="s">
        <v>721</v>
      </c>
      <c r="C913" s="51">
        <v>18</v>
      </c>
      <c r="D913" s="52"/>
      <c r="E913" s="52"/>
      <c r="F913" s="52"/>
      <c r="G913" s="52"/>
      <c r="H913" s="52"/>
      <c r="I913" s="52"/>
      <c r="J913" s="52">
        <v>1</v>
      </c>
      <c r="K913" s="52">
        <v>1</v>
      </c>
      <c r="L913" s="52">
        <v>1</v>
      </c>
      <c r="M913" s="5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2"/>
      <c r="BZ913" s="2"/>
      <c r="CA913" s="2"/>
      <c r="CB913" s="2"/>
      <c r="CC913" s="2"/>
      <c r="CD913" s="2"/>
      <c r="CE913" s="2"/>
      <c r="CF913" s="2"/>
    </row>
    <row r="914" spans="1:84" x14ac:dyDescent="0.2">
      <c r="A914" s="1"/>
      <c r="B914" s="41" t="s">
        <v>722</v>
      </c>
      <c r="C914" s="51">
        <v>19</v>
      </c>
      <c r="D914" s="52"/>
      <c r="E914" s="52"/>
      <c r="F914" s="52"/>
      <c r="G914" s="52"/>
      <c r="H914" s="52"/>
      <c r="I914" s="52"/>
      <c r="J914" s="52">
        <v>12</v>
      </c>
      <c r="K914" s="52">
        <v>12</v>
      </c>
      <c r="L914" s="52">
        <v>12</v>
      </c>
      <c r="M914" s="5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2"/>
      <c r="BZ914" s="2"/>
      <c r="CA914" s="2"/>
      <c r="CB914" s="2"/>
      <c r="CC914" s="2"/>
      <c r="CD914" s="2"/>
      <c r="CE914" s="2"/>
      <c r="CF914" s="2"/>
    </row>
    <row r="915" spans="1:84" x14ac:dyDescent="0.2">
      <c r="A915" s="1"/>
      <c r="B915" s="41" t="s">
        <v>628</v>
      </c>
      <c r="C915" s="51">
        <v>20</v>
      </c>
      <c r="D915" s="52"/>
      <c r="E915" s="52"/>
      <c r="F915" s="52"/>
      <c r="G915" s="52"/>
      <c r="H915" s="52"/>
      <c r="I915" s="52"/>
      <c r="J915" s="52" t="b">
        <v>0</v>
      </c>
      <c r="K915" s="52" t="b">
        <v>0</v>
      </c>
      <c r="L915" s="52" t="b">
        <v>0</v>
      </c>
      <c r="M915" s="5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2"/>
      <c r="BZ915" s="2"/>
      <c r="CA915" s="2"/>
      <c r="CB915" s="2"/>
      <c r="CC915" s="2"/>
      <c r="CD915" s="2"/>
      <c r="CE915" s="2"/>
      <c r="CF915" s="2"/>
    </row>
    <row r="916" spans="1:8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2"/>
      <c r="BZ916" s="2"/>
      <c r="CA916" s="2"/>
      <c r="CB916" s="2"/>
      <c r="CC916" s="2"/>
      <c r="CD916" s="2"/>
      <c r="CE916" s="2"/>
      <c r="CF916" s="2"/>
    </row>
    <row r="917" spans="1:84" x14ac:dyDescent="0.2">
      <c r="A917" s="1"/>
      <c r="B917" s="1"/>
      <c r="C917" s="1"/>
      <c r="D917" s="17"/>
      <c r="E917" s="22"/>
      <c r="F917" s="22"/>
      <c r="G917" s="22"/>
      <c r="H917" s="22"/>
      <c r="I917" s="27"/>
      <c r="J917" s="27"/>
      <c r="K917" s="27"/>
      <c r="L917" s="22"/>
      <c r="M917" s="27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2"/>
      <c r="BZ917" s="2"/>
      <c r="CA917" s="2"/>
      <c r="CB917" s="2"/>
      <c r="CC917" s="2"/>
      <c r="CD917" s="2"/>
      <c r="CE917" s="2"/>
      <c r="CF917" s="2"/>
    </row>
    <row r="918" spans="1:84" x14ac:dyDescent="0.2">
      <c r="A918" s="2" t="s">
        <v>32</v>
      </c>
      <c r="B918" s="45" t="s">
        <v>725</v>
      </c>
      <c r="C918" s="52"/>
      <c r="D918" s="131"/>
      <c r="E918" s="131"/>
      <c r="F918" s="131"/>
      <c r="G918" s="131"/>
      <c r="H918" s="131"/>
      <c r="I918" s="42"/>
      <c r="J918" s="42" t="s">
        <v>772</v>
      </c>
      <c r="K918" s="42" t="s">
        <v>719</v>
      </c>
      <c r="L918" s="131" t="s">
        <v>720</v>
      </c>
      <c r="M918" s="4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2"/>
      <c r="BZ918" s="2"/>
      <c r="CA918" s="2"/>
      <c r="CB918" s="2"/>
      <c r="CC918" s="2"/>
      <c r="CD918" s="2"/>
      <c r="CE918" s="2"/>
      <c r="CF918" s="2"/>
    </row>
    <row r="919" spans="1:84" x14ac:dyDescent="0.2">
      <c r="A919" s="4"/>
      <c r="B919" s="2" t="s">
        <v>612</v>
      </c>
      <c r="C919" s="51">
        <v>1</v>
      </c>
      <c r="D919" s="135"/>
      <c r="E919" s="135"/>
      <c r="F919" s="135"/>
      <c r="G919" s="135"/>
      <c r="H919" s="135"/>
      <c r="I919" s="135"/>
      <c r="J919" s="135">
        <v>0</v>
      </c>
      <c r="K919" s="135">
        <v>0</v>
      </c>
      <c r="L919" s="135">
        <v>0</v>
      </c>
      <c r="M919" s="13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2"/>
      <c r="BZ919" s="2"/>
      <c r="CA919" s="2"/>
      <c r="CB919" s="2"/>
      <c r="CC919" s="2"/>
      <c r="CD919" s="2"/>
      <c r="CE919" s="2"/>
      <c r="CF919" s="2"/>
    </row>
    <row r="920" spans="1:84" x14ac:dyDescent="0.2">
      <c r="A920" s="1"/>
      <c r="B920" s="41" t="s">
        <v>613</v>
      </c>
      <c r="C920" s="51">
        <v>2</v>
      </c>
      <c r="D920" s="232"/>
      <c r="E920" s="232"/>
      <c r="F920" s="232"/>
      <c r="G920" s="232"/>
      <c r="H920" s="232"/>
      <c r="I920" s="232"/>
      <c r="J920" s="232">
        <v>0</v>
      </c>
      <c r="K920" s="232">
        <v>0</v>
      </c>
      <c r="L920" s="232">
        <v>0</v>
      </c>
      <c r="M920" s="23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2"/>
      <c r="BZ920" s="2"/>
      <c r="CA920" s="2"/>
      <c r="CB920" s="2"/>
      <c r="CC920" s="2"/>
      <c r="CD920" s="2"/>
      <c r="CE920" s="2"/>
      <c r="CF920" s="2"/>
    </row>
    <row r="921" spans="1:84" x14ac:dyDescent="0.2">
      <c r="A921" s="1"/>
      <c r="B921" s="41" t="s">
        <v>614</v>
      </c>
      <c r="C921" s="51">
        <v>3</v>
      </c>
      <c r="D921" s="232"/>
      <c r="E921" s="232"/>
      <c r="F921" s="232"/>
      <c r="G921" s="232"/>
      <c r="H921" s="232"/>
      <c r="I921" s="232"/>
      <c r="J921" s="232">
        <v>0</v>
      </c>
      <c r="K921" s="232">
        <v>0</v>
      </c>
      <c r="L921" s="232">
        <v>0</v>
      </c>
      <c r="M921" s="23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2"/>
      <c r="BZ921" s="2"/>
      <c r="CA921" s="2"/>
      <c r="CB921" s="2"/>
      <c r="CC921" s="2"/>
      <c r="CD921" s="2"/>
      <c r="CE921" s="2"/>
      <c r="CF921" s="2"/>
    </row>
    <row r="922" spans="1:84" x14ac:dyDescent="0.2">
      <c r="A922" s="1"/>
      <c r="B922" s="41" t="s">
        <v>615</v>
      </c>
      <c r="C922" s="51">
        <v>4</v>
      </c>
      <c r="D922" s="232"/>
      <c r="E922" s="232"/>
      <c r="F922" s="232"/>
      <c r="G922" s="232"/>
      <c r="H922" s="232"/>
      <c r="I922" s="232"/>
      <c r="J922" s="232">
        <v>0</v>
      </c>
      <c r="K922" s="232">
        <v>0</v>
      </c>
      <c r="L922" s="232">
        <v>0</v>
      </c>
      <c r="M922" s="23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2"/>
      <c r="BZ922" s="2"/>
      <c r="CA922" s="2"/>
      <c r="CB922" s="2"/>
      <c r="CC922" s="2"/>
      <c r="CD922" s="2"/>
      <c r="CE922" s="2"/>
      <c r="CF922" s="2"/>
    </row>
    <row r="923" spans="1:84" x14ac:dyDescent="0.2">
      <c r="A923" s="1"/>
      <c r="B923" s="41" t="s">
        <v>616</v>
      </c>
      <c r="C923" s="51">
        <v>1</v>
      </c>
      <c r="D923" s="232"/>
      <c r="E923" s="232"/>
      <c r="F923" s="232"/>
      <c r="G923" s="232"/>
      <c r="H923" s="232"/>
      <c r="I923" s="232"/>
      <c r="J923" s="232">
        <v>0</v>
      </c>
      <c r="K923" s="232">
        <v>0</v>
      </c>
      <c r="L923" s="232">
        <v>0</v>
      </c>
      <c r="M923" s="23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2"/>
      <c r="BZ923" s="2"/>
      <c r="CA923" s="2"/>
      <c r="CB923" s="2"/>
      <c r="CC923" s="2"/>
      <c r="CD923" s="2"/>
      <c r="CE923" s="2"/>
      <c r="CF923" s="2"/>
    </row>
    <row r="924" spans="1:84" x14ac:dyDescent="0.2">
      <c r="A924" s="1"/>
      <c r="B924" s="41" t="s">
        <v>617</v>
      </c>
      <c r="C924" s="51">
        <v>6</v>
      </c>
      <c r="D924" s="232"/>
      <c r="E924" s="232"/>
      <c r="F924" s="232"/>
      <c r="G924" s="232"/>
      <c r="H924" s="232"/>
      <c r="I924" s="232"/>
      <c r="J924" s="232">
        <v>0</v>
      </c>
      <c r="K924" s="232">
        <v>0</v>
      </c>
      <c r="L924" s="232">
        <v>0</v>
      </c>
      <c r="M924" s="23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2"/>
      <c r="BZ924" s="2"/>
      <c r="CA924" s="2"/>
      <c r="CB924" s="2"/>
      <c r="CC924" s="2"/>
      <c r="CD924" s="2"/>
      <c r="CE924" s="2"/>
      <c r="CF924" s="2"/>
    </row>
    <row r="925" spans="1:84" x14ac:dyDescent="0.2">
      <c r="A925" s="1"/>
      <c r="B925" s="41" t="s">
        <v>618</v>
      </c>
      <c r="C925" s="51">
        <v>7</v>
      </c>
      <c r="D925" s="232"/>
      <c r="E925" s="232"/>
      <c r="F925" s="232"/>
      <c r="G925" s="232"/>
      <c r="H925" s="232"/>
      <c r="I925" s="232"/>
      <c r="J925" s="232">
        <v>0</v>
      </c>
      <c r="K925" s="232">
        <v>0</v>
      </c>
      <c r="L925" s="232">
        <v>0</v>
      </c>
      <c r="M925" s="23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2"/>
      <c r="BZ925" s="2"/>
      <c r="CA925" s="2"/>
      <c r="CB925" s="2"/>
      <c r="CC925" s="2"/>
      <c r="CD925" s="2"/>
      <c r="CE925" s="2"/>
      <c r="CF925" s="2"/>
    </row>
    <row r="926" spans="1:84" x14ac:dyDescent="0.2">
      <c r="A926" s="1"/>
      <c r="B926" s="41" t="s">
        <v>619</v>
      </c>
      <c r="C926" s="51">
        <v>8</v>
      </c>
      <c r="D926" s="232"/>
      <c r="E926" s="232"/>
      <c r="F926" s="232"/>
      <c r="G926" s="232"/>
      <c r="H926" s="232"/>
      <c r="I926" s="232"/>
      <c r="J926" s="232">
        <v>0</v>
      </c>
      <c r="K926" s="232">
        <v>0</v>
      </c>
      <c r="L926" s="232">
        <v>0</v>
      </c>
      <c r="M926" s="23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2"/>
      <c r="BZ926" s="2"/>
      <c r="CA926" s="2"/>
      <c r="CB926" s="2"/>
      <c r="CC926" s="2"/>
      <c r="CD926" s="2"/>
      <c r="CE926" s="2"/>
      <c r="CF926" s="2"/>
    </row>
    <row r="927" spans="1:84" x14ac:dyDescent="0.2">
      <c r="A927" s="1"/>
      <c r="B927" s="41" t="s">
        <v>765</v>
      </c>
      <c r="C927" s="51">
        <v>1</v>
      </c>
      <c r="D927" s="232"/>
      <c r="E927" s="232"/>
      <c r="F927" s="232"/>
      <c r="G927" s="232"/>
      <c r="H927" s="232"/>
      <c r="I927" s="232"/>
      <c r="J927" s="232">
        <v>0</v>
      </c>
      <c r="K927" s="232">
        <v>0</v>
      </c>
      <c r="L927" s="232">
        <v>0</v>
      </c>
      <c r="M927" s="23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2"/>
      <c r="BZ927" s="2"/>
      <c r="CA927" s="2"/>
      <c r="CB927" s="2"/>
      <c r="CC927" s="2"/>
      <c r="CD927" s="2"/>
      <c r="CE927" s="2"/>
      <c r="CF927" s="2"/>
    </row>
    <row r="928" spans="1:84" x14ac:dyDescent="0.2">
      <c r="A928" s="1"/>
      <c r="B928" s="41" t="s">
        <v>766</v>
      </c>
      <c r="C928" s="51">
        <v>1</v>
      </c>
      <c r="D928" s="232"/>
      <c r="E928" s="232"/>
      <c r="F928" s="232"/>
      <c r="G928" s="232"/>
      <c r="H928" s="232"/>
      <c r="I928" s="232"/>
      <c r="J928" s="232">
        <v>0</v>
      </c>
      <c r="K928" s="232">
        <v>0</v>
      </c>
      <c r="L928" s="232">
        <v>0</v>
      </c>
      <c r="M928" s="23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2"/>
      <c r="BZ928" s="2"/>
      <c r="CA928" s="2"/>
      <c r="CB928" s="2"/>
      <c r="CC928" s="2"/>
      <c r="CD928" s="2"/>
      <c r="CE928" s="2"/>
      <c r="CF928" s="2"/>
    </row>
    <row r="929" spans="1:84" x14ac:dyDescent="0.2">
      <c r="A929" s="1"/>
      <c r="B929" s="41" t="s">
        <v>620</v>
      </c>
      <c r="C929" s="51">
        <v>3</v>
      </c>
      <c r="D929" s="232"/>
      <c r="E929" s="232"/>
      <c r="F929" s="232"/>
      <c r="G929" s="232"/>
      <c r="H929" s="232"/>
      <c r="I929" s="232"/>
      <c r="J929" s="232">
        <v>0</v>
      </c>
      <c r="K929" s="232">
        <v>0</v>
      </c>
      <c r="L929" s="232">
        <v>0</v>
      </c>
      <c r="M929" s="23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2"/>
      <c r="BZ929" s="2"/>
      <c r="CA929" s="2"/>
      <c r="CB929" s="2"/>
      <c r="CC929" s="2"/>
      <c r="CD929" s="2"/>
      <c r="CE929" s="2"/>
      <c r="CF929" s="2"/>
    </row>
    <row r="930" spans="1:84" x14ac:dyDescent="0.2">
      <c r="A930" s="1"/>
      <c r="B930" s="41" t="s">
        <v>621</v>
      </c>
      <c r="C930" s="51">
        <v>12</v>
      </c>
      <c r="D930" s="232"/>
      <c r="E930" s="232"/>
      <c r="F930" s="232"/>
      <c r="G930" s="232"/>
      <c r="H930" s="232"/>
      <c r="I930" s="232"/>
      <c r="J930" s="232">
        <v>0</v>
      </c>
      <c r="K930" s="232">
        <v>0</v>
      </c>
      <c r="L930" s="232">
        <v>0</v>
      </c>
      <c r="M930" s="23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2"/>
      <c r="BZ930" s="2"/>
      <c r="CA930" s="2"/>
      <c r="CB930" s="2"/>
      <c r="CC930" s="2"/>
      <c r="CD930" s="2"/>
      <c r="CE930" s="2"/>
      <c r="CF930" s="2"/>
    </row>
    <row r="931" spans="1:84" x14ac:dyDescent="0.2">
      <c r="A931" s="1"/>
      <c r="B931" s="41" t="s">
        <v>622</v>
      </c>
      <c r="C931" s="51">
        <v>13</v>
      </c>
      <c r="D931" s="232"/>
      <c r="E931" s="232"/>
      <c r="F931" s="232"/>
      <c r="G931" s="232"/>
      <c r="H931" s="232"/>
      <c r="I931" s="232"/>
      <c r="J931" s="232">
        <v>0</v>
      </c>
      <c r="K931" s="232">
        <v>0</v>
      </c>
      <c r="L931" s="232">
        <v>0</v>
      </c>
      <c r="M931" s="23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2"/>
      <c r="BZ931" s="2"/>
      <c r="CA931" s="2"/>
      <c r="CB931" s="2"/>
      <c r="CC931" s="2"/>
      <c r="CD931" s="2"/>
      <c r="CE931" s="2"/>
      <c r="CF931" s="2"/>
    </row>
    <row r="932" spans="1:84" x14ac:dyDescent="0.2">
      <c r="A932" s="1"/>
      <c r="B932" s="41" t="s">
        <v>767</v>
      </c>
      <c r="C932" s="51">
        <v>14</v>
      </c>
      <c r="D932" s="232"/>
      <c r="E932" s="232"/>
      <c r="F932" s="232"/>
      <c r="G932" s="232"/>
      <c r="H932" s="232"/>
      <c r="I932" s="232"/>
      <c r="J932" s="232">
        <v>0</v>
      </c>
      <c r="K932" s="232">
        <v>0</v>
      </c>
      <c r="L932" s="232">
        <v>0</v>
      </c>
      <c r="M932" s="23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2"/>
      <c r="BZ932" s="2"/>
      <c r="CA932" s="2"/>
      <c r="CB932" s="2"/>
      <c r="CC932" s="2"/>
      <c r="CD932" s="2"/>
      <c r="CE932" s="2"/>
      <c r="CF932" s="2"/>
    </row>
    <row r="933" spans="1:84" x14ac:dyDescent="0.2">
      <c r="A933" s="1"/>
      <c r="B933" s="41" t="s">
        <v>768</v>
      </c>
      <c r="C933" s="51">
        <v>15</v>
      </c>
      <c r="D933" s="232"/>
      <c r="E933" s="232"/>
      <c r="F933" s="232"/>
      <c r="G933" s="232"/>
      <c r="H933" s="232"/>
      <c r="I933" s="232"/>
      <c r="J933" s="232">
        <v>0</v>
      </c>
      <c r="K933" s="232">
        <v>0</v>
      </c>
      <c r="L933" s="232">
        <v>0</v>
      </c>
      <c r="M933" s="23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2"/>
      <c r="BZ933" s="2"/>
      <c r="CA933" s="2"/>
      <c r="CB933" s="2"/>
      <c r="CC933" s="2"/>
      <c r="CD933" s="2"/>
      <c r="CE933" s="2"/>
      <c r="CF933" s="2"/>
    </row>
    <row r="934" spans="1:84" x14ac:dyDescent="0.2">
      <c r="A934" s="1"/>
      <c r="B934" s="41" t="s">
        <v>769</v>
      </c>
      <c r="C934" s="51">
        <v>16</v>
      </c>
      <c r="D934" s="232"/>
      <c r="E934" s="232"/>
      <c r="F934" s="232"/>
      <c r="G934" s="232"/>
      <c r="H934" s="232"/>
      <c r="I934" s="232"/>
      <c r="J934" s="232">
        <v>0</v>
      </c>
      <c r="K934" s="232">
        <v>0</v>
      </c>
      <c r="L934" s="232">
        <v>0</v>
      </c>
      <c r="M934" s="23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2"/>
      <c r="BZ934" s="2"/>
      <c r="CA934" s="2"/>
      <c r="CB934" s="2"/>
      <c r="CC934" s="2"/>
      <c r="CD934" s="2"/>
      <c r="CE934" s="2"/>
      <c r="CF934" s="2"/>
    </row>
    <row r="935" spans="1:84" x14ac:dyDescent="0.2">
      <c r="A935" s="1"/>
      <c r="B935" s="41" t="s">
        <v>623</v>
      </c>
      <c r="C935" s="51">
        <v>17</v>
      </c>
      <c r="D935" s="232"/>
      <c r="E935" s="232"/>
      <c r="F935" s="232"/>
      <c r="G935" s="232"/>
      <c r="H935" s="232"/>
      <c r="I935" s="232"/>
      <c r="J935" s="232">
        <v>0</v>
      </c>
      <c r="K935" s="232">
        <v>0</v>
      </c>
      <c r="L935" s="232">
        <v>0</v>
      </c>
      <c r="M935" s="23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2"/>
      <c r="BZ935" s="2"/>
      <c r="CA935" s="2"/>
      <c r="CB935" s="2"/>
      <c r="CC935" s="2"/>
      <c r="CD935" s="2"/>
      <c r="CE935" s="2"/>
      <c r="CF935" s="2"/>
    </row>
    <row r="936" spans="1:84" x14ac:dyDescent="0.2">
      <c r="A936" s="1"/>
      <c r="B936" s="41" t="s">
        <v>721</v>
      </c>
      <c r="C936" s="51">
        <v>18</v>
      </c>
      <c r="D936" s="52"/>
      <c r="E936" s="52"/>
      <c r="F936" s="52"/>
      <c r="G936" s="52"/>
      <c r="H936" s="52"/>
      <c r="I936" s="52"/>
      <c r="J936" s="52">
        <v>1</v>
      </c>
      <c r="K936" s="52">
        <v>1</v>
      </c>
      <c r="L936" s="52">
        <v>1</v>
      </c>
      <c r="M936" s="5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2"/>
      <c r="BZ936" s="2"/>
      <c r="CA936" s="2"/>
      <c r="CB936" s="2"/>
      <c r="CC936" s="2"/>
      <c r="CD936" s="2"/>
      <c r="CE936" s="2"/>
      <c r="CF936" s="2"/>
    </row>
    <row r="937" spans="1:84" x14ac:dyDescent="0.2">
      <c r="A937" s="1"/>
      <c r="B937" s="41" t="s">
        <v>722</v>
      </c>
      <c r="C937" s="51">
        <v>19</v>
      </c>
      <c r="D937" s="52"/>
      <c r="E937" s="52"/>
      <c r="F937" s="52"/>
      <c r="G937" s="52"/>
      <c r="H937" s="52"/>
      <c r="I937" s="52"/>
      <c r="J937" s="52">
        <v>12</v>
      </c>
      <c r="K937" s="52">
        <v>12</v>
      </c>
      <c r="L937" s="52">
        <v>12</v>
      </c>
      <c r="M937" s="5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2"/>
      <c r="BZ937" s="2"/>
      <c r="CA937" s="2"/>
      <c r="CB937" s="2"/>
      <c r="CC937" s="2"/>
      <c r="CD937" s="2"/>
      <c r="CE937" s="2"/>
      <c r="CF937" s="2"/>
    </row>
    <row r="938" spans="1:84" x14ac:dyDescent="0.2">
      <c r="A938" s="1"/>
      <c r="B938" s="41" t="s">
        <v>628</v>
      </c>
      <c r="C938" s="51">
        <v>20</v>
      </c>
      <c r="D938" s="52"/>
      <c r="E938" s="52"/>
      <c r="F938" s="52"/>
      <c r="G938" s="52"/>
      <c r="H938" s="52"/>
      <c r="I938" s="52"/>
      <c r="J938" s="52" t="b">
        <v>0</v>
      </c>
      <c r="K938" s="52" t="b">
        <v>0</v>
      </c>
      <c r="L938" s="52" t="b">
        <v>0</v>
      </c>
      <c r="M938" s="5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2"/>
      <c r="BZ938" s="2"/>
      <c r="CA938" s="2"/>
      <c r="CB938" s="2"/>
      <c r="CC938" s="2"/>
      <c r="CD938" s="2"/>
      <c r="CE938" s="2"/>
      <c r="CF938" s="2"/>
    </row>
    <row r="939" spans="1:8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2"/>
      <c r="BZ939" s="2"/>
      <c r="CA939" s="2"/>
      <c r="CB939" s="2"/>
      <c r="CC939" s="2"/>
      <c r="CD939" s="2"/>
      <c r="CE939" s="2"/>
      <c r="CF939" s="2"/>
    </row>
    <row r="940" spans="1:84" x14ac:dyDescent="0.2">
      <c r="A940" s="1"/>
      <c r="B940" s="1"/>
      <c r="C940" s="1"/>
      <c r="D940" s="17"/>
      <c r="E940" s="22"/>
      <c r="F940" s="22"/>
      <c r="G940" s="22"/>
      <c r="H940" s="22"/>
      <c r="I940" s="27"/>
      <c r="J940" s="27"/>
      <c r="K940" s="27"/>
      <c r="L940" s="22"/>
      <c r="M940" s="27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2"/>
      <c r="BZ940" s="2"/>
      <c r="CA940" s="2"/>
      <c r="CB940" s="2"/>
      <c r="CC940" s="2"/>
      <c r="CD940" s="2"/>
      <c r="CE940" s="2"/>
      <c r="CF940" s="2"/>
    </row>
    <row r="941" spans="1:84" x14ac:dyDescent="0.2">
      <c r="A941" s="2" t="s">
        <v>32</v>
      </c>
      <c r="B941" s="45" t="s">
        <v>726</v>
      </c>
      <c r="C941" s="52"/>
      <c r="D941" s="131"/>
      <c r="E941" s="131"/>
      <c r="F941" s="131"/>
      <c r="G941" s="131"/>
      <c r="H941" s="131"/>
      <c r="I941" s="42"/>
      <c r="J941" s="42" t="s">
        <v>772</v>
      </c>
      <c r="K941" s="42" t="s">
        <v>719</v>
      </c>
      <c r="L941" s="131" t="s">
        <v>720</v>
      </c>
      <c r="M941" s="4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2"/>
      <c r="BZ941" s="2"/>
      <c r="CA941" s="2"/>
      <c r="CB941" s="2"/>
      <c r="CC941" s="2"/>
      <c r="CD941" s="2"/>
      <c r="CE941" s="2"/>
      <c r="CF941" s="2"/>
    </row>
    <row r="942" spans="1:84" x14ac:dyDescent="0.2">
      <c r="A942" s="4"/>
      <c r="B942" s="2" t="s">
        <v>612</v>
      </c>
      <c r="C942" s="51">
        <v>1</v>
      </c>
      <c r="D942" s="135"/>
      <c r="E942" s="135"/>
      <c r="F942" s="135"/>
      <c r="G942" s="135"/>
      <c r="H942" s="135"/>
      <c r="I942" s="135"/>
      <c r="J942" s="135">
        <v>0</v>
      </c>
      <c r="K942" s="135">
        <v>0</v>
      </c>
      <c r="L942" s="135">
        <v>0</v>
      </c>
      <c r="M942" s="13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2"/>
      <c r="BZ942" s="2"/>
      <c r="CA942" s="2"/>
      <c r="CB942" s="2"/>
      <c r="CC942" s="2"/>
      <c r="CD942" s="2"/>
      <c r="CE942" s="2"/>
      <c r="CF942" s="2"/>
    </row>
    <row r="943" spans="1:84" x14ac:dyDescent="0.2">
      <c r="A943" s="1"/>
      <c r="B943" s="41" t="s">
        <v>613</v>
      </c>
      <c r="C943" s="51">
        <v>2</v>
      </c>
      <c r="D943" s="232"/>
      <c r="E943" s="232"/>
      <c r="F943" s="232"/>
      <c r="G943" s="232"/>
      <c r="H943" s="232"/>
      <c r="I943" s="232"/>
      <c r="J943" s="232">
        <v>0</v>
      </c>
      <c r="K943" s="232">
        <v>0</v>
      </c>
      <c r="L943" s="232">
        <v>0</v>
      </c>
      <c r="M943" s="23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2"/>
      <c r="BZ943" s="2"/>
      <c r="CA943" s="2"/>
      <c r="CB943" s="2"/>
      <c r="CC943" s="2"/>
      <c r="CD943" s="2"/>
      <c r="CE943" s="2"/>
      <c r="CF943" s="2"/>
    </row>
    <row r="944" spans="1:84" x14ac:dyDescent="0.2">
      <c r="A944" s="1"/>
      <c r="B944" s="41" t="s">
        <v>614</v>
      </c>
      <c r="C944" s="51">
        <v>3</v>
      </c>
      <c r="D944" s="232"/>
      <c r="E944" s="232"/>
      <c r="F944" s="232"/>
      <c r="G944" s="232"/>
      <c r="H944" s="232"/>
      <c r="I944" s="232"/>
      <c r="J944" s="232">
        <v>0</v>
      </c>
      <c r="K944" s="232">
        <v>0</v>
      </c>
      <c r="L944" s="232">
        <v>0</v>
      </c>
      <c r="M944" s="23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2"/>
      <c r="BZ944" s="2"/>
      <c r="CA944" s="2"/>
      <c r="CB944" s="2"/>
      <c r="CC944" s="2"/>
      <c r="CD944" s="2"/>
      <c r="CE944" s="2"/>
      <c r="CF944" s="2"/>
    </row>
    <row r="945" spans="1:84" x14ac:dyDescent="0.2">
      <c r="A945" s="1"/>
      <c r="B945" s="41" t="s">
        <v>615</v>
      </c>
      <c r="C945" s="51">
        <v>4</v>
      </c>
      <c r="D945" s="232"/>
      <c r="E945" s="232"/>
      <c r="F945" s="232"/>
      <c r="G945" s="232"/>
      <c r="H945" s="232"/>
      <c r="I945" s="232"/>
      <c r="J945" s="232">
        <v>0</v>
      </c>
      <c r="K945" s="232">
        <v>0</v>
      </c>
      <c r="L945" s="232">
        <v>0</v>
      </c>
      <c r="M945" s="23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2"/>
      <c r="BZ945" s="2"/>
      <c r="CA945" s="2"/>
      <c r="CB945" s="2"/>
      <c r="CC945" s="2"/>
      <c r="CD945" s="2"/>
      <c r="CE945" s="2"/>
      <c r="CF945" s="2"/>
    </row>
    <row r="946" spans="1:84" x14ac:dyDescent="0.2">
      <c r="A946" s="1"/>
      <c r="B946" s="41" t="s">
        <v>616</v>
      </c>
      <c r="C946" s="51">
        <v>1</v>
      </c>
      <c r="D946" s="232"/>
      <c r="E946" s="232"/>
      <c r="F946" s="232"/>
      <c r="G946" s="232"/>
      <c r="H946" s="232"/>
      <c r="I946" s="232"/>
      <c r="J946" s="232">
        <v>0</v>
      </c>
      <c r="K946" s="232">
        <v>0</v>
      </c>
      <c r="L946" s="232">
        <v>0</v>
      </c>
      <c r="M946" s="23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2"/>
      <c r="BZ946" s="2"/>
      <c r="CA946" s="2"/>
      <c r="CB946" s="2"/>
      <c r="CC946" s="2"/>
      <c r="CD946" s="2"/>
      <c r="CE946" s="2"/>
      <c r="CF946" s="2"/>
    </row>
    <row r="947" spans="1:84" x14ac:dyDescent="0.2">
      <c r="A947" s="1"/>
      <c r="B947" s="41" t="s">
        <v>617</v>
      </c>
      <c r="C947" s="51">
        <v>6</v>
      </c>
      <c r="D947" s="232"/>
      <c r="E947" s="232"/>
      <c r="F947" s="232"/>
      <c r="G947" s="232"/>
      <c r="H947" s="232"/>
      <c r="I947" s="232"/>
      <c r="J947" s="232">
        <v>0</v>
      </c>
      <c r="K947" s="232">
        <v>0</v>
      </c>
      <c r="L947" s="232">
        <v>0</v>
      </c>
      <c r="M947" s="23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2"/>
      <c r="BZ947" s="2"/>
      <c r="CA947" s="2"/>
      <c r="CB947" s="2"/>
      <c r="CC947" s="2"/>
      <c r="CD947" s="2"/>
      <c r="CE947" s="2"/>
      <c r="CF947" s="2"/>
    </row>
    <row r="948" spans="1:84" x14ac:dyDescent="0.2">
      <c r="A948" s="1"/>
      <c r="B948" s="41" t="s">
        <v>618</v>
      </c>
      <c r="C948" s="51">
        <v>7</v>
      </c>
      <c r="D948" s="232"/>
      <c r="E948" s="232"/>
      <c r="F948" s="232"/>
      <c r="G948" s="232"/>
      <c r="H948" s="232"/>
      <c r="I948" s="232"/>
      <c r="J948" s="232">
        <v>0</v>
      </c>
      <c r="K948" s="232">
        <v>0</v>
      </c>
      <c r="L948" s="232">
        <v>0</v>
      </c>
      <c r="M948" s="23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2"/>
      <c r="BZ948" s="2"/>
      <c r="CA948" s="2"/>
      <c r="CB948" s="2"/>
      <c r="CC948" s="2"/>
      <c r="CD948" s="2"/>
      <c r="CE948" s="2"/>
      <c r="CF948" s="2"/>
    </row>
    <row r="949" spans="1:84" x14ac:dyDescent="0.2">
      <c r="A949" s="1"/>
      <c r="B949" s="41" t="s">
        <v>619</v>
      </c>
      <c r="C949" s="51">
        <v>8</v>
      </c>
      <c r="D949" s="232"/>
      <c r="E949" s="232"/>
      <c r="F949" s="232"/>
      <c r="G949" s="232"/>
      <c r="H949" s="232"/>
      <c r="I949" s="232"/>
      <c r="J949" s="232">
        <v>0</v>
      </c>
      <c r="K949" s="232">
        <v>0</v>
      </c>
      <c r="L949" s="232">
        <v>0</v>
      </c>
      <c r="M949" s="23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2"/>
      <c r="BZ949" s="2"/>
      <c r="CA949" s="2"/>
      <c r="CB949" s="2"/>
      <c r="CC949" s="2"/>
      <c r="CD949" s="2"/>
      <c r="CE949" s="2"/>
      <c r="CF949" s="2"/>
    </row>
    <row r="950" spans="1:84" x14ac:dyDescent="0.2">
      <c r="A950" s="1"/>
      <c r="B950" s="41" t="s">
        <v>765</v>
      </c>
      <c r="C950" s="51">
        <v>1</v>
      </c>
      <c r="D950" s="232"/>
      <c r="E950" s="232"/>
      <c r="F950" s="232"/>
      <c r="G950" s="232"/>
      <c r="H950" s="232"/>
      <c r="I950" s="232"/>
      <c r="J950" s="232">
        <v>0</v>
      </c>
      <c r="K950" s="232">
        <v>0</v>
      </c>
      <c r="L950" s="232">
        <v>0</v>
      </c>
      <c r="M950" s="23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2"/>
      <c r="BZ950" s="2"/>
      <c r="CA950" s="2"/>
      <c r="CB950" s="2"/>
      <c r="CC950" s="2"/>
      <c r="CD950" s="2"/>
      <c r="CE950" s="2"/>
      <c r="CF950" s="2"/>
    </row>
    <row r="951" spans="1:84" x14ac:dyDescent="0.2">
      <c r="A951" s="1"/>
      <c r="B951" s="41" t="s">
        <v>766</v>
      </c>
      <c r="C951" s="51">
        <v>1</v>
      </c>
      <c r="D951" s="232"/>
      <c r="E951" s="232"/>
      <c r="F951" s="232"/>
      <c r="G951" s="232"/>
      <c r="H951" s="232"/>
      <c r="I951" s="232"/>
      <c r="J951" s="232">
        <v>0</v>
      </c>
      <c r="K951" s="232">
        <v>0</v>
      </c>
      <c r="L951" s="232">
        <v>0</v>
      </c>
      <c r="M951" s="23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2"/>
      <c r="BZ951" s="2"/>
      <c r="CA951" s="2"/>
      <c r="CB951" s="2"/>
      <c r="CC951" s="2"/>
      <c r="CD951" s="2"/>
      <c r="CE951" s="2"/>
      <c r="CF951" s="2"/>
    </row>
    <row r="952" spans="1:84" x14ac:dyDescent="0.2">
      <c r="A952" s="1"/>
      <c r="B952" s="41" t="s">
        <v>620</v>
      </c>
      <c r="C952" s="51">
        <v>3</v>
      </c>
      <c r="D952" s="232"/>
      <c r="E952" s="232"/>
      <c r="F952" s="232"/>
      <c r="G952" s="232"/>
      <c r="H952" s="232"/>
      <c r="I952" s="232"/>
      <c r="J952" s="232">
        <v>0</v>
      </c>
      <c r="K952" s="232">
        <v>0</v>
      </c>
      <c r="L952" s="232">
        <v>0</v>
      </c>
      <c r="M952" s="23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2"/>
      <c r="BZ952" s="2"/>
      <c r="CA952" s="2"/>
      <c r="CB952" s="2"/>
      <c r="CC952" s="2"/>
      <c r="CD952" s="2"/>
      <c r="CE952" s="2"/>
      <c r="CF952" s="2"/>
    </row>
    <row r="953" spans="1:84" x14ac:dyDescent="0.2">
      <c r="A953" s="1"/>
      <c r="B953" s="41" t="s">
        <v>621</v>
      </c>
      <c r="C953" s="51">
        <v>12</v>
      </c>
      <c r="D953" s="232"/>
      <c r="E953" s="232"/>
      <c r="F953" s="232"/>
      <c r="G953" s="232"/>
      <c r="H953" s="232"/>
      <c r="I953" s="232"/>
      <c r="J953" s="232">
        <v>0</v>
      </c>
      <c r="K953" s="232">
        <v>0</v>
      </c>
      <c r="L953" s="232">
        <v>0</v>
      </c>
      <c r="M953" s="23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2"/>
      <c r="BZ953" s="2"/>
      <c r="CA953" s="2"/>
      <c r="CB953" s="2"/>
      <c r="CC953" s="2"/>
      <c r="CD953" s="2"/>
      <c r="CE953" s="2"/>
      <c r="CF953" s="2"/>
    </row>
    <row r="954" spans="1:84" x14ac:dyDescent="0.2">
      <c r="A954" s="1"/>
      <c r="B954" s="41" t="s">
        <v>622</v>
      </c>
      <c r="C954" s="51">
        <v>13</v>
      </c>
      <c r="D954" s="232"/>
      <c r="E954" s="232"/>
      <c r="F954" s="232"/>
      <c r="G954" s="232"/>
      <c r="H954" s="232"/>
      <c r="I954" s="232"/>
      <c r="J954" s="232">
        <v>0</v>
      </c>
      <c r="K954" s="232">
        <v>0</v>
      </c>
      <c r="L954" s="232">
        <v>0</v>
      </c>
      <c r="M954" s="23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2"/>
      <c r="BZ954" s="2"/>
      <c r="CA954" s="2"/>
      <c r="CB954" s="2"/>
      <c r="CC954" s="2"/>
      <c r="CD954" s="2"/>
      <c r="CE954" s="2"/>
      <c r="CF954" s="2"/>
    </row>
    <row r="955" spans="1:84" x14ac:dyDescent="0.2">
      <c r="A955" s="1"/>
      <c r="B955" s="41" t="s">
        <v>767</v>
      </c>
      <c r="C955" s="51">
        <v>14</v>
      </c>
      <c r="D955" s="232"/>
      <c r="E955" s="232"/>
      <c r="F955" s="232"/>
      <c r="G955" s="232"/>
      <c r="H955" s="232"/>
      <c r="I955" s="232"/>
      <c r="J955" s="232">
        <v>0</v>
      </c>
      <c r="K955" s="232">
        <v>0</v>
      </c>
      <c r="L955" s="232">
        <v>0</v>
      </c>
      <c r="M955" s="23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2"/>
      <c r="BZ955" s="2"/>
      <c r="CA955" s="2"/>
      <c r="CB955" s="2"/>
      <c r="CC955" s="2"/>
      <c r="CD955" s="2"/>
      <c r="CE955" s="2"/>
      <c r="CF955" s="2"/>
    </row>
    <row r="956" spans="1:84" x14ac:dyDescent="0.2">
      <c r="A956" s="1"/>
      <c r="B956" s="41" t="s">
        <v>768</v>
      </c>
      <c r="C956" s="51">
        <v>15</v>
      </c>
      <c r="D956" s="232"/>
      <c r="E956" s="232"/>
      <c r="F956" s="232"/>
      <c r="G956" s="232"/>
      <c r="H956" s="232"/>
      <c r="I956" s="232"/>
      <c r="J956" s="232">
        <v>0</v>
      </c>
      <c r="K956" s="232">
        <v>0</v>
      </c>
      <c r="L956" s="232">
        <v>0</v>
      </c>
      <c r="M956" s="23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2"/>
      <c r="BZ956" s="2"/>
      <c r="CA956" s="2"/>
      <c r="CB956" s="2"/>
      <c r="CC956" s="2"/>
      <c r="CD956" s="2"/>
      <c r="CE956" s="2"/>
      <c r="CF956" s="2"/>
    </row>
    <row r="957" spans="1:84" x14ac:dyDescent="0.2">
      <c r="A957" s="1"/>
      <c r="B957" s="41" t="s">
        <v>769</v>
      </c>
      <c r="C957" s="51">
        <v>16</v>
      </c>
      <c r="D957" s="232"/>
      <c r="E957" s="232"/>
      <c r="F957" s="232"/>
      <c r="G957" s="232"/>
      <c r="H957" s="232"/>
      <c r="I957" s="232"/>
      <c r="J957" s="232">
        <v>0</v>
      </c>
      <c r="K957" s="232">
        <v>0</v>
      </c>
      <c r="L957" s="232">
        <v>0</v>
      </c>
      <c r="M957" s="23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2"/>
      <c r="BZ957" s="2"/>
      <c r="CA957" s="2"/>
      <c r="CB957" s="2"/>
      <c r="CC957" s="2"/>
      <c r="CD957" s="2"/>
      <c r="CE957" s="2"/>
      <c r="CF957" s="2"/>
    </row>
    <row r="958" spans="1:84" x14ac:dyDescent="0.2">
      <c r="A958" s="1"/>
      <c r="B958" s="41" t="s">
        <v>623</v>
      </c>
      <c r="C958" s="51">
        <v>17</v>
      </c>
      <c r="D958" s="232"/>
      <c r="E958" s="232"/>
      <c r="F958" s="232"/>
      <c r="G958" s="232"/>
      <c r="H958" s="232"/>
      <c r="I958" s="232"/>
      <c r="J958" s="232">
        <v>0</v>
      </c>
      <c r="K958" s="232">
        <v>0</v>
      </c>
      <c r="L958" s="232">
        <v>0</v>
      </c>
      <c r="M958" s="23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2"/>
      <c r="BZ958" s="2"/>
      <c r="CA958" s="2"/>
      <c r="CB958" s="2"/>
      <c r="CC958" s="2"/>
      <c r="CD958" s="2"/>
      <c r="CE958" s="2"/>
      <c r="CF958" s="2"/>
    </row>
    <row r="959" spans="1:84" x14ac:dyDescent="0.2">
      <c r="A959" s="1"/>
      <c r="B959" s="41" t="s">
        <v>721</v>
      </c>
      <c r="C959" s="51">
        <v>18</v>
      </c>
      <c r="D959" s="52"/>
      <c r="E959" s="52"/>
      <c r="F959" s="52"/>
      <c r="G959" s="52"/>
      <c r="H959" s="52"/>
      <c r="I959" s="52"/>
      <c r="J959" s="52">
        <v>1</v>
      </c>
      <c r="K959" s="52">
        <v>1</v>
      </c>
      <c r="L959" s="52">
        <v>1</v>
      </c>
      <c r="M959" s="5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2"/>
      <c r="BZ959" s="2"/>
      <c r="CA959" s="2"/>
      <c r="CB959" s="2"/>
      <c r="CC959" s="2"/>
      <c r="CD959" s="2"/>
      <c r="CE959" s="2"/>
      <c r="CF959" s="2"/>
    </row>
    <row r="960" spans="1:84" x14ac:dyDescent="0.2">
      <c r="A960" s="1"/>
      <c r="B960" s="41" t="s">
        <v>722</v>
      </c>
      <c r="C960" s="51">
        <v>19</v>
      </c>
      <c r="D960" s="52"/>
      <c r="E960" s="52"/>
      <c r="F960" s="52"/>
      <c r="G960" s="52"/>
      <c r="H960" s="52"/>
      <c r="I960" s="52"/>
      <c r="J960" s="52">
        <v>12</v>
      </c>
      <c r="K960" s="52">
        <v>12</v>
      </c>
      <c r="L960" s="52">
        <v>12</v>
      </c>
      <c r="M960" s="5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2"/>
      <c r="BZ960" s="2"/>
      <c r="CA960" s="2"/>
      <c r="CB960" s="2"/>
      <c r="CC960" s="2"/>
      <c r="CD960" s="2"/>
      <c r="CE960" s="2"/>
      <c r="CF960" s="2"/>
    </row>
    <row r="961" spans="1:84" x14ac:dyDescent="0.2">
      <c r="A961" s="1"/>
      <c r="B961" s="41" t="s">
        <v>628</v>
      </c>
      <c r="C961" s="51">
        <v>20</v>
      </c>
      <c r="D961" s="52"/>
      <c r="E961" s="52"/>
      <c r="F961" s="52"/>
      <c r="G961" s="52"/>
      <c r="H961" s="52"/>
      <c r="I961" s="52"/>
      <c r="J961" s="52" t="b">
        <v>0</v>
      </c>
      <c r="K961" s="52" t="b">
        <v>0</v>
      </c>
      <c r="L961" s="52" t="b">
        <v>0</v>
      </c>
      <c r="M961" s="5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2"/>
      <c r="BZ961" s="2"/>
      <c r="CA961" s="2"/>
      <c r="CB961" s="2"/>
      <c r="CC961" s="2"/>
      <c r="CD961" s="2"/>
      <c r="CE961" s="2"/>
      <c r="CF961" s="2"/>
    </row>
    <row r="962" spans="1:8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2"/>
      <c r="BZ962" s="2"/>
      <c r="CA962" s="2"/>
      <c r="CB962" s="2"/>
      <c r="CC962" s="2"/>
      <c r="CD962" s="2"/>
      <c r="CE962" s="2"/>
      <c r="CF962" s="2"/>
    </row>
    <row r="963" spans="1:8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2"/>
      <c r="BZ963" s="2"/>
      <c r="CA963" s="2"/>
      <c r="CB963" s="2"/>
      <c r="CC963" s="2"/>
      <c r="CD963" s="2"/>
      <c r="CE963" s="2"/>
      <c r="CF963" s="2"/>
    </row>
    <row r="964" spans="1:84" x14ac:dyDescent="0.2">
      <c r="A964" s="2" t="s">
        <v>32</v>
      </c>
      <c r="B964" s="45" t="s">
        <v>727</v>
      </c>
      <c r="C964" s="52"/>
      <c r="D964" s="131"/>
      <c r="E964" s="131"/>
      <c r="F964" s="131"/>
      <c r="G964" s="131"/>
      <c r="H964" s="131"/>
      <c r="I964" s="42"/>
      <c r="J964" s="42" t="s">
        <v>772</v>
      </c>
      <c r="K964" s="42" t="s">
        <v>719</v>
      </c>
      <c r="L964" s="131" t="s">
        <v>720</v>
      </c>
      <c r="M964" s="4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2"/>
      <c r="BZ964" s="2"/>
      <c r="CA964" s="2"/>
      <c r="CB964" s="2"/>
      <c r="CC964" s="2"/>
      <c r="CD964" s="2"/>
      <c r="CE964" s="2"/>
      <c r="CF964" s="2"/>
    </row>
    <row r="965" spans="1:84" x14ac:dyDescent="0.2">
      <c r="A965" s="4"/>
      <c r="B965" s="2" t="s">
        <v>612</v>
      </c>
      <c r="C965" s="51">
        <v>1</v>
      </c>
      <c r="D965" s="135"/>
      <c r="E965" s="135"/>
      <c r="F965" s="135"/>
      <c r="G965" s="135"/>
      <c r="H965" s="135"/>
      <c r="I965" s="135"/>
      <c r="J965" s="135">
        <v>0</v>
      </c>
      <c r="K965" s="135">
        <v>0</v>
      </c>
      <c r="L965" s="135">
        <v>0</v>
      </c>
      <c r="M965" s="13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2"/>
      <c r="BZ965" s="2"/>
      <c r="CA965" s="2"/>
      <c r="CB965" s="2"/>
      <c r="CC965" s="2"/>
      <c r="CD965" s="2"/>
      <c r="CE965" s="2"/>
      <c r="CF965" s="2"/>
    </row>
    <row r="966" spans="1:84" x14ac:dyDescent="0.2">
      <c r="A966" s="1"/>
      <c r="B966" s="41" t="s">
        <v>613</v>
      </c>
      <c r="C966" s="51">
        <v>2</v>
      </c>
      <c r="D966" s="232"/>
      <c r="E966" s="232"/>
      <c r="F966" s="232"/>
      <c r="G966" s="232"/>
      <c r="H966" s="232"/>
      <c r="I966" s="232"/>
      <c r="J966" s="232">
        <v>0</v>
      </c>
      <c r="K966" s="232">
        <v>0</v>
      </c>
      <c r="L966" s="232">
        <v>0</v>
      </c>
      <c r="M966" s="23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2"/>
      <c r="BZ966" s="2"/>
      <c r="CA966" s="2"/>
      <c r="CB966" s="2"/>
      <c r="CC966" s="2"/>
      <c r="CD966" s="2"/>
      <c r="CE966" s="2"/>
      <c r="CF966" s="2"/>
    </row>
    <row r="967" spans="1:84" x14ac:dyDescent="0.2">
      <c r="A967" s="1"/>
      <c r="B967" s="41" t="s">
        <v>614</v>
      </c>
      <c r="C967" s="51">
        <v>3</v>
      </c>
      <c r="D967" s="232"/>
      <c r="E967" s="232"/>
      <c r="F967" s="232"/>
      <c r="G967" s="232"/>
      <c r="H967" s="232"/>
      <c r="I967" s="232"/>
      <c r="J967" s="232">
        <v>0</v>
      </c>
      <c r="K967" s="232">
        <v>0</v>
      </c>
      <c r="L967" s="232">
        <v>0</v>
      </c>
      <c r="M967" s="23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2"/>
      <c r="BZ967" s="2"/>
      <c r="CA967" s="2"/>
      <c r="CB967" s="2"/>
      <c r="CC967" s="2"/>
      <c r="CD967" s="2"/>
      <c r="CE967" s="2"/>
      <c r="CF967" s="2"/>
    </row>
    <row r="968" spans="1:84" x14ac:dyDescent="0.2">
      <c r="A968" s="1"/>
      <c r="B968" s="41" t="s">
        <v>615</v>
      </c>
      <c r="C968" s="51">
        <v>4</v>
      </c>
      <c r="D968" s="232"/>
      <c r="E968" s="232"/>
      <c r="F968" s="232"/>
      <c r="G968" s="232"/>
      <c r="H968" s="232"/>
      <c r="I968" s="232"/>
      <c r="J968" s="232">
        <v>0</v>
      </c>
      <c r="K968" s="232">
        <v>0</v>
      </c>
      <c r="L968" s="232">
        <v>0</v>
      </c>
      <c r="M968" s="23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2"/>
      <c r="BZ968" s="2"/>
      <c r="CA968" s="2"/>
      <c r="CB968" s="2"/>
      <c r="CC968" s="2"/>
      <c r="CD968" s="2"/>
      <c r="CE968" s="2"/>
      <c r="CF968" s="2"/>
    </row>
    <row r="969" spans="1:84" x14ac:dyDescent="0.2">
      <c r="A969" s="1"/>
      <c r="B969" s="41" t="s">
        <v>616</v>
      </c>
      <c r="C969" s="51">
        <v>1</v>
      </c>
      <c r="D969" s="232"/>
      <c r="E969" s="232"/>
      <c r="F969" s="232"/>
      <c r="G969" s="232"/>
      <c r="H969" s="232"/>
      <c r="I969" s="232"/>
      <c r="J969" s="232">
        <v>0</v>
      </c>
      <c r="K969" s="232">
        <v>0</v>
      </c>
      <c r="L969" s="232">
        <v>0</v>
      </c>
      <c r="M969" s="23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2"/>
      <c r="BZ969" s="2"/>
      <c r="CA969" s="2"/>
      <c r="CB969" s="2"/>
      <c r="CC969" s="2"/>
      <c r="CD969" s="2"/>
      <c r="CE969" s="2"/>
      <c r="CF969" s="2"/>
    </row>
    <row r="970" spans="1:84" x14ac:dyDescent="0.2">
      <c r="A970" s="1"/>
      <c r="B970" s="41" t="s">
        <v>617</v>
      </c>
      <c r="C970" s="51">
        <v>6</v>
      </c>
      <c r="D970" s="232"/>
      <c r="E970" s="232"/>
      <c r="F970" s="232"/>
      <c r="G970" s="232"/>
      <c r="H970" s="232"/>
      <c r="I970" s="232"/>
      <c r="J970" s="232">
        <v>0</v>
      </c>
      <c r="K970" s="232">
        <v>0</v>
      </c>
      <c r="L970" s="232">
        <v>0</v>
      </c>
      <c r="M970" s="23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2"/>
      <c r="BZ970" s="2"/>
      <c r="CA970" s="2"/>
      <c r="CB970" s="2"/>
      <c r="CC970" s="2"/>
      <c r="CD970" s="2"/>
      <c r="CE970" s="2"/>
      <c r="CF970" s="2"/>
    </row>
    <row r="971" spans="1:84" x14ac:dyDescent="0.2">
      <c r="A971" s="1"/>
      <c r="B971" s="41" t="s">
        <v>618</v>
      </c>
      <c r="C971" s="51">
        <v>7</v>
      </c>
      <c r="D971" s="232"/>
      <c r="E971" s="232"/>
      <c r="F971" s="232"/>
      <c r="G971" s="232"/>
      <c r="H971" s="232"/>
      <c r="I971" s="232"/>
      <c r="J971" s="232">
        <v>0</v>
      </c>
      <c r="K971" s="232">
        <v>0</v>
      </c>
      <c r="L971" s="232">
        <v>0</v>
      </c>
      <c r="M971" s="23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2"/>
      <c r="BZ971" s="2"/>
      <c r="CA971" s="2"/>
      <c r="CB971" s="2"/>
      <c r="CC971" s="2"/>
      <c r="CD971" s="2"/>
      <c r="CE971" s="2"/>
      <c r="CF971" s="2"/>
    </row>
    <row r="972" spans="1:84" x14ac:dyDescent="0.2">
      <c r="A972" s="1"/>
      <c r="B972" s="41" t="s">
        <v>619</v>
      </c>
      <c r="C972" s="51">
        <v>8</v>
      </c>
      <c r="D972" s="232"/>
      <c r="E972" s="232"/>
      <c r="F972" s="232"/>
      <c r="G972" s="232"/>
      <c r="H972" s="232"/>
      <c r="I972" s="232"/>
      <c r="J972" s="232">
        <v>0</v>
      </c>
      <c r="K972" s="232">
        <v>0</v>
      </c>
      <c r="L972" s="232">
        <v>0</v>
      </c>
      <c r="M972" s="23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2"/>
      <c r="BZ972" s="2"/>
      <c r="CA972" s="2"/>
      <c r="CB972" s="2"/>
      <c r="CC972" s="2"/>
      <c r="CD972" s="2"/>
      <c r="CE972" s="2"/>
      <c r="CF972" s="2"/>
    </row>
    <row r="973" spans="1:84" x14ac:dyDescent="0.2">
      <c r="A973" s="1"/>
      <c r="B973" s="41" t="s">
        <v>765</v>
      </c>
      <c r="C973" s="51">
        <v>1</v>
      </c>
      <c r="D973" s="232"/>
      <c r="E973" s="232"/>
      <c r="F973" s="232"/>
      <c r="G973" s="232"/>
      <c r="H973" s="232"/>
      <c r="I973" s="232"/>
      <c r="J973" s="232">
        <v>0</v>
      </c>
      <c r="K973" s="232">
        <v>0</v>
      </c>
      <c r="L973" s="232">
        <v>0</v>
      </c>
      <c r="M973" s="23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2"/>
      <c r="BZ973" s="2"/>
      <c r="CA973" s="2"/>
      <c r="CB973" s="2"/>
      <c r="CC973" s="2"/>
      <c r="CD973" s="2"/>
      <c r="CE973" s="2"/>
      <c r="CF973" s="2"/>
    </row>
    <row r="974" spans="1:84" x14ac:dyDescent="0.2">
      <c r="A974" s="1"/>
      <c r="B974" s="41" t="s">
        <v>766</v>
      </c>
      <c r="C974" s="51">
        <v>1</v>
      </c>
      <c r="D974" s="232"/>
      <c r="E974" s="232"/>
      <c r="F974" s="232"/>
      <c r="G974" s="232"/>
      <c r="H974" s="232"/>
      <c r="I974" s="232"/>
      <c r="J974" s="232">
        <v>0</v>
      </c>
      <c r="K974" s="232">
        <v>0</v>
      </c>
      <c r="L974" s="232">
        <v>0</v>
      </c>
      <c r="M974" s="23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2"/>
      <c r="BZ974" s="2"/>
      <c r="CA974" s="2"/>
      <c r="CB974" s="2"/>
      <c r="CC974" s="2"/>
      <c r="CD974" s="2"/>
      <c r="CE974" s="2"/>
      <c r="CF974" s="2"/>
    </row>
    <row r="975" spans="1:84" x14ac:dyDescent="0.2">
      <c r="A975" s="1"/>
      <c r="B975" s="41" t="s">
        <v>620</v>
      </c>
      <c r="C975" s="51">
        <v>3</v>
      </c>
      <c r="D975" s="232"/>
      <c r="E975" s="232"/>
      <c r="F975" s="232"/>
      <c r="G975" s="232"/>
      <c r="H975" s="232"/>
      <c r="I975" s="232"/>
      <c r="J975" s="232">
        <v>0</v>
      </c>
      <c r="K975" s="232">
        <v>0</v>
      </c>
      <c r="L975" s="232">
        <v>0</v>
      </c>
      <c r="M975" s="23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2"/>
      <c r="BZ975" s="2"/>
      <c r="CA975" s="2"/>
      <c r="CB975" s="2"/>
      <c r="CC975" s="2"/>
      <c r="CD975" s="2"/>
      <c r="CE975" s="2"/>
      <c r="CF975" s="2"/>
    </row>
    <row r="976" spans="1:84" x14ac:dyDescent="0.2">
      <c r="A976" s="1"/>
      <c r="B976" s="41" t="s">
        <v>621</v>
      </c>
      <c r="C976" s="51">
        <v>12</v>
      </c>
      <c r="D976" s="232"/>
      <c r="E976" s="232"/>
      <c r="F976" s="232"/>
      <c r="G976" s="232"/>
      <c r="H976" s="232"/>
      <c r="I976" s="232"/>
      <c r="J976" s="232">
        <v>0</v>
      </c>
      <c r="K976" s="232">
        <v>0</v>
      </c>
      <c r="L976" s="232">
        <v>0</v>
      </c>
      <c r="M976" s="23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2"/>
      <c r="BZ976" s="2"/>
      <c r="CA976" s="2"/>
      <c r="CB976" s="2"/>
      <c r="CC976" s="2"/>
      <c r="CD976" s="2"/>
      <c r="CE976" s="2"/>
      <c r="CF976" s="2"/>
    </row>
    <row r="977" spans="1:84" x14ac:dyDescent="0.2">
      <c r="A977" s="1"/>
      <c r="B977" s="41" t="s">
        <v>622</v>
      </c>
      <c r="C977" s="51">
        <v>13</v>
      </c>
      <c r="D977" s="232"/>
      <c r="E977" s="232"/>
      <c r="F977" s="232"/>
      <c r="G977" s="232"/>
      <c r="H977" s="232"/>
      <c r="I977" s="232"/>
      <c r="J977" s="232">
        <v>0</v>
      </c>
      <c r="K977" s="232">
        <v>0</v>
      </c>
      <c r="L977" s="232">
        <v>0</v>
      </c>
      <c r="M977" s="23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2"/>
      <c r="BZ977" s="2"/>
      <c r="CA977" s="2"/>
      <c r="CB977" s="2"/>
      <c r="CC977" s="2"/>
      <c r="CD977" s="2"/>
      <c r="CE977" s="2"/>
      <c r="CF977" s="2"/>
    </row>
    <row r="978" spans="1:84" x14ac:dyDescent="0.2">
      <c r="A978" s="1"/>
      <c r="B978" s="41" t="s">
        <v>767</v>
      </c>
      <c r="C978" s="51">
        <v>14</v>
      </c>
      <c r="D978" s="232"/>
      <c r="E978" s="232"/>
      <c r="F978" s="232"/>
      <c r="G978" s="232"/>
      <c r="H978" s="232"/>
      <c r="I978" s="232"/>
      <c r="J978" s="232">
        <v>0</v>
      </c>
      <c r="K978" s="232">
        <v>0</v>
      </c>
      <c r="L978" s="232">
        <v>0</v>
      </c>
      <c r="M978" s="23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2"/>
      <c r="BZ978" s="2"/>
      <c r="CA978" s="2"/>
      <c r="CB978" s="2"/>
      <c r="CC978" s="2"/>
      <c r="CD978" s="2"/>
      <c r="CE978" s="2"/>
      <c r="CF978" s="2"/>
    </row>
    <row r="979" spans="1:84" x14ac:dyDescent="0.2">
      <c r="A979" s="1"/>
      <c r="B979" s="41" t="s">
        <v>768</v>
      </c>
      <c r="C979" s="51">
        <v>15</v>
      </c>
      <c r="D979" s="232"/>
      <c r="E979" s="232"/>
      <c r="F979" s="232"/>
      <c r="G979" s="232"/>
      <c r="H979" s="232"/>
      <c r="I979" s="232"/>
      <c r="J979" s="232">
        <v>0</v>
      </c>
      <c r="K979" s="232">
        <v>0</v>
      </c>
      <c r="L979" s="232">
        <v>0</v>
      </c>
      <c r="M979" s="23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2"/>
      <c r="BZ979" s="2"/>
      <c r="CA979" s="2"/>
      <c r="CB979" s="2"/>
      <c r="CC979" s="2"/>
      <c r="CD979" s="2"/>
      <c r="CE979" s="2"/>
      <c r="CF979" s="2"/>
    </row>
    <row r="980" spans="1:84" x14ac:dyDescent="0.2">
      <c r="A980" s="1"/>
      <c r="B980" s="41" t="s">
        <v>769</v>
      </c>
      <c r="C980" s="51">
        <v>16</v>
      </c>
      <c r="D980" s="232"/>
      <c r="E980" s="232"/>
      <c r="F980" s="232"/>
      <c r="G980" s="232"/>
      <c r="H980" s="232"/>
      <c r="I980" s="232"/>
      <c r="J980" s="232">
        <v>0</v>
      </c>
      <c r="K980" s="232">
        <v>0</v>
      </c>
      <c r="L980" s="232">
        <v>0</v>
      </c>
      <c r="M980" s="23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2"/>
      <c r="BZ980" s="2"/>
      <c r="CA980" s="2"/>
      <c r="CB980" s="2"/>
      <c r="CC980" s="2"/>
      <c r="CD980" s="2"/>
      <c r="CE980" s="2"/>
      <c r="CF980" s="2"/>
    </row>
    <row r="981" spans="1:84" x14ac:dyDescent="0.2">
      <c r="A981" s="1"/>
      <c r="B981" s="41" t="s">
        <v>623</v>
      </c>
      <c r="C981" s="51">
        <v>17</v>
      </c>
      <c r="D981" s="232"/>
      <c r="E981" s="232"/>
      <c r="F981" s="232"/>
      <c r="G981" s="232"/>
      <c r="H981" s="232"/>
      <c r="I981" s="232"/>
      <c r="J981" s="232">
        <v>0</v>
      </c>
      <c r="K981" s="232">
        <v>0</v>
      </c>
      <c r="L981" s="232">
        <v>0</v>
      </c>
      <c r="M981" s="23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2"/>
      <c r="BZ981" s="2"/>
      <c r="CA981" s="2"/>
      <c r="CB981" s="2"/>
      <c r="CC981" s="2"/>
      <c r="CD981" s="2"/>
      <c r="CE981" s="2"/>
      <c r="CF981" s="2"/>
    </row>
    <row r="982" spans="1:84" x14ac:dyDescent="0.2">
      <c r="A982" s="1"/>
      <c r="B982" s="41" t="s">
        <v>721</v>
      </c>
      <c r="C982" s="51">
        <v>18</v>
      </c>
      <c r="D982" s="52"/>
      <c r="E982" s="52"/>
      <c r="F982" s="52"/>
      <c r="G982" s="52"/>
      <c r="H982" s="52"/>
      <c r="I982" s="52"/>
      <c r="J982" s="52">
        <v>1</v>
      </c>
      <c r="K982" s="52">
        <v>1</v>
      </c>
      <c r="L982" s="52">
        <v>1</v>
      </c>
      <c r="M982" s="5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2"/>
      <c r="BZ982" s="2"/>
      <c r="CA982" s="2"/>
      <c r="CB982" s="2"/>
      <c r="CC982" s="2"/>
      <c r="CD982" s="2"/>
      <c r="CE982" s="2"/>
      <c r="CF982" s="2"/>
    </row>
    <row r="983" spans="1:84" x14ac:dyDescent="0.2">
      <c r="A983" s="1"/>
      <c r="B983" s="41" t="s">
        <v>722</v>
      </c>
      <c r="C983" s="51">
        <v>19</v>
      </c>
      <c r="D983" s="52"/>
      <c r="E983" s="52"/>
      <c r="F983" s="52"/>
      <c r="G983" s="52"/>
      <c r="H983" s="52"/>
      <c r="I983" s="52"/>
      <c r="J983" s="52">
        <v>12</v>
      </c>
      <c r="K983" s="52">
        <v>12</v>
      </c>
      <c r="L983" s="52">
        <v>12</v>
      </c>
      <c r="M983" s="5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2"/>
      <c r="BZ983" s="2"/>
      <c r="CA983" s="2"/>
      <c r="CB983" s="2"/>
      <c r="CC983" s="2"/>
      <c r="CD983" s="2"/>
      <c r="CE983" s="2"/>
      <c r="CF983" s="2"/>
    </row>
    <row r="984" spans="1:84" x14ac:dyDescent="0.2">
      <c r="A984" s="1"/>
      <c r="B984" s="41" t="s">
        <v>628</v>
      </c>
      <c r="C984" s="51">
        <v>20</v>
      </c>
      <c r="D984" s="52"/>
      <c r="E984" s="52"/>
      <c r="F984" s="52"/>
      <c r="G984" s="52"/>
      <c r="H984" s="52"/>
      <c r="I984" s="52"/>
      <c r="J984" s="52" t="b">
        <v>0</v>
      </c>
      <c r="K984" s="52" t="b">
        <v>0</v>
      </c>
      <c r="L984" s="52" t="b">
        <v>0</v>
      </c>
      <c r="M984" s="5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2"/>
      <c r="BZ984" s="2"/>
      <c r="CA984" s="2"/>
      <c r="CB984" s="2"/>
      <c r="CC984" s="2"/>
      <c r="CD984" s="2"/>
      <c r="CE984" s="2"/>
      <c r="CF984" s="2"/>
    </row>
    <row r="985" spans="1:8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2"/>
      <c r="BZ985" s="2"/>
      <c r="CA985" s="2"/>
      <c r="CB985" s="2"/>
      <c r="CC985" s="2"/>
      <c r="CD985" s="2"/>
      <c r="CE985" s="2"/>
      <c r="CF985" s="2"/>
    </row>
    <row r="986" spans="1:8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2"/>
      <c r="BZ986" s="2"/>
      <c r="CA986" s="2"/>
      <c r="CB986" s="2"/>
      <c r="CC986" s="2"/>
      <c r="CD986" s="2"/>
      <c r="CE986" s="2"/>
      <c r="CF986" s="2"/>
    </row>
    <row r="987" spans="1:84" x14ac:dyDescent="0.2">
      <c r="A987" s="2" t="s">
        <v>32</v>
      </c>
      <c r="B987" s="45" t="s">
        <v>728</v>
      </c>
      <c r="C987" s="52"/>
      <c r="D987" s="131"/>
      <c r="E987" s="131"/>
      <c r="F987" s="131"/>
      <c r="G987" s="131"/>
      <c r="H987" s="131"/>
      <c r="I987" s="42"/>
      <c r="J987" s="42" t="s">
        <v>772</v>
      </c>
      <c r="K987" s="42" t="s">
        <v>719</v>
      </c>
      <c r="L987" s="131" t="s">
        <v>720</v>
      </c>
      <c r="M987" s="4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2"/>
      <c r="BZ987" s="2"/>
      <c r="CA987" s="2"/>
      <c r="CB987" s="2"/>
      <c r="CC987" s="2"/>
      <c r="CD987" s="2"/>
      <c r="CE987" s="2"/>
      <c r="CF987" s="2"/>
    </row>
    <row r="988" spans="1:84" x14ac:dyDescent="0.2">
      <c r="A988" s="4"/>
      <c r="B988" s="2" t="s">
        <v>612</v>
      </c>
      <c r="C988" s="51">
        <v>1</v>
      </c>
      <c r="D988" s="135"/>
      <c r="E988" s="135"/>
      <c r="F988" s="135"/>
      <c r="G988" s="135"/>
      <c r="H988" s="135"/>
      <c r="I988" s="135"/>
      <c r="J988" s="135">
        <v>0</v>
      </c>
      <c r="K988" s="135">
        <v>0</v>
      </c>
      <c r="L988" s="135">
        <v>0</v>
      </c>
      <c r="M988" s="13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2"/>
      <c r="BZ988" s="2"/>
      <c r="CA988" s="2"/>
      <c r="CB988" s="2"/>
      <c r="CC988" s="2"/>
      <c r="CD988" s="2"/>
      <c r="CE988" s="2"/>
      <c r="CF988" s="2"/>
    </row>
    <row r="989" spans="1:84" x14ac:dyDescent="0.2">
      <c r="A989" s="1"/>
      <c r="B989" s="41" t="s">
        <v>613</v>
      </c>
      <c r="C989" s="51">
        <v>2</v>
      </c>
      <c r="D989" s="232"/>
      <c r="E989" s="232"/>
      <c r="F989" s="232"/>
      <c r="G989" s="232"/>
      <c r="H989" s="232"/>
      <c r="I989" s="232"/>
      <c r="J989" s="232">
        <v>0</v>
      </c>
      <c r="K989" s="232">
        <v>0</v>
      </c>
      <c r="L989" s="232">
        <v>0</v>
      </c>
      <c r="M989" s="23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2"/>
      <c r="BZ989" s="2"/>
      <c r="CA989" s="2"/>
      <c r="CB989" s="2"/>
      <c r="CC989" s="2"/>
      <c r="CD989" s="2"/>
      <c r="CE989" s="2"/>
      <c r="CF989" s="2"/>
    </row>
    <row r="990" spans="1:84" x14ac:dyDescent="0.2">
      <c r="A990" s="1"/>
      <c r="B990" s="41" t="s">
        <v>614</v>
      </c>
      <c r="C990" s="51">
        <v>3</v>
      </c>
      <c r="D990" s="232"/>
      <c r="E990" s="232"/>
      <c r="F990" s="232"/>
      <c r="G990" s="232"/>
      <c r="H990" s="232"/>
      <c r="I990" s="232"/>
      <c r="J990" s="232">
        <v>0</v>
      </c>
      <c r="K990" s="232">
        <v>0</v>
      </c>
      <c r="L990" s="232">
        <v>0</v>
      </c>
      <c r="M990" s="23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2"/>
      <c r="BZ990" s="2"/>
      <c r="CA990" s="2"/>
      <c r="CB990" s="2"/>
      <c r="CC990" s="2"/>
      <c r="CD990" s="2"/>
      <c r="CE990" s="2"/>
      <c r="CF990" s="2"/>
    </row>
    <row r="991" spans="1:84" x14ac:dyDescent="0.2">
      <c r="A991" s="1"/>
      <c r="B991" s="41" t="s">
        <v>615</v>
      </c>
      <c r="C991" s="51">
        <v>4</v>
      </c>
      <c r="D991" s="232"/>
      <c r="E991" s="232"/>
      <c r="F991" s="232"/>
      <c r="G991" s="232"/>
      <c r="H991" s="232"/>
      <c r="I991" s="232"/>
      <c r="J991" s="232">
        <v>0</v>
      </c>
      <c r="K991" s="232">
        <v>0</v>
      </c>
      <c r="L991" s="232">
        <v>0</v>
      </c>
      <c r="M991" s="23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2"/>
      <c r="BZ991" s="2"/>
      <c r="CA991" s="2"/>
      <c r="CB991" s="2"/>
      <c r="CC991" s="2"/>
      <c r="CD991" s="2"/>
      <c r="CE991" s="2"/>
      <c r="CF991" s="2"/>
    </row>
    <row r="992" spans="1:84" x14ac:dyDescent="0.2">
      <c r="A992" s="1"/>
      <c r="B992" s="41" t="s">
        <v>616</v>
      </c>
      <c r="C992" s="51">
        <v>1</v>
      </c>
      <c r="D992" s="232"/>
      <c r="E992" s="232"/>
      <c r="F992" s="232"/>
      <c r="G992" s="232"/>
      <c r="H992" s="232"/>
      <c r="I992" s="232"/>
      <c r="J992" s="232">
        <v>0</v>
      </c>
      <c r="K992" s="232">
        <v>0</v>
      </c>
      <c r="L992" s="232">
        <v>0</v>
      </c>
      <c r="M992" s="23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2"/>
      <c r="BZ992" s="2"/>
      <c r="CA992" s="2"/>
      <c r="CB992" s="2"/>
      <c r="CC992" s="2"/>
      <c r="CD992" s="2"/>
      <c r="CE992" s="2"/>
      <c r="CF992" s="2"/>
    </row>
    <row r="993" spans="1:84" x14ac:dyDescent="0.2">
      <c r="A993" s="1"/>
      <c r="B993" s="41" t="s">
        <v>617</v>
      </c>
      <c r="C993" s="51">
        <v>6</v>
      </c>
      <c r="D993" s="232"/>
      <c r="E993" s="232"/>
      <c r="F993" s="232"/>
      <c r="G993" s="232"/>
      <c r="H993" s="232"/>
      <c r="I993" s="232"/>
      <c r="J993" s="232">
        <v>0</v>
      </c>
      <c r="K993" s="232">
        <v>0</v>
      </c>
      <c r="L993" s="232">
        <v>0</v>
      </c>
      <c r="M993" s="23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2"/>
      <c r="BZ993" s="2"/>
      <c r="CA993" s="2"/>
      <c r="CB993" s="2"/>
      <c r="CC993" s="2"/>
      <c r="CD993" s="2"/>
      <c r="CE993" s="2"/>
      <c r="CF993" s="2"/>
    </row>
    <row r="994" spans="1:84" x14ac:dyDescent="0.2">
      <c r="A994" s="1"/>
      <c r="B994" s="41" t="s">
        <v>618</v>
      </c>
      <c r="C994" s="51">
        <v>7</v>
      </c>
      <c r="D994" s="232"/>
      <c r="E994" s="232"/>
      <c r="F994" s="232"/>
      <c r="G994" s="232"/>
      <c r="H994" s="232"/>
      <c r="I994" s="232"/>
      <c r="J994" s="232">
        <v>0</v>
      </c>
      <c r="K994" s="232">
        <v>0</v>
      </c>
      <c r="L994" s="232">
        <v>0</v>
      </c>
      <c r="M994" s="23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2"/>
      <c r="BZ994" s="2"/>
      <c r="CA994" s="2"/>
      <c r="CB994" s="2"/>
      <c r="CC994" s="2"/>
      <c r="CD994" s="2"/>
      <c r="CE994" s="2"/>
      <c r="CF994" s="2"/>
    </row>
    <row r="995" spans="1:84" x14ac:dyDescent="0.2">
      <c r="A995" s="1"/>
      <c r="B995" s="41" t="s">
        <v>619</v>
      </c>
      <c r="C995" s="51">
        <v>8</v>
      </c>
      <c r="D995" s="232"/>
      <c r="E995" s="232"/>
      <c r="F995" s="232"/>
      <c r="G995" s="232"/>
      <c r="H995" s="232"/>
      <c r="I995" s="232"/>
      <c r="J995" s="232">
        <v>0</v>
      </c>
      <c r="K995" s="232">
        <v>0</v>
      </c>
      <c r="L995" s="232">
        <v>0</v>
      </c>
      <c r="M995" s="23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2"/>
      <c r="BZ995" s="2"/>
      <c r="CA995" s="2"/>
      <c r="CB995" s="2"/>
      <c r="CC995" s="2"/>
      <c r="CD995" s="2"/>
      <c r="CE995" s="2"/>
      <c r="CF995" s="2"/>
    </row>
    <row r="996" spans="1:84" x14ac:dyDescent="0.2">
      <c r="A996" s="1"/>
      <c r="B996" s="41" t="s">
        <v>765</v>
      </c>
      <c r="C996" s="51">
        <v>1</v>
      </c>
      <c r="D996" s="232"/>
      <c r="E996" s="232"/>
      <c r="F996" s="232"/>
      <c r="G996" s="232"/>
      <c r="H996" s="232"/>
      <c r="I996" s="232"/>
      <c r="J996" s="232">
        <v>0</v>
      </c>
      <c r="K996" s="232">
        <v>0</v>
      </c>
      <c r="L996" s="232">
        <v>0</v>
      </c>
      <c r="M996" s="23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2"/>
      <c r="BZ996" s="2"/>
      <c r="CA996" s="2"/>
      <c r="CB996" s="2"/>
      <c r="CC996" s="2"/>
      <c r="CD996" s="2"/>
      <c r="CE996" s="2"/>
      <c r="CF996" s="2"/>
    </row>
    <row r="997" spans="1:84" x14ac:dyDescent="0.2">
      <c r="A997" s="1"/>
      <c r="B997" s="41" t="s">
        <v>766</v>
      </c>
      <c r="C997" s="51">
        <v>1</v>
      </c>
      <c r="D997" s="232"/>
      <c r="E997" s="232"/>
      <c r="F997" s="232"/>
      <c r="G997" s="232"/>
      <c r="H997" s="232"/>
      <c r="I997" s="232"/>
      <c r="J997" s="232">
        <v>0</v>
      </c>
      <c r="K997" s="232">
        <v>0</v>
      </c>
      <c r="L997" s="232">
        <v>0</v>
      </c>
      <c r="M997" s="23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2"/>
      <c r="BZ997" s="2"/>
      <c r="CA997" s="2"/>
      <c r="CB997" s="2"/>
      <c r="CC997" s="2"/>
      <c r="CD997" s="2"/>
      <c r="CE997" s="2"/>
      <c r="CF997" s="2"/>
    </row>
    <row r="998" spans="1:84" x14ac:dyDescent="0.2">
      <c r="A998" s="1"/>
      <c r="B998" s="41" t="s">
        <v>620</v>
      </c>
      <c r="C998" s="51">
        <v>3</v>
      </c>
      <c r="D998" s="232"/>
      <c r="E998" s="232"/>
      <c r="F998" s="232"/>
      <c r="G998" s="232"/>
      <c r="H998" s="232"/>
      <c r="I998" s="232"/>
      <c r="J998" s="232">
        <v>0</v>
      </c>
      <c r="K998" s="232">
        <v>0</v>
      </c>
      <c r="L998" s="232">
        <v>0</v>
      </c>
      <c r="M998" s="23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2"/>
      <c r="BZ998" s="2"/>
      <c r="CA998" s="2"/>
      <c r="CB998" s="2"/>
      <c r="CC998" s="2"/>
      <c r="CD998" s="2"/>
      <c r="CE998" s="2"/>
      <c r="CF998" s="2"/>
    </row>
    <row r="999" spans="1:84" x14ac:dyDescent="0.2">
      <c r="A999" s="1"/>
      <c r="B999" s="41" t="s">
        <v>621</v>
      </c>
      <c r="C999" s="51">
        <v>12</v>
      </c>
      <c r="D999" s="232"/>
      <c r="E999" s="232"/>
      <c r="F999" s="232"/>
      <c r="G999" s="232"/>
      <c r="H999" s="232"/>
      <c r="I999" s="232"/>
      <c r="J999" s="232">
        <v>0</v>
      </c>
      <c r="K999" s="232">
        <v>0</v>
      </c>
      <c r="L999" s="232">
        <v>0</v>
      </c>
      <c r="M999" s="23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2"/>
      <c r="BZ999" s="2"/>
      <c r="CA999" s="2"/>
      <c r="CB999" s="2"/>
      <c r="CC999" s="2"/>
      <c r="CD999" s="2"/>
      <c r="CE999" s="2"/>
      <c r="CF999" s="2"/>
    </row>
    <row r="1000" spans="1:84" x14ac:dyDescent="0.2">
      <c r="A1000" s="1"/>
      <c r="B1000" s="41" t="s">
        <v>622</v>
      </c>
      <c r="C1000" s="51">
        <v>13</v>
      </c>
      <c r="D1000" s="232"/>
      <c r="E1000" s="232"/>
      <c r="F1000" s="232"/>
      <c r="G1000" s="232"/>
      <c r="H1000" s="232"/>
      <c r="I1000" s="232"/>
      <c r="J1000" s="232">
        <v>0</v>
      </c>
      <c r="K1000" s="232">
        <v>0</v>
      </c>
      <c r="L1000" s="232">
        <v>0</v>
      </c>
      <c r="M1000" s="23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2"/>
      <c r="BZ1000" s="2"/>
      <c r="CA1000" s="2"/>
      <c r="CB1000" s="2"/>
      <c r="CC1000" s="2"/>
      <c r="CD1000" s="2"/>
      <c r="CE1000" s="2"/>
      <c r="CF1000" s="2"/>
    </row>
    <row r="1001" spans="1:84" x14ac:dyDescent="0.2">
      <c r="A1001" s="1"/>
      <c r="B1001" s="41" t="s">
        <v>767</v>
      </c>
      <c r="C1001" s="51">
        <v>14</v>
      </c>
      <c r="D1001" s="232"/>
      <c r="E1001" s="232"/>
      <c r="F1001" s="232"/>
      <c r="G1001" s="232"/>
      <c r="H1001" s="232"/>
      <c r="I1001" s="232"/>
      <c r="J1001" s="232">
        <v>0</v>
      </c>
      <c r="K1001" s="232">
        <v>0</v>
      </c>
      <c r="L1001" s="232">
        <v>0</v>
      </c>
      <c r="M1001" s="232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2"/>
      <c r="BZ1001" s="2"/>
      <c r="CA1001" s="2"/>
      <c r="CB1001" s="2"/>
      <c r="CC1001" s="2"/>
      <c r="CD1001" s="2"/>
      <c r="CE1001" s="2"/>
      <c r="CF1001" s="2"/>
    </row>
    <row r="1002" spans="1:84" x14ac:dyDescent="0.2">
      <c r="A1002" s="1"/>
      <c r="B1002" s="41" t="s">
        <v>768</v>
      </c>
      <c r="C1002" s="51">
        <v>15</v>
      </c>
      <c r="D1002" s="232"/>
      <c r="E1002" s="232"/>
      <c r="F1002" s="232"/>
      <c r="G1002" s="232"/>
      <c r="H1002" s="232"/>
      <c r="I1002" s="232"/>
      <c r="J1002" s="232">
        <v>0</v>
      </c>
      <c r="K1002" s="232">
        <v>0</v>
      </c>
      <c r="L1002" s="232">
        <v>0</v>
      </c>
      <c r="M1002" s="232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2"/>
      <c r="BZ1002" s="2"/>
      <c r="CA1002" s="2"/>
      <c r="CB1002" s="2"/>
      <c r="CC1002" s="2"/>
      <c r="CD1002" s="2"/>
      <c r="CE1002" s="2"/>
      <c r="CF1002" s="2"/>
    </row>
    <row r="1003" spans="1:84" x14ac:dyDescent="0.2">
      <c r="A1003" s="1"/>
      <c r="B1003" s="41" t="s">
        <v>769</v>
      </c>
      <c r="C1003" s="51">
        <v>16</v>
      </c>
      <c r="D1003" s="232"/>
      <c r="E1003" s="232"/>
      <c r="F1003" s="232"/>
      <c r="G1003" s="232"/>
      <c r="H1003" s="232"/>
      <c r="I1003" s="232"/>
      <c r="J1003" s="232">
        <v>0</v>
      </c>
      <c r="K1003" s="232">
        <v>0</v>
      </c>
      <c r="L1003" s="232">
        <v>0</v>
      </c>
      <c r="M1003" s="232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2"/>
      <c r="BZ1003" s="2"/>
      <c r="CA1003" s="2"/>
      <c r="CB1003" s="2"/>
      <c r="CC1003" s="2"/>
      <c r="CD1003" s="2"/>
      <c r="CE1003" s="2"/>
      <c r="CF1003" s="2"/>
    </row>
    <row r="1004" spans="1:84" x14ac:dyDescent="0.2">
      <c r="A1004" s="1"/>
      <c r="B1004" s="41" t="s">
        <v>623</v>
      </c>
      <c r="C1004" s="51">
        <v>17</v>
      </c>
      <c r="D1004" s="232"/>
      <c r="E1004" s="232"/>
      <c r="F1004" s="232"/>
      <c r="G1004" s="232"/>
      <c r="H1004" s="232"/>
      <c r="I1004" s="232"/>
      <c r="J1004" s="232">
        <v>0</v>
      </c>
      <c r="K1004" s="232">
        <v>0</v>
      </c>
      <c r="L1004" s="232">
        <v>0</v>
      </c>
      <c r="M1004" s="232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2"/>
      <c r="BZ1004" s="2"/>
      <c r="CA1004" s="2"/>
      <c r="CB1004" s="2"/>
      <c r="CC1004" s="2"/>
      <c r="CD1004" s="2"/>
      <c r="CE1004" s="2"/>
      <c r="CF1004" s="2"/>
    </row>
    <row r="1005" spans="1:84" x14ac:dyDescent="0.2">
      <c r="A1005" s="1"/>
      <c r="B1005" s="41" t="s">
        <v>721</v>
      </c>
      <c r="C1005" s="51">
        <v>18</v>
      </c>
      <c r="D1005" s="52"/>
      <c r="E1005" s="52"/>
      <c r="F1005" s="52"/>
      <c r="G1005" s="52"/>
      <c r="H1005" s="52"/>
      <c r="I1005" s="52"/>
      <c r="J1005" s="52">
        <v>1</v>
      </c>
      <c r="K1005" s="52">
        <v>1</v>
      </c>
      <c r="L1005" s="52">
        <v>1</v>
      </c>
      <c r="M1005" s="52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2"/>
      <c r="BZ1005" s="2"/>
      <c r="CA1005" s="2"/>
      <c r="CB1005" s="2"/>
      <c r="CC1005" s="2"/>
      <c r="CD1005" s="2"/>
      <c r="CE1005" s="2"/>
      <c r="CF1005" s="2"/>
    </row>
    <row r="1006" spans="1:84" x14ac:dyDescent="0.2">
      <c r="A1006" s="1"/>
      <c r="B1006" s="41" t="s">
        <v>722</v>
      </c>
      <c r="C1006" s="51">
        <v>19</v>
      </c>
      <c r="D1006" s="52"/>
      <c r="E1006" s="52"/>
      <c r="F1006" s="52"/>
      <c r="G1006" s="52"/>
      <c r="H1006" s="52"/>
      <c r="I1006" s="52"/>
      <c r="J1006" s="52">
        <v>12</v>
      </c>
      <c r="K1006" s="52">
        <v>12</v>
      </c>
      <c r="L1006" s="52">
        <v>12</v>
      </c>
      <c r="M1006" s="52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2"/>
      <c r="BZ1006" s="2"/>
      <c r="CA1006" s="2"/>
      <c r="CB1006" s="2"/>
      <c r="CC1006" s="2"/>
      <c r="CD1006" s="2"/>
      <c r="CE1006" s="2"/>
      <c r="CF1006" s="2"/>
    </row>
    <row r="1007" spans="1:84" x14ac:dyDescent="0.2">
      <c r="A1007" s="1"/>
      <c r="B1007" s="41" t="s">
        <v>628</v>
      </c>
      <c r="C1007" s="51">
        <v>20</v>
      </c>
      <c r="D1007" s="52"/>
      <c r="E1007" s="52"/>
      <c r="F1007" s="52"/>
      <c r="G1007" s="52"/>
      <c r="H1007" s="52"/>
      <c r="I1007" s="52"/>
      <c r="J1007" s="52" t="b">
        <v>0</v>
      </c>
      <c r="K1007" s="52" t="b">
        <v>0</v>
      </c>
      <c r="L1007" s="52" t="b">
        <v>0</v>
      </c>
      <c r="M1007" s="52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2"/>
      <c r="BZ1007" s="2"/>
      <c r="CA1007" s="2"/>
      <c r="CB1007" s="2"/>
      <c r="CC1007" s="2"/>
      <c r="CD1007" s="2"/>
      <c r="CE1007" s="2"/>
      <c r="CF1007" s="2"/>
    </row>
    <row r="1008" spans="1:84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2"/>
      <c r="BZ1008" s="2"/>
      <c r="CA1008" s="2"/>
      <c r="CB1008" s="2"/>
      <c r="CC1008" s="2"/>
      <c r="CD1008" s="2"/>
      <c r="CE1008" s="2"/>
      <c r="CF1008" s="2"/>
    </row>
    <row r="1009" spans="1:84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2"/>
      <c r="BZ1009" s="2"/>
      <c r="CA1009" s="2"/>
      <c r="CB1009" s="2"/>
      <c r="CC1009" s="2"/>
      <c r="CD1009" s="2"/>
      <c r="CE1009" s="2"/>
      <c r="CF1009" s="2"/>
    </row>
    <row r="1010" spans="1:84" x14ac:dyDescent="0.2">
      <c r="A1010" s="2" t="s">
        <v>32</v>
      </c>
      <c r="B1010" s="45" t="s">
        <v>729</v>
      </c>
      <c r="C1010" s="52"/>
      <c r="D1010" s="131"/>
      <c r="E1010" s="131"/>
      <c r="F1010" s="131"/>
      <c r="G1010" s="131"/>
      <c r="H1010" s="131"/>
      <c r="I1010" s="42"/>
      <c r="J1010" s="42" t="s">
        <v>772</v>
      </c>
      <c r="K1010" s="42" t="s">
        <v>719</v>
      </c>
      <c r="L1010" s="131" t="s">
        <v>720</v>
      </c>
      <c r="M1010" s="42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2"/>
      <c r="BZ1010" s="2"/>
      <c r="CA1010" s="2"/>
      <c r="CB1010" s="2"/>
      <c r="CC1010" s="2"/>
      <c r="CD1010" s="2"/>
      <c r="CE1010" s="2"/>
      <c r="CF1010" s="2"/>
    </row>
    <row r="1011" spans="1:84" x14ac:dyDescent="0.2">
      <c r="A1011" s="4"/>
      <c r="B1011" s="2" t="s">
        <v>612</v>
      </c>
      <c r="C1011" s="51">
        <v>1</v>
      </c>
      <c r="D1011" s="135"/>
      <c r="E1011" s="135"/>
      <c r="F1011" s="135"/>
      <c r="G1011" s="135"/>
      <c r="H1011" s="135"/>
      <c r="I1011" s="135"/>
      <c r="J1011" s="135">
        <v>0</v>
      </c>
      <c r="K1011" s="135">
        <v>0</v>
      </c>
      <c r="L1011" s="135">
        <v>0</v>
      </c>
      <c r="M1011" s="135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2"/>
      <c r="BZ1011" s="2"/>
      <c r="CA1011" s="2"/>
      <c r="CB1011" s="2"/>
      <c r="CC1011" s="2"/>
      <c r="CD1011" s="2"/>
      <c r="CE1011" s="2"/>
      <c r="CF1011" s="2"/>
    </row>
    <row r="1012" spans="1:84" x14ac:dyDescent="0.2">
      <c r="A1012" s="1"/>
      <c r="B1012" s="41" t="s">
        <v>613</v>
      </c>
      <c r="C1012" s="51">
        <v>2</v>
      </c>
      <c r="D1012" s="232"/>
      <c r="E1012" s="232"/>
      <c r="F1012" s="232"/>
      <c r="G1012" s="232"/>
      <c r="H1012" s="232"/>
      <c r="I1012" s="232"/>
      <c r="J1012" s="232">
        <v>0</v>
      </c>
      <c r="K1012" s="232">
        <v>0</v>
      </c>
      <c r="L1012" s="232">
        <v>0</v>
      </c>
      <c r="M1012" s="232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2"/>
      <c r="BZ1012" s="2"/>
      <c r="CA1012" s="2"/>
      <c r="CB1012" s="2"/>
      <c r="CC1012" s="2"/>
      <c r="CD1012" s="2"/>
      <c r="CE1012" s="2"/>
      <c r="CF1012" s="2"/>
    </row>
    <row r="1013" spans="1:84" x14ac:dyDescent="0.2">
      <c r="A1013" s="1"/>
      <c r="B1013" s="41" t="s">
        <v>614</v>
      </c>
      <c r="C1013" s="51">
        <v>3</v>
      </c>
      <c r="D1013" s="232"/>
      <c r="E1013" s="232"/>
      <c r="F1013" s="232"/>
      <c r="G1013" s="232"/>
      <c r="H1013" s="232"/>
      <c r="I1013" s="232"/>
      <c r="J1013" s="232">
        <v>0</v>
      </c>
      <c r="K1013" s="232">
        <v>0</v>
      </c>
      <c r="L1013" s="232">
        <v>0</v>
      </c>
      <c r="M1013" s="232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2"/>
      <c r="BZ1013" s="2"/>
      <c r="CA1013" s="2"/>
      <c r="CB1013" s="2"/>
      <c r="CC1013" s="2"/>
      <c r="CD1013" s="2"/>
      <c r="CE1013" s="2"/>
      <c r="CF1013" s="2"/>
    </row>
    <row r="1014" spans="1:84" x14ac:dyDescent="0.2">
      <c r="A1014" s="1"/>
      <c r="B1014" s="41" t="s">
        <v>615</v>
      </c>
      <c r="C1014" s="51">
        <v>4</v>
      </c>
      <c r="D1014" s="232"/>
      <c r="E1014" s="232"/>
      <c r="F1014" s="232"/>
      <c r="G1014" s="232"/>
      <c r="H1014" s="232"/>
      <c r="I1014" s="232"/>
      <c r="J1014" s="232">
        <v>0</v>
      </c>
      <c r="K1014" s="232">
        <v>0</v>
      </c>
      <c r="L1014" s="232">
        <v>0</v>
      </c>
      <c r="M1014" s="232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2"/>
      <c r="BZ1014" s="2"/>
      <c r="CA1014" s="2"/>
      <c r="CB1014" s="2"/>
      <c r="CC1014" s="2"/>
      <c r="CD1014" s="2"/>
      <c r="CE1014" s="2"/>
      <c r="CF1014" s="2"/>
    </row>
    <row r="1015" spans="1:84" x14ac:dyDescent="0.2">
      <c r="A1015" s="1"/>
      <c r="B1015" s="41" t="s">
        <v>616</v>
      </c>
      <c r="C1015" s="51">
        <v>1</v>
      </c>
      <c r="D1015" s="232"/>
      <c r="E1015" s="232"/>
      <c r="F1015" s="232"/>
      <c r="G1015" s="232"/>
      <c r="H1015" s="232"/>
      <c r="I1015" s="232"/>
      <c r="J1015" s="232">
        <v>0</v>
      </c>
      <c r="K1015" s="232">
        <v>0</v>
      </c>
      <c r="L1015" s="232">
        <v>0</v>
      </c>
      <c r="M1015" s="232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2"/>
      <c r="BZ1015" s="2"/>
      <c r="CA1015" s="2"/>
      <c r="CB1015" s="2"/>
      <c r="CC1015" s="2"/>
      <c r="CD1015" s="2"/>
      <c r="CE1015" s="2"/>
      <c r="CF1015" s="2"/>
    </row>
    <row r="1016" spans="1:84" x14ac:dyDescent="0.2">
      <c r="A1016" s="1"/>
      <c r="B1016" s="41" t="s">
        <v>617</v>
      </c>
      <c r="C1016" s="51">
        <v>6</v>
      </c>
      <c r="D1016" s="232"/>
      <c r="E1016" s="232"/>
      <c r="F1016" s="232"/>
      <c r="G1016" s="232"/>
      <c r="H1016" s="232"/>
      <c r="I1016" s="232"/>
      <c r="J1016" s="232">
        <v>0</v>
      </c>
      <c r="K1016" s="232">
        <v>0</v>
      </c>
      <c r="L1016" s="232">
        <v>0</v>
      </c>
      <c r="M1016" s="232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2"/>
      <c r="BZ1016" s="2"/>
      <c r="CA1016" s="2"/>
      <c r="CB1016" s="2"/>
      <c r="CC1016" s="2"/>
      <c r="CD1016" s="2"/>
      <c r="CE1016" s="2"/>
      <c r="CF1016" s="2"/>
    </row>
    <row r="1017" spans="1:84" x14ac:dyDescent="0.2">
      <c r="A1017" s="1"/>
      <c r="B1017" s="41" t="s">
        <v>618</v>
      </c>
      <c r="C1017" s="51">
        <v>7</v>
      </c>
      <c r="D1017" s="232"/>
      <c r="E1017" s="232"/>
      <c r="F1017" s="232"/>
      <c r="G1017" s="232"/>
      <c r="H1017" s="232"/>
      <c r="I1017" s="232"/>
      <c r="J1017" s="232">
        <v>0</v>
      </c>
      <c r="K1017" s="232">
        <v>0</v>
      </c>
      <c r="L1017" s="232">
        <v>0</v>
      </c>
      <c r="M1017" s="232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2"/>
      <c r="BZ1017" s="2"/>
      <c r="CA1017" s="2"/>
      <c r="CB1017" s="2"/>
      <c r="CC1017" s="2"/>
      <c r="CD1017" s="2"/>
      <c r="CE1017" s="2"/>
      <c r="CF1017" s="2"/>
    </row>
    <row r="1018" spans="1:84" x14ac:dyDescent="0.2">
      <c r="A1018" s="1"/>
      <c r="B1018" s="41" t="s">
        <v>619</v>
      </c>
      <c r="C1018" s="51">
        <v>8</v>
      </c>
      <c r="D1018" s="232"/>
      <c r="E1018" s="232"/>
      <c r="F1018" s="232"/>
      <c r="G1018" s="232"/>
      <c r="H1018" s="232"/>
      <c r="I1018" s="232"/>
      <c r="J1018" s="232">
        <v>0</v>
      </c>
      <c r="K1018" s="232">
        <v>0</v>
      </c>
      <c r="L1018" s="232">
        <v>0</v>
      </c>
      <c r="M1018" s="232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2"/>
      <c r="BZ1018" s="2"/>
      <c r="CA1018" s="2"/>
      <c r="CB1018" s="2"/>
      <c r="CC1018" s="2"/>
      <c r="CD1018" s="2"/>
      <c r="CE1018" s="2"/>
      <c r="CF1018" s="2"/>
    </row>
    <row r="1019" spans="1:84" x14ac:dyDescent="0.2">
      <c r="A1019" s="1"/>
      <c r="B1019" s="41" t="s">
        <v>765</v>
      </c>
      <c r="C1019" s="51">
        <v>1</v>
      </c>
      <c r="D1019" s="232"/>
      <c r="E1019" s="232"/>
      <c r="F1019" s="232"/>
      <c r="G1019" s="232"/>
      <c r="H1019" s="232"/>
      <c r="I1019" s="232"/>
      <c r="J1019" s="232">
        <v>0</v>
      </c>
      <c r="K1019" s="232">
        <v>0</v>
      </c>
      <c r="L1019" s="232">
        <v>0</v>
      </c>
      <c r="M1019" s="232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2"/>
      <c r="BZ1019" s="2"/>
      <c r="CA1019" s="2"/>
      <c r="CB1019" s="2"/>
      <c r="CC1019" s="2"/>
      <c r="CD1019" s="2"/>
      <c r="CE1019" s="2"/>
      <c r="CF1019" s="2"/>
    </row>
    <row r="1020" spans="1:84" x14ac:dyDescent="0.2">
      <c r="A1020" s="1"/>
      <c r="B1020" s="41" t="s">
        <v>766</v>
      </c>
      <c r="C1020" s="51">
        <v>1</v>
      </c>
      <c r="D1020" s="232"/>
      <c r="E1020" s="232"/>
      <c r="F1020" s="232"/>
      <c r="G1020" s="232"/>
      <c r="H1020" s="232"/>
      <c r="I1020" s="232"/>
      <c r="J1020" s="232">
        <v>0</v>
      </c>
      <c r="K1020" s="232">
        <v>0</v>
      </c>
      <c r="L1020" s="232">
        <v>0</v>
      </c>
      <c r="M1020" s="232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2"/>
      <c r="BZ1020" s="2"/>
      <c r="CA1020" s="2"/>
      <c r="CB1020" s="2"/>
      <c r="CC1020" s="2"/>
      <c r="CD1020" s="2"/>
      <c r="CE1020" s="2"/>
      <c r="CF1020" s="2"/>
    </row>
    <row r="1021" spans="1:84" x14ac:dyDescent="0.2">
      <c r="A1021" s="1"/>
      <c r="B1021" s="41" t="s">
        <v>620</v>
      </c>
      <c r="C1021" s="51">
        <v>3</v>
      </c>
      <c r="D1021" s="232"/>
      <c r="E1021" s="232"/>
      <c r="F1021" s="232"/>
      <c r="G1021" s="232"/>
      <c r="H1021" s="232"/>
      <c r="I1021" s="232"/>
      <c r="J1021" s="232">
        <v>0</v>
      </c>
      <c r="K1021" s="232">
        <v>0</v>
      </c>
      <c r="L1021" s="232">
        <v>0</v>
      </c>
      <c r="M1021" s="232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2"/>
      <c r="BZ1021" s="2"/>
      <c r="CA1021" s="2"/>
      <c r="CB1021" s="2"/>
      <c r="CC1021" s="2"/>
      <c r="CD1021" s="2"/>
      <c r="CE1021" s="2"/>
      <c r="CF1021" s="2"/>
    </row>
    <row r="1022" spans="1:84" x14ac:dyDescent="0.2">
      <c r="A1022" s="1"/>
      <c r="B1022" s="41" t="s">
        <v>621</v>
      </c>
      <c r="C1022" s="51">
        <v>12</v>
      </c>
      <c r="D1022" s="232"/>
      <c r="E1022" s="232"/>
      <c r="F1022" s="232"/>
      <c r="G1022" s="232"/>
      <c r="H1022" s="232"/>
      <c r="I1022" s="232"/>
      <c r="J1022" s="232">
        <v>0</v>
      </c>
      <c r="K1022" s="232">
        <v>0</v>
      </c>
      <c r="L1022" s="232">
        <v>0</v>
      </c>
      <c r="M1022" s="232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2"/>
      <c r="BZ1022" s="2"/>
      <c r="CA1022" s="2"/>
      <c r="CB1022" s="2"/>
      <c r="CC1022" s="2"/>
      <c r="CD1022" s="2"/>
      <c r="CE1022" s="2"/>
      <c r="CF1022" s="2"/>
    </row>
    <row r="1023" spans="1:84" x14ac:dyDescent="0.2">
      <c r="A1023" s="1"/>
      <c r="B1023" s="41" t="s">
        <v>622</v>
      </c>
      <c r="C1023" s="51">
        <v>13</v>
      </c>
      <c r="D1023" s="232"/>
      <c r="E1023" s="232"/>
      <c r="F1023" s="232"/>
      <c r="G1023" s="232"/>
      <c r="H1023" s="232"/>
      <c r="I1023" s="232"/>
      <c r="J1023" s="232">
        <v>0</v>
      </c>
      <c r="K1023" s="232">
        <v>0</v>
      </c>
      <c r="L1023" s="232">
        <v>0</v>
      </c>
      <c r="M1023" s="232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2"/>
      <c r="BZ1023" s="2"/>
      <c r="CA1023" s="2"/>
      <c r="CB1023" s="2"/>
      <c r="CC1023" s="2"/>
      <c r="CD1023" s="2"/>
      <c r="CE1023" s="2"/>
      <c r="CF1023" s="2"/>
    </row>
    <row r="1024" spans="1:84" x14ac:dyDescent="0.2">
      <c r="A1024" s="1"/>
      <c r="B1024" s="41" t="s">
        <v>767</v>
      </c>
      <c r="C1024" s="51">
        <v>14</v>
      </c>
      <c r="D1024" s="232"/>
      <c r="E1024" s="232"/>
      <c r="F1024" s="232"/>
      <c r="G1024" s="232"/>
      <c r="H1024" s="232"/>
      <c r="I1024" s="232"/>
      <c r="J1024" s="232">
        <v>0</v>
      </c>
      <c r="K1024" s="232">
        <v>0</v>
      </c>
      <c r="L1024" s="232">
        <v>0</v>
      </c>
      <c r="M1024" s="232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2"/>
      <c r="BZ1024" s="2"/>
      <c r="CA1024" s="2"/>
      <c r="CB1024" s="2"/>
      <c r="CC1024" s="2"/>
      <c r="CD1024" s="2"/>
      <c r="CE1024" s="2"/>
      <c r="CF1024" s="2"/>
    </row>
    <row r="1025" spans="1:84" x14ac:dyDescent="0.2">
      <c r="A1025" s="1"/>
      <c r="B1025" s="41" t="s">
        <v>768</v>
      </c>
      <c r="C1025" s="51">
        <v>15</v>
      </c>
      <c r="D1025" s="232"/>
      <c r="E1025" s="232"/>
      <c r="F1025" s="232"/>
      <c r="G1025" s="232"/>
      <c r="H1025" s="232"/>
      <c r="I1025" s="232"/>
      <c r="J1025" s="232">
        <v>0</v>
      </c>
      <c r="K1025" s="232">
        <v>0</v>
      </c>
      <c r="L1025" s="232">
        <v>0</v>
      </c>
      <c r="M1025" s="232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2"/>
      <c r="BZ1025" s="2"/>
      <c r="CA1025" s="2"/>
      <c r="CB1025" s="2"/>
      <c r="CC1025" s="2"/>
      <c r="CD1025" s="2"/>
      <c r="CE1025" s="2"/>
      <c r="CF1025" s="2"/>
    </row>
    <row r="1026" spans="1:84" x14ac:dyDescent="0.2">
      <c r="A1026" s="1"/>
      <c r="B1026" s="41" t="s">
        <v>769</v>
      </c>
      <c r="C1026" s="51">
        <v>16</v>
      </c>
      <c r="D1026" s="232"/>
      <c r="E1026" s="232"/>
      <c r="F1026" s="232"/>
      <c r="G1026" s="232"/>
      <c r="H1026" s="232"/>
      <c r="I1026" s="232"/>
      <c r="J1026" s="232">
        <v>0</v>
      </c>
      <c r="K1026" s="232">
        <v>0</v>
      </c>
      <c r="L1026" s="232">
        <v>0</v>
      </c>
      <c r="M1026" s="232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2"/>
      <c r="BZ1026" s="2"/>
      <c r="CA1026" s="2"/>
      <c r="CB1026" s="2"/>
      <c r="CC1026" s="2"/>
      <c r="CD1026" s="2"/>
      <c r="CE1026" s="2"/>
      <c r="CF1026" s="2"/>
    </row>
    <row r="1027" spans="1:84" x14ac:dyDescent="0.2">
      <c r="A1027" s="1"/>
      <c r="B1027" s="41" t="s">
        <v>623</v>
      </c>
      <c r="C1027" s="51">
        <v>17</v>
      </c>
      <c r="D1027" s="232"/>
      <c r="E1027" s="232"/>
      <c r="F1027" s="232"/>
      <c r="G1027" s="232"/>
      <c r="H1027" s="232"/>
      <c r="I1027" s="232"/>
      <c r="J1027" s="232">
        <v>0</v>
      </c>
      <c r="K1027" s="232">
        <v>0</v>
      </c>
      <c r="L1027" s="232">
        <v>0</v>
      </c>
      <c r="M1027" s="232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2"/>
      <c r="BZ1027" s="2"/>
      <c r="CA1027" s="2"/>
      <c r="CB1027" s="2"/>
      <c r="CC1027" s="2"/>
      <c r="CD1027" s="2"/>
      <c r="CE1027" s="2"/>
      <c r="CF1027" s="2"/>
    </row>
    <row r="1028" spans="1:84" x14ac:dyDescent="0.2">
      <c r="A1028" s="1"/>
      <c r="B1028" s="41" t="s">
        <v>721</v>
      </c>
      <c r="C1028" s="51">
        <v>18</v>
      </c>
      <c r="D1028" s="52"/>
      <c r="E1028" s="52"/>
      <c r="F1028" s="52"/>
      <c r="G1028" s="52"/>
      <c r="H1028" s="52"/>
      <c r="I1028" s="52"/>
      <c r="J1028" s="52">
        <v>1</v>
      </c>
      <c r="K1028" s="52">
        <v>1</v>
      </c>
      <c r="L1028" s="52">
        <v>1</v>
      </c>
      <c r="M1028" s="52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2"/>
      <c r="BZ1028" s="2"/>
      <c r="CA1028" s="2"/>
      <c r="CB1028" s="2"/>
      <c r="CC1028" s="2"/>
      <c r="CD1028" s="2"/>
      <c r="CE1028" s="2"/>
      <c r="CF1028" s="2"/>
    </row>
    <row r="1029" spans="1:84" x14ac:dyDescent="0.2">
      <c r="A1029" s="1"/>
      <c r="B1029" s="41" t="s">
        <v>722</v>
      </c>
      <c r="C1029" s="51">
        <v>19</v>
      </c>
      <c r="D1029" s="52"/>
      <c r="E1029" s="52"/>
      <c r="F1029" s="52"/>
      <c r="G1029" s="52"/>
      <c r="H1029" s="52"/>
      <c r="I1029" s="52"/>
      <c r="J1029" s="52">
        <v>12</v>
      </c>
      <c r="K1029" s="52">
        <v>12</v>
      </c>
      <c r="L1029" s="52">
        <v>12</v>
      </c>
      <c r="M1029" s="52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2"/>
      <c r="BZ1029" s="2"/>
      <c r="CA1029" s="2"/>
      <c r="CB1029" s="2"/>
      <c r="CC1029" s="2"/>
      <c r="CD1029" s="2"/>
      <c r="CE1029" s="2"/>
      <c r="CF1029" s="2"/>
    </row>
    <row r="1030" spans="1:84" x14ac:dyDescent="0.2">
      <c r="A1030" s="1"/>
      <c r="B1030" s="41" t="s">
        <v>628</v>
      </c>
      <c r="C1030" s="51">
        <v>20</v>
      </c>
      <c r="D1030" s="52"/>
      <c r="E1030" s="52"/>
      <c r="F1030" s="52"/>
      <c r="G1030" s="52"/>
      <c r="H1030" s="52"/>
      <c r="I1030" s="52"/>
      <c r="J1030" s="52" t="b">
        <v>0</v>
      </c>
      <c r="K1030" s="52" t="b">
        <v>0</v>
      </c>
      <c r="L1030" s="52" t="b">
        <v>0</v>
      </c>
      <c r="M1030" s="52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2"/>
      <c r="BZ1030" s="2"/>
      <c r="CA1030" s="2"/>
      <c r="CB1030" s="2"/>
      <c r="CC1030" s="2"/>
      <c r="CD1030" s="2"/>
      <c r="CE1030" s="2"/>
      <c r="CF1030" s="2"/>
    </row>
    <row r="1031" spans="1:84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2"/>
      <c r="BZ1031" s="2"/>
      <c r="CA1031" s="2"/>
      <c r="CB1031" s="2"/>
      <c r="CC1031" s="2"/>
      <c r="CD1031" s="2"/>
      <c r="CE1031" s="2"/>
      <c r="CF1031" s="2"/>
    </row>
    <row r="1032" spans="1:84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2"/>
      <c r="BZ1032" s="2"/>
      <c r="CA1032" s="2"/>
      <c r="CB1032" s="2"/>
      <c r="CC1032" s="2"/>
      <c r="CD1032" s="2"/>
      <c r="CE1032" s="2"/>
      <c r="CF1032" s="2"/>
    </row>
    <row r="1033" spans="1:84" x14ac:dyDescent="0.2">
      <c r="A1033" s="2" t="s">
        <v>32</v>
      </c>
      <c r="B1033" s="45" t="s">
        <v>730</v>
      </c>
      <c r="C1033" s="52"/>
      <c r="D1033" s="131"/>
      <c r="E1033" s="131"/>
      <c r="F1033" s="131"/>
      <c r="G1033" s="131"/>
      <c r="H1033" s="131"/>
      <c r="I1033" s="42"/>
      <c r="J1033" s="42" t="s">
        <v>772</v>
      </c>
      <c r="K1033" s="42" t="s">
        <v>719</v>
      </c>
      <c r="L1033" s="131" t="s">
        <v>720</v>
      </c>
      <c r="M1033" s="42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2"/>
      <c r="BZ1033" s="2"/>
      <c r="CA1033" s="2"/>
      <c r="CB1033" s="2"/>
      <c r="CC1033" s="2"/>
      <c r="CD1033" s="2"/>
      <c r="CE1033" s="2"/>
      <c r="CF1033" s="2"/>
    </row>
    <row r="1034" spans="1:84" x14ac:dyDescent="0.2">
      <c r="A1034" s="4"/>
      <c r="B1034" s="2" t="s">
        <v>612</v>
      </c>
      <c r="C1034" s="51">
        <v>1</v>
      </c>
      <c r="D1034" s="135"/>
      <c r="E1034" s="135"/>
      <c r="F1034" s="135"/>
      <c r="G1034" s="135"/>
      <c r="H1034" s="135"/>
      <c r="I1034" s="135"/>
      <c r="J1034" s="135">
        <v>0</v>
      </c>
      <c r="K1034" s="135">
        <v>0</v>
      </c>
      <c r="L1034" s="135">
        <v>0</v>
      </c>
      <c r="M1034" s="135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2"/>
      <c r="BZ1034" s="2"/>
      <c r="CA1034" s="2"/>
      <c r="CB1034" s="2"/>
      <c r="CC1034" s="2"/>
      <c r="CD1034" s="2"/>
      <c r="CE1034" s="2"/>
      <c r="CF1034" s="2"/>
    </row>
    <row r="1035" spans="1:84" x14ac:dyDescent="0.2">
      <c r="A1035" s="1"/>
      <c r="B1035" s="41" t="s">
        <v>613</v>
      </c>
      <c r="C1035" s="51">
        <v>2</v>
      </c>
      <c r="D1035" s="232"/>
      <c r="E1035" s="232"/>
      <c r="F1035" s="232"/>
      <c r="G1035" s="232"/>
      <c r="H1035" s="232"/>
      <c r="I1035" s="232"/>
      <c r="J1035" s="232">
        <v>0</v>
      </c>
      <c r="K1035" s="232">
        <v>0</v>
      </c>
      <c r="L1035" s="232">
        <v>0</v>
      </c>
      <c r="M1035" s="232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2"/>
      <c r="BZ1035" s="2"/>
      <c r="CA1035" s="2"/>
      <c r="CB1035" s="2"/>
      <c r="CC1035" s="2"/>
      <c r="CD1035" s="2"/>
      <c r="CE1035" s="2"/>
      <c r="CF1035" s="2"/>
    </row>
    <row r="1036" spans="1:84" x14ac:dyDescent="0.2">
      <c r="A1036" s="1"/>
      <c r="B1036" s="41" t="s">
        <v>614</v>
      </c>
      <c r="C1036" s="51">
        <v>3</v>
      </c>
      <c r="D1036" s="232"/>
      <c r="E1036" s="232"/>
      <c r="F1036" s="232"/>
      <c r="G1036" s="232"/>
      <c r="H1036" s="232"/>
      <c r="I1036" s="232"/>
      <c r="J1036" s="232">
        <v>0</v>
      </c>
      <c r="K1036" s="232">
        <v>0</v>
      </c>
      <c r="L1036" s="232">
        <v>0</v>
      </c>
      <c r="M1036" s="232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2"/>
      <c r="BZ1036" s="2"/>
      <c r="CA1036" s="2"/>
      <c r="CB1036" s="2"/>
      <c r="CC1036" s="2"/>
      <c r="CD1036" s="2"/>
      <c r="CE1036" s="2"/>
      <c r="CF1036" s="2"/>
    </row>
    <row r="1037" spans="1:84" x14ac:dyDescent="0.2">
      <c r="A1037" s="1"/>
      <c r="B1037" s="41" t="s">
        <v>615</v>
      </c>
      <c r="C1037" s="51">
        <v>4</v>
      </c>
      <c r="D1037" s="232"/>
      <c r="E1037" s="232"/>
      <c r="F1037" s="232"/>
      <c r="G1037" s="232"/>
      <c r="H1037" s="232"/>
      <c r="I1037" s="232"/>
      <c r="J1037" s="232">
        <v>0</v>
      </c>
      <c r="K1037" s="232">
        <v>0</v>
      </c>
      <c r="L1037" s="232">
        <v>0</v>
      </c>
      <c r="M1037" s="232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2"/>
      <c r="BZ1037" s="2"/>
      <c r="CA1037" s="2"/>
      <c r="CB1037" s="2"/>
      <c r="CC1037" s="2"/>
      <c r="CD1037" s="2"/>
      <c r="CE1037" s="2"/>
      <c r="CF1037" s="2"/>
    </row>
    <row r="1038" spans="1:84" x14ac:dyDescent="0.2">
      <c r="A1038" s="1"/>
      <c r="B1038" s="41" t="s">
        <v>616</v>
      </c>
      <c r="C1038" s="51">
        <v>1</v>
      </c>
      <c r="D1038" s="232"/>
      <c r="E1038" s="232"/>
      <c r="F1038" s="232"/>
      <c r="G1038" s="232"/>
      <c r="H1038" s="232"/>
      <c r="I1038" s="232"/>
      <c r="J1038" s="232">
        <v>0</v>
      </c>
      <c r="K1038" s="232">
        <v>0</v>
      </c>
      <c r="L1038" s="232">
        <v>0</v>
      </c>
      <c r="M1038" s="232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2"/>
      <c r="BZ1038" s="2"/>
      <c r="CA1038" s="2"/>
      <c r="CB1038" s="2"/>
      <c r="CC1038" s="2"/>
      <c r="CD1038" s="2"/>
      <c r="CE1038" s="2"/>
      <c r="CF1038" s="2"/>
    </row>
    <row r="1039" spans="1:84" x14ac:dyDescent="0.2">
      <c r="A1039" s="1"/>
      <c r="B1039" s="41" t="s">
        <v>617</v>
      </c>
      <c r="C1039" s="51">
        <v>6</v>
      </c>
      <c r="D1039" s="232"/>
      <c r="E1039" s="232"/>
      <c r="F1039" s="232"/>
      <c r="G1039" s="232"/>
      <c r="H1039" s="232"/>
      <c r="I1039" s="232"/>
      <c r="J1039" s="232">
        <v>0</v>
      </c>
      <c r="K1039" s="232">
        <v>0</v>
      </c>
      <c r="L1039" s="232">
        <v>0</v>
      </c>
      <c r="M1039" s="232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2"/>
      <c r="BZ1039" s="2"/>
      <c r="CA1039" s="2"/>
      <c r="CB1039" s="2"/>
      <c r="CC1039" s="2"/>
      <c r="CD1039" s="2"/>
      <c r="CE1039" s="2"/>
      <c r="CF1039" s="2"/>
    </row>
    <row r="1040" spans="1:84" x14ac:dyDescent="0.2">
      <c r="A1040" s="1"/>
      <c r="B1040" s="41" t="s">
        <v>618</v>
      </c>
      <c r="C1040" s="51">
        <v>7</v>
      </c>
      <c r="D1040" s="232"/>
      <c r="E1040" s="232"/>
      <c r="F1040" s="232"/>
      <c r="G1040" s="232"/>
      <c r="H1040" s="232"/>
      <c r="I1040" s="232"/>
      <c r="J1040" s="232">
        <v>0</v>
      </c>
      <c r="K1040" s="232">
        <v>0</v>
      </c>
      <c r="L1040" s="232">
        <v>0</v>
      </c>
      <c r="M1040" s="232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2"/>
      <c r="BZ1040" s="2"/>
      <c r="CA1040" s="2"/>
      <c r="CB1040" s="2"/>
      <c r="CC1040" s="2"/>
      <c r="CD1040" s="2"/>
      <c r="CE1040" s="2"/>
      <c r="CF1040" s="2"/>
    </row>
    <row r="1041" spans="1:84" x14ac:dyDescent="0.2">
      <c r="A1041" s="1"/>
      <c r="B1041" s="41" t="s">
        <v>619</v>
      </c>
      <c r="C1041" s="51">
        <v>8</v>
      </c>
      <c r="D1041" s="232"/>
      <c r="E1041" s="232"/>
      <c r="F1041" s="232"/>
      <c r="G1041" s="232"/>
      <c r="H1041" s="232"/>
      <c r="I1041" s="232"/>
      <c r="J1041" s="232">
        <v>0</v>
      </c>
      <c r="K1041" s="232">
        <v>0</v>
      </c>
      <c r="L1041" s="232">
        <v>0</v>
      </c>
      <c r="M1041" s="232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2"/>
      <c r="BZ1041" s="2"/>
      <c r="CA1041" s="2"/>
      <c r="CB1041" s="2"/>
      <c r="CC1041" s="2"/>
      <c r="CD1041" s="2"/>
      <c r="CE1041" s="2"/>
      <c r="CF1041" s="2"/>
    </row>
    <row r="1042" spans="1:84" x14ac:dyDescent="0.2">
      <c r="A1042" s="1"/>
      <c r="B1042" s="41" t="s">
        <v>765</v>
      </c>
      <c r="C1042" s="51">
        <v>1</v>
      </c>
      <c r="D1042" s="232"/>
      <c r="E1042" s="232"/>
      <c r="F1042" s="232"/>
      <c r="G1042" s="232"/>
      <c r="H1042" s="232"/>
      <c r="I1042" s="232"/>
      <c r="J1042" s="232">
        <v>0</v>
      </c>
      <c r="K1042" s="232">
        <v>0</v>
      </c>
      <c r="L1042" s="232">
        <v>0</v>
      </c>
      <c r="M1042" s="232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2"/>
      <c r="BZ1042" s="2"/>
      <c r="CA1042" s="2"/>
      <c r="CB1042" s="2"/>
      <c r="CC1042" s="2"/>
      <c r="CD1042" s="2"/>
      <c r="CE1042" s="2"/>
      <c r="CF1042" s="2"/>
    </row>
    <row r="1043" spans="1:84" x14ac:dyDescent="0.2">
      <c r="A1043" s="1"/>
      <c r="B1043" s="41" t="s">
        <v>766</v>
      </c>
      <c r="C1043" s="51">
        <v>1</v>
      </c>
      <c r="D1043" s="232"/>
      <c r="E1043" s="232"/>
      <c r="F1043" s="232"/>
      <c r="G1043" s="232"/>
      <c r="H1043" s="232"/>
      <c r="I1043" s="232"/>
      <c r="J1043" s="232">
        <v>0</v>
      </c>
      <c r="K1043" s="232">
        <v>0</v>
      </c>
      <c r="L1043" s="232">
        <v>0</v>
      </c>
      <c r="M1043" s="232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2"/>
      <c r="BZ1043" s="2"/>
      <c r="CA1043" s="2"/>
      <c r="CB1043" s="2"/>
      <c r="CC1043" s="2"/>
      <c r="CD1043" s="2"/>
      <c r="CE1043" s="2"/>
      <c r="CF1043" s="2"/>
    </row>
    <row r="1044" spans="1:84" x14ac:dyDescent="0.2">
      <c r="A1044" s="1"/>
      <c r="B1044" s="41" t="s">
        <v>620</v>
      </c>
      <c r="C1044" s="51">
        <v>3</v>
      </c>
      <c r="D1044" s="232"/>
      <c r="E1044" s="232"/>
      <c r="F1044" s="232"/>
      <c r="G1044" s="232"/>
      <c r="H1044" s="232"/>
      <c r="I1044" s="232"/>
      <c r="J1044" s="232">
        <v>0</v>
      </c>
      <c r="K1044" s="232">
        <v>0</v>
      </c>
      <c r="L1044" s="232">
        <v>0</v>
      </c>
      <c r="M1044" s="232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2"/>
      <c r="BZ1044" s="2"/>
      <c r="CA1044" s="2"/>
      <c r="CB1044" s="2"/>
      <c r="CC1044" s="2"/>
      <c r="CD1044" s="2"/>
      <c r="CE1044" s="2"/>
      <c r="CF1044" s="2"/>
    </row>
    <row r="1045" spans="1:84" x14ac:dyDescent="0.2">
      <c r="A1045" s="1"/>
      <c r="B1045" s="41" t="s">
        <v>621</v>
      </c>
      <c r="C1045" s="51">
        <v>12</v>
      </c>
      <c r="D1045" s="232"/>
      <c r="E1045" s="232"/>
      <c r="F1045" s="232"/>
      <c r="G1045" s="232"/>
      <c r="H1045" s="232"/>
      <c r="I1045" s="232"/>
      <c r="J1045" s="232">
        <v>0</v>
      </c>
      <c r="K1045" s="232">
        <v>0</v>
      </c>
      <c r="L1045" s="232">
        <v>0</v>
      </c>
      <c r="M1045" s="232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2"/>
      <c r="BZ1045" s="2"/>
      <c r="CA1045" s="2"/>
      <c r="CB1045" s="2"/>
      <c r="CC1045" s="2"/>
      <c r="CD1045" s="2"/>
      <c r="CE1045" s="2"/>
      <c r="CF1045" s="2"/>
    </row>
    <row r="1046" spans="1:84" x14ac:dyDescent="0.2">
      <c r="A1046" s="1"/>
      <c r="B1046" s="41" t="s">
        <v>622</v>
      </c>
      <c r="C1046" s="51">
        <v>13</v>
      </c>
      <c r="D1046" s="232"/>
      <c r="E1046" s="232"/>
      <c r="F1046" s="232"/>
      <c r="G1046" s="232"/>
      <c r="H1046" s="232"/>
      <c r="I1046" s="232"/>
      <c r="J1046" s="232">
        <v>0</v>
      </c>
      <c r="K1046" s="232">
        <v>0</v>
      </c>
      <c r="L1046" s="232">
        <v>0</v>
      </c>
      <c r="M1046" s="232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2"/>
      <c r="BZ1046" s="2"/>
      <c r="CA1046" s="2"/>
      <c r="CB1046" s="2"/>
      <c r="CC1046" s="2"/>
      <c r="CD1046" s="2"/>
      <c r="CE1046" s="2"/>
      <c r="CF1046" s="2"/>
    </row>
    <row r="1047" spans="1:84" x14ac:dyDescent="0.2">
      <c r="A1047" s="1"/>
      <c r="B1047" s="41" t="s">
        <v>767</v>
      </c>
      <c r="C1047" s="51">
        <v>14</v>
      </c>
      <c r="D1047" s="232"/>
      <c r="E1047" s="232"/>
      <c r="F1047" s="232"/>
      <c r="G1047" s="232"/>
      <c r="H1047" s="232"/>
      <c r="I1047" s="232"/>
      <c r="J1047" s="232">
        <v>0</v>
      </c>
      <c r="K1047" s="232">
        <v>0</v>
      </c>
      <c r="L1047" s="232">
        <v>0</v>
      </c>
      <c r="M1047" s="232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2"/>
      <c r="BZ1047" s="2"/>
      <c r="CA1047" s="2"/>
      <c r="CB1047" s="2"/>
      <c r="CC1047" s="2"/>
      <c r="CD1047" s="2"/>
      <c r="CE1047" s="2"/>
      <c r="CF1047" s="2"/>
    </row>
    <row r="1048" spans="1:84" x14ac:dyDescent="0.2">
      <c r="A1048" s="1"/>
      <c r="B1048" s="41" t="s">
        <v>768</v>
      </c>
      <c r="C1048" s="51">
        <v>15</v>
      </c>
      <c r="D1048" s="232"/>
      <c r="E1048" s="232"/>
      <c r="F1048" s="232"/>
      <c r="G1048" s="232"/>
      <c r="H1048" s="232"/>
      <c r="I1048" s="232"/>
      <c r="J1048" s="232">
        <v>0</v>
      </c>
      <c r="K1048" s="232">
        <v>0</v>
      </c>
      <c r="L1048" s="232">
        <v>0</v>
      </c>
      <c r="M1048" s="232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2"/>
      <c r="BZ1048" s="2"/>
      <c r="CA1048" s="2"/>
      <c r="CB1048" s="2"/>
      <c r="CC1048" s="2"/>
      <c r="CD1048" s="2"/>
      <c r="CE1048" s="2"/>
      <c r="CF1048" s="2"/>
    </row>
    <row r="1049" spans="1:84" x14ac:dyDescent="0.2">
      <c r="A1049" s="1"/>
      <c r="B1049" s="41" t="s">
        <v>769</v>
      </c>
      <c r="C1049" s="51">
        <v>16</v>
      </c>
      <c r="D1049" s="232"/>
      <c r="E1049" s="232"/>
      <c r="F1049" s="232"/>
      <c r="G1049" s="232"/>
      <c r="H1049" s="232"/>
      <c r="I1049" s="232"/>
      <c r="J1049" s="232">
        <v>0</v>
      </c>
      <c r="K1049" s="232">
        <v>0</v>
      </c>
      <c r="L1049" s="232">
        <v>0</v>
      </c>
      <c r="M1049" s="232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2"/>
      <c r="BZ1049" s="2"/>
      <c r="CA1049" s="2"/>
      <c r="CB1049" s="2"/>
      <c r="CC1049" s="2"/>
      <c r="CD1049" s="2"/>
      <c r="CE1049" s="2"/>
      <c r="CF1049" s="2"/>
    </row>
    <row r="1050" spans="1:84" x14ac:dyDescent="0.2">
      <c r="A1050" s="1"/>
      <c r="B1050" s="41" t="s">
        <v>623</v>
      </c>
      <c r="C1050" s="51">
        <v>17</v>
      </c>
      <c r="D1050" s="232"/>
      <c r="E1050" s="232"/>
      <c r="F1050" s="232"/>
      <c r="G1050" s="232"/>
      <c r="H1050" s="232"/>
      <c r="I1050" s="232"/>
      <c r="J1050" s="232">
        <v>0</v>
      </c>
      <c r="K1050" s="232">
        <v>0</v>
      </c>
      <c r="L1050" s="232">
        <v>0</v>
      </c>
      <c r="M1050" s="232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2"/>
      <c r="BZ1050" s="2"/>
      <c r="CA1050" s="2"/>
      <c r="CB1050" s="2"/>
      <c r="CC1050" s="2"/>
      <c r="CD1050" s="2"/>
      <c r="CE1050" s="2"/>
      <c r="CF1050" s="2"/>
    </row>
    <row r="1051" spans="1:84" x14ac:dyDescent="0.2">
      <c r="A1051" s="1"/>
      <c r="B1051" s="41" t="s">
        <v>721</v>
      </c>
      <c r="C1051" s="51">
        <v>18</v>
      </c>
      <c r="D1051" s="52"/>
      <c r="E1051" s="52"/>
      <c r="F1051" s="52"/>
      <c r="G1051" s="52"/>
      <c r="H1051" s="52"/>
      <c r="I1051" s="52"/>
      <c r="J1051" s="52">
        <v>1</v>
      </c>
      <c r="K1051" s="52">
        <v>1</v>
      </c>
      <c r="L1051" s="52">
        <v>1</v>
      </c>
      <c r="M1051" s="52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2"/>
      <c r="BZ1051" s="2"/>
      <c r="CA1051" s="2"/>
      <c r="CB1051" s="2"/>
      <c r="CC1051" s="2"/>
      <c r="CD1051" s="2"/>
      <c r="CE1051" s="2"/>
      <c r="CF1051" s="2"/>
    </row>
    <row r="1052" spans="1:84" x14ac:dyDescent="0.2">
      <c r="A1052" s="1"/>
      <c r="B1052" s="41" t="s">
        <v>722</v>
      </c>
      <c r="C1052" s="51">
        <v>19</v>
      </c>
      <c r="D1052" s="52"/>
      <c r="E1052" s="52"/>
      <c r="F1052" s="52"/>
      <c r="G1052" s="52"/>
      <c r="H1052" s="52"/>
      <c r="I1052" s="52"/>
      <c r="J1052" s="52">
        <v>12</v>
      </c>
      <c r="K1052" s="52">
        <v>12</v>
      </c>
      <c r="L1052" s="52">
        <v>12</v>
      </c>
      <c r="M1052" s="52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2"/>
      <c r="BZ1052" s="2"/>
      <c r="CA1052" s="2"/>
      <c r="CB1052" s="2"/>
      <c r="CC1052" s="2"/>
      <c r="CD1052" s="2"/>
      <c r="CE1052" s="2"/>
      <c r="CF1052" s="2"/>
    </row>
    <row r="1053" spans="1:84" x14ac:dyDescent="0.2">
      <c r="A1053" s="1"/>
      <c r="B1053" s="41" t="s">
        <v>628</v>
      </c>
      <c r="C1053" s="51">
        <v>20</v>
      </c>
      <c r="D1053" s="52"/>
      <c r="E1053" s="52"/>
      <c r="F1053" s="52"/>
      <c r="G1053" s="52"/>
      <c r="H1053" s="52"/>
      <c r="I1053" s="52"/>
      <c r="J1053" s="52" t="b">
        <v>0</v>
      </c>
      <c r="K1053" s="52" t="b">
        <v>0</v>
      </c>
      <c r="L1053" s="52" t="b">
        <v>0</v>
      </c>
      <c r="M1053" s="52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2"/>
      <c r="BZ1053" s="2"/>
      <c r="CA1053" s="2"/>
      <c r="CB1053" s="2"/>
      <c r="CC1053" s="2"/>
      <c r="CD1053" s="2"/>
      <c r="CE1053" s="2"/>
      <c r="CF1053" s="2"/>
    </row>
    <row r="1054" spans="1:84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2"/>
      <c r="BZ1054" s="2"/>
      <c r="CA1054" s="2"/>
      <c r="CB1054" s="2"/>
      <c r="CC1054" s="2"/>
      <c r="CD1054" s="2"/>
      <c r="CE1054" s="2"/>
      <c r="CF1054" s="2"/>
    </row>
    <row r="1055" spans="1:84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2"/>
      <c r="BZ1055" s="2"/>
      <c r="CA1055" s="2"/>
      <c r="CB1055" s="2"/>
      <c r="CC1055" s="2"/>
      <c r="CD1055" s="2"/>
      <c r="CE1055" s="2"/>
      <c r="CF1055" s="2"/>
    </row>
    <row r="1056" spans="1:84" x14ac:dyDescent="0.2">
      <c r="A1056" s="2" t="s">
        <v>32</v>
      </c>
      <c r="B1056" s="45" t="s">
        <v>731</v>
      </c>
      <c r="C1056" s="52"/>
      <c r="D1056" s="131"/>
      <c r="E1056" s="131"/>
      <c r="F1056" s="131"/>
      <c r="G1056" s="131"/>
      <c r="H1056" s="131"/>
      <c r="I1056" s="42"/>
      <c r="J1056" s="42" t="s">
        <v>772</v>
      </c>
      <c r="K1056" s="42" t="s">
        <v>719</v>
      </c>
      <c r="L1056" s="131" t="s">
        <v>720</v>
      </c>
      <c r="M1056" s="42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2"/>
      <c r="BZ1056" s="2"/>
      <c r="CA1056" s="2"/>
      <c r="CB1056" s="2"/>
      <c r="CC1056" s="2"/>
      <c r="CD1056" s="2"/>
      <c r="CE1056" s="2"/>
      <c r="CF1056" s="2"/>
    </row>
    <row r="1057" spans="1:84" x14ac:dyDescent="0.2">
      <c r="A1057" s="4"/>
      <c r="B1057" s="2" t="s">
        <v>612</v>
      </c>
      <c r="C1057" s="51">
        <v>1</v>
      </c>
      <c r="D1057" s="135"/>
      <c r="E1057" s="135"/>
      <c r="F1057" s="135"/>
      <c r="G1057" s="135"/>
      <c r="H1057" s="135"/>
      <c r="I1057" s="135"/>
      <c r="J1057" s="135">
        <v>0</v>
      </c>
      <c r="K1057" s="135">
        <v>0</v>
      </c>
      <c r="L1057" s="135">
        <v>0</v>
      </c>
      <c r="M1057" s="135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2"/>
      <c r="BZ1057" s="2"/>
      <c r="CA1057" s="2"/>
      <c r="CB1057" s="2"/>
      <c r="CC1057" s="2"/>
      <c r="CD1057" s="2"/>
      <c r="CE1057" s="2"/>
      <c r="CF1057" s="2"/>
    </row>
    <row r="1058" spans="1:84" x14ac:dyDescent="0.2">
      <c r="A1058" s="1"/>
      <c r="B1058" s="41" t="s">
        <v>613</v>
      </c>
      <c r="C1058" s="51">
        <v>2</v>
      </c>
      <c r="D1058" s="232"/>
      <c r="E1058" s="232"/>
      <c r="F1058" s="232"/>
      <c r="G1058" s="232"/>
      <c r="H1058" s="232"/>
      <c r="I1058" s="232"/>
      <c r="J1058" s="232">
        <v>0</v>
      </c>
      <c r="K1058" s="232">
        <v>0</v>
      </c>
      <c r="L1058" s="232">
        <v>0</v>
      </c>
      <c r="M1058" s="232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2"/>
      <c r="BZ1058" s="2"/>
      <c r="CA1058" s="2"/>
      <c r="CB1058" s="2"/>
      <c r="CC1058" s="2"/>
      <c r="CD1058" s="2"/>
      <c r="CE1058" s="2"/>
      <c r="CF1058" s="2"/>
    </row>
    <row r="1059" spans="1:84" x14ac:dyDescent="0.2">
      <c r="A1059" s="1"/>
      <c r="B1059" s="41" t="s">
        <v>614</v>
      </c>
      <c r="C1059" s="51">
        <v>3</v>
      </c>
      <c r="D1059" s="232"/>
      <c r="E1059" s="232"/>
      <c r="F1059" s="232"/>
      <c r="G1059" s="232"/>
      <c r="H1059" s="232"/>
      <c r="I1059" s="232"/>
      <c r="J1059" s="232">
        <v>0</v>
      </c>
      <c r="K1059" s="232">
        <v>0</v>
      </c>
      <c r="L1059" s="232">
        <v>0</v>
      </c>
      <c r="M1059" s="232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2"/>
      <c r="BZ1059" s="2"/>
      <c r="CA1059" s="2"/>
      <c r="CB1059" s="2"/>
      <c r="CC1059" s="2"/>
      <c r="CD1059" s="2"/>
      <c r="CE1059" s="2"/>
      <c r="CF1059" s="2"/>
    </row>
    <row r="1060" spans="1:84" x14ac:dyDescent="0.2">
      <c r="A1060" s="1"/>
      <c r="B1060" s="41" t="s">
        <v>615</v>
      </c>
      <c r="C1060" s="51">
        <v>4</v>
      </c>
      <c r="D1060" s="232"/>
      <c r="E1060" s="232"/>
      <c r="F1060" s="232"/>
      <c r="G1060" s="232"/>
      <c r="H1060" s="232"/>
      <c r="I1060" s="232"/>
      <c r="J1060" s="232">
        <v>0</v>
      </c>
      <c r="K1060" s="232">
        <v>0</v>
      </c>
      <c r="L1060" s="232">
        <v>0</v>
      </c>
      <c r="M1060" s="232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2"/>
      <c r="BZ1060" s="2"/>
      <c r="CA1060" s="2"/>
      <c r="CB1060" s="2"/>
      <c r="CC1060" s="2"/>
      <c r="CD1060" s="2"/>
      <c r="CE1060" s="2"/>
      <c r="CF1060" s="2"/>
    </row>
    <row r="1061" spans="1:84" x14ac:dyDescent="0.2">
      <c r="A1061" s="1"/>
      <c r="B1061" s="41" t="s">
        <v>616</v>
      </c>
      <c r="C1061" s="51">
        <v>1</v>
      </c>
      <c r="D1061" s="232"/>
      <c r="E1061" s="232"/>
      <c r="F1061" s="232"/>
      <c r="G1061" s="232"/>
      <c r="H1061" s="232"/>
      <c r="I1061" s="232"/>
      <c r="J1061" s="232">
        <v>0</v>
      </c>
      <c r="K1061" s="232">
        <v>0</v>
      </c>
      <c r="L1061" s="232">
        <v>0</v>
      </c>
      <c r="M1061" s="232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2"/>
      <c r="BZ1061" s="2"/>
      <c r="CA1061" s="2"/>
      <c r="CB1061" s="2"/>
      <c r="CC1061" s="2"/>
      <c r="CD1061" s="2"/>
      <c r="CE1061" s="2"/>
      <c r="CF1061" s="2"/>
    </row>
    <row r="1062" spans="1:84" x14ac:dyDescent="0.2">
      <c r="A1062" s="1"/>
      <c r="B1062" s="41" t="s">
        <v>617</v>
      </c>
      <c r="C1062" s="51">
        <v>6</v>
      </c>
      <c r="D1062" s="232"/>
      <c r="E1062" s="232"/>
      <c r="F1062" s="232"/>
      <c r="G1062" s="232"/>
      <c r="H1062" s="232"/>
      <c r="I1062" s="232"/>
      <c r="J1062" s="232">
        <v>0</v>
      </c>
      <c r="K1062" s="232">
        <v>0</v>
      </c>
      <c r="L1062" s="232">
        <v>0</v>
      </c>
      <c r="M1062" s="232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2"/>
      <c r="BZ1062" s="2"/>
      <c r="CA1062" s="2"/>
      <c r="CB1062" s="2"/>
      <c r="CC1062" s="2"/>
      <c r="CD1062" s="2"/>
      <c r="CE1062" s="2"/>
      <c r="CF1062" s="2"/>
    </row>
    <row r="1063" spans="1:84" x14ac:dyDescent="0.2">
      <c r="A1063" s="1"/>
      <c r="B1063" s="41" t="s">
        <v>618</v>
      </c>
      <c r="C1063" s="51">
        <v>7</v>
      </c>
      <c r="D1063" s="232"/>
      <c r="E1063" s="232"/>
      <c r="F1063" s="232"/>
      <c r="G1063" s="232"/>
      <c r="H1063" s="232"/>
      <c r="I1063" s="232"/>
      <c r="J1063" s="232">
        <v>0</v>
      </c>
      <c r="K1063" s="232">
        <v>0</v>
      </c>
      <c r="L1063" s="232">
        <v>0</v>
      </c>
      <c r="M1063" s="232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2"/>
      <c r="BZ1063" s="2"/>
      <c r="CA1063" s="2"/>
      <c r="CB1063" s="2"/>
      <c r="CC1063" s="2"/>
      <c r="CD1063" s="2"/>
      <c r="CE1063" s="2"/>
      <c r="CF1063" s="2"/>
    </row>
    <row r="1064" spans="1:84" x14ac:dyDescent="0.2">
      <c r="A1064" s="1"/>
      <c r="B1064" s="41" t="s">
        <v>619</v>
      </c>
      <c r="C1064" s="51">
        <v>8</v>
      </c>
      <c r="D1064" s="232"/>
      <c r="E1064" s="232"/>
      <c r="F1064" s="232"/>
      <c r="G1064" s="232"/>
      <c r="H1064" s="232"/>
      <c r="I1064" s="232"/>
      <c r="J1064" s="232">
        <v>0</v>
      </c>
      <c r="K1064" s="232">
        <v>0</v>
      </c>
      <c r="L1064" s="232">
        <v>0</v>
      </c>
      <c r="M1064" s="232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2"/>
      <c r="BZ1064" s="2"/>
      <c r="CA1064" s="2"/>
      <c r="CB1064" s="2"/>
      <c r="CC1064" s="2"/>
      <c r="CD1064" s="2"/>
      <c r="CE1064" s="2"/>
      <c r="CF1064" s="2"/>
    </row>
    <row r="1065" spans="1:84" x14ac:dyDescent="0.2">
      <c r="A1065" s="1"/>
      <c r="B1065" s="41" t="s">
        <v>765</v>
      </c>
      <c r="C1065" s="51">
        <v>1</v>
      </c>
      <c r="D1065" s="232"/>
      <c r="E1065" s="232"/>
      <c r="F1065" s="232"/>
      <c r="G1065" s="232"/>
      <c r="H1065" s="232"/>
      <c r="I1065" s="232"/>
      <c r="J1065" s="232">
        <v>0</v>
      </c>
      <c r="K1065" s="232">
        <v>0</v>
      </c>
      <c r="L1065" s="232">
        <v>0</v>
      </c>
      <c r="M1065" s="232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2"/>
      <c r="BZ1065" s="2"/>
      <c r="CA1065" s="2"/>
      <c r="CB1065" s="2"/>
      <c r="CC1065" s="2"/>
      <c r="CD1065" s="2"/>
      <c r="CE1065" s="2"/>
      <c r="CF1065" s="2"/>
    </row>
    <row r="1066" spans="1:84" x14ac:dyDescent="0.2">
      <c r="A1066" s="1"/>
      <c r="B1066" s="41" t="s">
        <v>766</v>
      </c>
      <c r="C1066" s="51">
        <v>1</v>
      </c>
      <c r="D1066" s="232"/>
      <c r="E1066" s="232"/>
      <c r="F1066" s="232"/>
      <c r="G1066" s="232"/>
      <c r="H1066" s="232"/>
      <c r="I1066" s="232"/>
      <c r="J1066" s="232">
        <v>0</v>
      </c>
      <c r="K1066" s="232">
        <v>0</v>
      </c>
      <c r="L1066" s="232">
        <v>0</v>
      </c>
      <c r="M1066" s="232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2"/>
      <c r="BZ1066" s="2"/>
      <c r="CA1066" s="2"/>
      <c r="CB1066" s="2"/>
      <c r="CC1066" s="2"/>
      <c r="CD1066" s="2"/>
      <c r="CE1066" s="2"/>
      <c r="CF1066" s="2"/>
    </row>
    <row r="1067" spans="1:84" x14ac:dyDescent="0.2">
      <c r="A1067" s="1"/>
      <c r="B1067" s="41" t="s">
        <v>620</v>
      </c>
      <c r="C1067" s="51">
        <v>3</v>
      </c>
      <c r="D1067" s="232"/>
      <c r="E1067" s="232"/>
      <c r="F1067" s="232"/>
      <c r="G1067" s="232"/>
      <c r="H1067" s="232"/>
      <c r="I1067" s="232"/>
      <c r="J1067" s="232">
        <v>0</v>
      </c>
      <c r="K1067" s="232">
        <v>0</v>
      </c>
      <c r="L1067" s="232">
        <v>0</v>
      </c>
      <c r="M1067" s="232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2"/>
      <c r="BZ1067" s="2"/>
      <c r="CA1067" s="2"/>
      <c r="CB1067" s="2"/>
      <c r="CC1067" s="2"/>
      <c r="CD1067" s="2"/>
      <c r="CE1067" s="2"/>
      <c r="CF1067" s="2"/>
    </row>
    <row r="1068" spans="1:84" x14ac:dyDescent="0.2">
      <c r="A1068" s="1"/>
      <c r="B1068" s="41" t="s">
        <v>621</v>
      </c>
      <c r="C1068" s="51">
        <v>12</v>
      </c>
      <c r="D1068" s="232"/>
      <c r="E1068" s="232"/>
      <c r="F1068" s="232"/>
      <c r="G1068" s="232"/>
      <c r="H1068" s="232"/>
      <c r="I1068" s="232"/>
      <c r="J1068" s="232">
        <v>0</v>
      </c>
      <c r="K1068" s="232">
        <v>0</v>
      </c>
      <c r="L1068" s="232">
        <v>0</v>
      </c>
      <c r="M1068" s="232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2"/>
      <c r="BZ1068" s="2"/>
      <c r="CA1068" s="2"/>
      <c r="CB1068" s="2"/>
      <c r="CC1068" s="2"/>
      <c r="CD1068" s="2"/>
      <c r="CE1068" s="2"/>
      <c r="CF1068" s="2"/>
    </row>
    <row r="1069" spans="1:84" x14ac:dyDescent="0.2">
      <c r="A1069" s="1"/>
      <c r="B1069" s="41" t="s">
        <v>622</v>
      </c>
      <c r="C1069" s="51">
        <v>13</v>
      </c>
      <c r="D1069" s="232"/>
      <c r="E1069" s="232"/>
      <c r="F1069" s="232"/>
      <c r="G1069" s="232"/>
      <c r="H1069" s="232"/>
      <c r="I1069" s="232"/>
      <c r="J1069" s="232">
        <v>0</v>
      </c>
      <c r="K1069" s="232">
        <v>0</v>
      </c>
      <c r="L1069" s="232">
        <v>0</v>
      </c>
      <c r="M1069" s="232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2"/>
      <c r="BZ1069" s="2"/>
      <c r="CA1069" s="2"/>
      <c r="CB1069" s="2"/>
      <c r="CC1069" s="2"/>
      <c r="CD1069" s="2"/>
      <c r="CE1069" s="2"/>
      <c r="CF1069" s="2"/>
    </row>
    <row r="1070" spans="1:84" x14ac:dyDescent="0.2">
      <c r="A1070" s="1"/>
      <c r="B1070" s="41" t="s">
        <v>767</v>
      </c>
      <c r="C1070" s="51">
        <v>14</v>
      </c>
      <c r="D1070" s="232"/>
      <c r="E1070" s="232"/>
      <c r="F1070" s="232"/>
      <c r="G1070" s="232"/>
      <c r="H1070" s="232"/>
      <c r="I1070" s="232"/>
      <c r="J1070" s="232">
        <v>0</v>
      </c>
      <c r="K1070" s="232">
        <v>0</v>
      </c>
      <c r="L1070" s="232">
        <v>0</v>
      </c>
      <c r="M1070" s="232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2"/>
      <c r="BZ1070" s="2"/>
      <c r="CA1070" s="2"/>
      <c r="CB1070" s="2"/>
      <c r="CC1070" s="2"/>
      <c r="CD1070" s="2"/>
      <c r="CE1070" s="2"/>
      <c r="CF1070" s="2"/>
    </row>
    <row r="1071" spans="1:84" x14ac:dyDescent="0.2">
      <c r="A1071" s="1"/>
      <c r="B1071" s="41" t="s">
        <v>768</v>
      </c>
      <c r="C1071" s="51">
        <v>15</v>
      </c>
      <c r="D1071" s="232"/>
      <c r="E1071" s="232"/>
      <c r="F1071" s="232"/>
      <c r="G1071" s="232"/>
      <c r="H1071" s="232"/>
      <c r="I1071" s="232"/>
      <c r="J1071" s="232">
        <v>0</v>
      </c>
      <c r="K1071" s="232">
        <v>0</v>
      </c>
      <c r="L1071" s="232">
        <v>0</v>
      </c>
      <c r="M1071" s="232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2"/>
      <c r="BZ1071" s="2"/>
      <c r="CA1071" s="2"/>
      <c r="CB1071" s="2"/>
      <c r="CC1071" s="2"/>
      <c r="CD1071" s="2"/>
      <c r="CE1071" s="2"/>
      <c r="CF1071" s="2"/>
    </row>
    <row r="1072" spans="1:84" x14ac:dyDescent="0.2">
      <c r="A1072" s="1"/>
      <c r="B1072" s="41" t="s">
        <v>769</v>
      </c>
      <c r="C1072" s="51">
        <v>16</v>
      </c>
      <c r="D1072" s="232"/>
      <c r="E1072" s="232"/>
      <c r="F1072" s="232"/>
      <c r="G1072" s="232"/>
      <c r="H1072" s="232"/>
      <c r="I1072" s="232"/>
      <c r="J1072" s="232">
        <v>0</v>
      </c>
      <c r="K1072" s="232">
        <v>0</v>
      </c>
      <c r="L1072" s="232">
        <v>0</v>
      </c>
      <c r="M1072" s="232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2"/>
      <c r="BZ1072" s="2"/>
      <c r="CA1072" s="2"/>
      <c r="CB1072" s="2"/>
      <c r="CC1072" s="2"/>
      <c r="CD1072" s="2"/>
      <c r="CE1072" s="2"/>
      <c r="CF1072" s="2"/>
    </row>
    <row r="1073" spans="1:84" x14ac:dyDescent="0.2">
      <c r="A1073" s="1"/>
      <c r="B1073" s="41" t="s">
        <v>623</v>
      </c>
      <c r="C1073" s="51">
        <v>17</v>
      </c>
      <c r="D1073" s="232"/>
      <c r="E1073" s="232"/>
      <c r="F1073" s="232"/>
      <c r="G1073" s="232"/>
      <c r="H1073" s="232"/>
      <c r="I1073" s="232"/>
      <c r="J1073" s="232">
        <v>0</v>
      </c>
      <c r="K1073" s="232">
        <v>0</v>
      </c>
      <c r="L1073" s="232">
        <v>0</v>
      </c>
      <c r="M1073" s="232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2"/>
      <c r="BZ1073" s="2"/>
      <c r="CA1073" s="2"/>
      <c r="CB1073" s="2"/>
      <c r="CC1073" s="2"/>
      <c r="CD1073" s="2"/>
      <c r="CE1073" s="2"/>
      <c r="CF1073" s="2"/>
    </row>
    <row r="1074" spans="1:84" x14ac:dyDescent="0.2">
      <c r="A1074" s="1"/>
      <c r="B1074" s="41" t="s">
        <v>721</v>
      </c>
      <c r="C1074" s="51">
        <v>18</v>
      </c>
      <c r="D1074" s="52"/>
      <c r="E1074" s="52"/>
      <c r="F1074" s="52"/>
      <c r="G1074" s="52"/>
      <c r="H1074" s="52"/>
      <c r="I1074" s="52"/>
      <c r="J1074" s="52">
        <v>1</v>
      </c>
      <c r="K1074" s="52">
        <v>1</v>
      </c>
      <c r="L1074" s="52">
        <v>1</v>
      </c>
      <c r="M1074" s="52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2"/>
      <c r="BZ1074" s="2"/>
      <c r="CA1074" s="2"/>
      <c r="CB1074" s="2"/>
      <c r="CC1074" s="2"/>
      <c r="CD1074" s="2"/>
      <c r="CE1074" s="2"/>
      <c r="CF1074" s="2"/>
    </row>
    <row r="1075" spans="1:84" x14ac:dyDescent="0.2">
      <c r="A1075" s="1"/>
      <c r="B1075" s="41" t="s">
        <v>722</v>
      </c>
      <c r="C1075" s="51">
        <v>19</v>
      </c>
      <c r="D1075" s="52"/>
      <c r="E1075" s="52"/>
      <c r="F1075" s="52"/>
      <c r="G1075" s="52"/>
      <c r="H1075" s="52"/>
      <c r="I1075" s="52"/>
      <c r="J1075" s="52">
        <v>12</v>
      </c>
      <c r="K1075" s="52">
        <v>12</v>
      </c>
      <c r="L1075" s="52">
        <v>12</v>
      </c>
      <c r="M1075" s="52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2"/>
      <c r="BZ1075" s="2"/>
      <c r="CA1075" s="2"/>
      <c r="CB1075" s="2"/>
      <c r="CC1075" s="2"/>
      <c r="CD1075" s="2"/>
      <c r="CE1075" s="2"/>
      <c r="CF1075" s="2"/>
    </row>
    <row r="1076" spans="1:84" x14ac:dyDescent="0.2">
      <c r="A1076" s="1"/>
      <c r="B1076" s="41" t="s">
        <v>628</v>
      </c>
      <c r="C1076" s="51">
        <v>20</v>
      </c>
      <c r="D1076" s="52"/>
      <c r="E1076" s="52"/>
      <c r="F1076" s="52"/>
      <c r="G1076" s="52"/>
      <c r="H1076" s="52"/>
      <c r="I1076" s="52"/>
      <c r="J1076" s="52" t="b">
        <v>0</v>
      </c>
      <c r="K1076" s="52" t="b">
        <v>0</v>
      </c>
      <c r="L1076" s="52" t="b">
        <v>0</v>
      </c>
      <c r="M1076" s="52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2"/>
      <c r="BZ1076" s="2"/>
      <c r="CA1076" s="2"/>
      <c r="CB1076" s="2"/>
      <c r="CC1076" s="2"/>
      <c r="CD1076" s="2"/>
      <c r="CE1076" s="2"/>
      <c r="CF1076" s="2"/>
    </row>
    <row r="1077" spans="1:84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2"/>
      <c r="BZ1077" s="2"/>
      <c r="CA1077" s="2"/>
      <c r="CB1077" s="2"/>
      <c r="CC1077" s="2"/>
      <c r="CD1077" s="2"/>
      <c r="CE1077" s="2"/>
      <c r="CF1077" s="2"/>
    </row>
    <row r="1078" spans="1:84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2"/>
      <c r="BZ1078" s="2"/>
      <c r="CA1078" s="2"/>
      <c r="CB1078" s="2"/>
      <c r="CC1078" s="2"/>
      <c r="CD1078" s="2"/>
      <c r="CE1078" s="2"/>
      <c r="CF1078" s="2"/>
    </row>
    <row r="1079" spans="1:84" x14ac:dyDescent="0.2">
      <c r="A1079" s="2" t="s">
        <v>32</v>
      </c>
      <c r="B1079" s="45" t="s">
        <v>732</v>
      </c>
      <c r="C1079" s="52"/>
      <c r="D1079" s="131"/>
      <c r="E1079" s="131"/>
      <c r="F1079" s="131"/>
      <c r="G1079" s="131"/>
      <c r="H1079" s="131"/>
      <c r="I1079" s="42"/>
      <c r="J1079" s="42" t="s">
        <v>772</v>
      </c>
      <c r="K1079" s="42" t="s">
        <v>719</v>
      </c>
      <c r="L1079" s="131" t="s">
        <v>720</v>
      </c>
      <c r="M1079" s="42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2"/>
      <c r="BZ1079" s="2"/>
      <c r="CA1079" s="2"/>
      <c r="CB1079" s="2"/>
      <c r="CC1079" s="2"/>
      <c r="CD1079" s="2"/>
      <c r="CE1079" s="2"/>
      <c r="CF1079" s="2"/>
    </row>
    <row r="1080" spans="1:84" x14ac:dyDescent="0.2">
      <c r="A1080" s="4"/>
      <c r="B1080" s="2" t="s">
        <v>612</v>
      </c>
      <c r="C1080" s="51">
        <v>1</v>
      </c>
      <c r="D1080" s="135"/>
      <c r="E1080" s="135"/>
      <c r="F1080" s="135"/>
      <c r="G1080" s="135"/>
      <c r="H1080" s="135"/>
      <c r="I1080" s="135"/>
      <c r="J1080" s="135">
        <v>0</v>
      </c>
      <c r="K1080" s="135">
        <v>0</v>
      </c>
      <c r="L1080" s="135">
        <v>0</v>
      </c>
      <c r="M1080" s="135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2"/>
      <c r="BZ1080" s="2"/>
      <c r="CA1080" s="2"/>
      <c r="CB1080" s="2"/>
      <c r="CC1080" s="2"/>
      <c r="CD1080" s="2"/>
      <c r="CE1080" s="2"/>
      <c r="CF1080" s="2"/>
    </row>
    <row r="1081" spans="1:84" x14ac:dyDescent="0.2">
      <c r="A1081" s="1"/>
      <c r="B1081" s="41" t="s">
        <v>613</v>
      </c>
      <c r="C1081" s="51">
        <v>2</v>
      </c>
      <c r="D1081" s="232"/>
      <c r="E1081" s="232"/>
      <c r="F1081" s="232"/>
      <c r="G1081" s="232"/>
      <c r="H1081" s="232"/>
      <c r="I1081" s="232"/>
      <c r="J1081" s="232">
        <v>0</v>
      </c>
      <c r="K1081" s="232">
        <v>0</v>
      </c>
      <c r="L1081" s="232">
        <v>0</v>
      </c>
      <c r="M1081" s="232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2"/>
      <c r="BZ1081" s="2"/>
      <c r="CA1081" s="2"/>
      <c r="CB1081" s="2"/>
      <c r="CC1081" s="2"/>
      <c r="CD1081" s="2"/>
      <c r="CE1081" s="2"/>
      <c r="CF1081" s="2"/>
    </row>
    <row r="1082" spans="1:84" x14ac:dyDescent="0.2">
      <c r="A1082" s="1"/>
      <c r="B1082" s="41" t="s">
        <v>614</v>
      </c>
      <c r="C1082" s="51">
        <v>3</v>
      </c>
      <c r="D1082" s="232"/>
      <c r="E1082" s="232"/>
      <c r="F1082" s="232"/>
      <c r="G1082" s="232"/>
      <c r="H1082" s="232"/>
      <c r="I1082" s="232"/>
      <c r="J1082" s="232">
        <v>0</v>
      </c>
      <c r="K1082" s="232">
        <v>0</v>
      </c>
      <c r="L1082" s="232">
        <v>0</v>
      </c>
      <c r="M1082" s="232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2"/>
      <c r="BZ1082" s="2"/>
      <c r="CA1082" s="2"/>
      <c r="CB1082" s="2"/>
      <c r="CC1082" s="2"/>
      <c r="CD1082" s="2"/>
      <c r="CE1082" s="2"/>
      <c r="CF1082" s="2"/>
    </row>
    <row r="1083" spans="1:84" x14ac:dyDescent="0.2">
      <c r="A1083" s="1"/>
      <c r="B1083" s="41" t="s">
        <v>615</v>
      </c>
      <c r="C1083" s="51">
        <v>4</v>
      </c>
      <c r="D1083" s="232"/>
      <c r="E1083" s="232"/>
      <c r="F1083" s="232"/>
      <c r="G1083" s="232"/>
      <c r="H1083" s="232"/>
      <c r="I1083" s="232"/>
      <c r="J1083" s="232">
        <v>0</v>
      </c>
      <c r="K1083" s="232">
        <v>0</v>
      </c>
      <c r="L1083" s="232">
        <v>0</v>
      </c>
      <c r="M1083" s="232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2"/>
      <c r="BZ1083" s="2"/>
      <c r="CA1083" s="2"/>
      <c r="CB1083" s="2"/>
      <c r="CC1083" s="2"/>
      <c r="CD1083" s="2"/>
      <c r="CE1083" s="2"/>
      <c r="CF1083" s="2"/>
    </row>
    <row r="1084" spans="1:84" x14ac:dyDescent="0.2">
      <c r="A1084" s="1"/>
      <c r="B1084" s="41" t="s">
        <v>616</v>
      </c>
      <c r="C1084" s="51">
        <v>1</v>
      </c>
      <c r="D1084" s="232"/>
      <c r="E1084" s="232"/>
      <c r="F1084" s="232"/>
      <c r="G1084" s="232"/>
      <c r="H1084" s="232"/>
      <c r="I1084" s="232"/>
      <c r="J1084" s="232">
        <v>0</v>
      </c>
      <c r="K1084" s="232">
        <v>0</v>
      </c>
      <c r="L1084" s="232">
        <v>0</v>
      </c>
      <c r="M1084" s="232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2"/>
      <c r="BZ1084" s="2"/>
      <c r="CA1084" s="2"/>
      <c r="CB1084" s="2"/>
      <c r="CC1084" s="2"/>
      <c r="CD1084" s="2"/>
      <c r="CE1084" s="2"/>
      <c r="CF1084" s="2"/>
    </row>
    <row r="1085" spans="1:84" x14ac:dyDescent="0.2">
      <c r="A1085" s="1"/>
      <c r="B1085" s="41" t="s">
        <v>617</v>
      </c>
      <c r="C1085" s="51">
        <v>6</v>
      </c>
      <c r="D1085" s="232"/>
      <c r="E1085" s="232"/>
      <c r="F1085" s="232"/>
      <c r="G1085" s="232"/>
      <c r="H1085" s="232"/>
      <c r="I1085" s="232"/>
      <c r="J1085" s="232">
        <v>0</v>
      </c>
      <c r="K1085" s="232">
        <v>0</v>
      </c>
      <c r="L1085" s="232">
        <v>0</v>
      </c>
      <c r="M1085" s="232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2"/>
      <c r="BZ1085" s="2"/>
      <c r="CA1085" s="2"/>
      <c r="CB1085" s="2"/>
      <c r="CC1085" s="2"/>
      <c r="CD1085" s="2"/>
      <c r="CE1085" s="2"/>
      <c r="CF1085" s="2"/>
    </row>
    <row r="1086" spans="1:84" x14ac:dyDescent="0.2">
      <c r="A1086" s="1"/>
      <c r="B1086" s="41" t="s">
        <v>618</v>
      </c>
      <c r="C1086" s="51">
        <v>7</v>
      </c>
      <c r="D1086" s="232"/>
      <c r="E1086" s="232"/>
      <c r="F1086" s="232"/>
      <c r="G1086" s="232"/>
      <c r="H1086" s="232"/>
      <c r="I1086" s="232"/>
      <c r="J1086" s="232">
        <v>0</v>
      </c>
      <c r="K1086" s="232">
        <v>0</v>
      </c>
      <c r="L1086" s="232">
        <v>0</v>
      </c>
      <c r="M1086" s="232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2"/>
      <c r="BZ1086" s="2"/>
      <c r="CA1086" s="2"/>
      <c r="CB1086" s="2"/>
      <c r="CC1086" s="2"/>
      <c r="CD1086" s="2"/>
      <c r="CE1086" s="2"/>
      <c r="CF1086" s="2"/>
    </row>
    <row r="1087" spans="1:84" x14ac:dyDescent="0.2">
      <c r="A1087" s="1"/>
      <c r="B1087" s="41" t="s">
        <v>619</v>
      </c>
      <c r="C1087" s="51">
        <v>8</v>
      </c>
      <c r="D1087" s="232"/>
      <c r="E1087" s="232"/>
      <c r="F1087" s="232"/>
      <c r="G1087" s="232"/>
      <c r="H1087" s="232"/>
      <c r="I1087" s="232"/>
      <c r="J1087" s="232">
        <v>0</v>
      </c>
      <c r="K1087" s="232">
        <v>0</v>
      </c>
      <c r="L1087" s="232">
        <v>0</v>
      </c>
      <c r="M1087" s="232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2"/>
      <c r="BZ1087" s="2"/>
      <c r="CA1087" s="2"/>
      <c r="CB1087" s="2"/>
      <c r="CC1087" s="2"/>
      <c r="CD1087" s="2"/>
      <c r="CE1087" s="2"/>
      <c r="CF1087" s="2"/>
    </row>
    <row r="1088" spans="1:84" x14ac:dyDescent="0.2">
      <c r="A1088" s="1"/>
      <c r="B1088" s="41" t="s">
        <v>765</v>
      </c>
      <c r="C1088" s="51">
        <v>1</v>
      </c>
      <c r="D1088" s="232"/>
      <c r="E1088" s="232"/>
      <c r="F1088" s="232"/>
      <c r="G1088" s="232"/>
      <c r="H1088" s="232"/>
      <c r="I1088" s="232"/>
      <c r="J1088" s="232">
        <v>0</v>
      </c>
      <c r="K1088" s="232">
        <v>0</v>
      </c>
      <c r="L1088" s="232">
        <v>0</v>
      </c>
      <c r="M1088" s="232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2"/>
      <c r="BZ1088" s="2"/>
      <c r="CA1088" s="2"/>
      <c r="CB1088" s="2"/>
      <c r="CC1088" s="2"/>
      <c r="CD1088" s="2"/>
      <c r="CE1088" s="2"/>
      <c r="CF1088" s="2"/>
    </row>
    <row r="1089" spans="1:84" x14ac:dyDescent="0.2">
      <c r="A1089" s="1"/>
      <c r="B1089" s="41" t="s">
        <v>766</v>
      </c>
      <c r="C1089" s="51">
        <v>1</v>
      </c>
      <c r="D1089" s="232"/>
      <c r="E1089" s="232"/>
      <c r="F1089" s="232"/>
      <c r="G1089" s="232"/>
      <c r="H1089" s="232"/>
      <c r="I1089" s="232"/>
      <c r="J1089" s="232">
        <v>0</v>
      </c>
      <c r="K1089" s="232">
        <v>0</v>
      </c>
      <c r="L1089" s="232">
        <v>0</v>
      </c>
      <c r="M1089" s="232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2"/>
      <c r="BZ1089" s="2"/>
      <c r="CA1089" s="2"/>
      <c r="CB1089" s="2"/>
      <c r="CC1089" s="2"/>
      <c r="CD1089" s="2"/>
      <c r="CE1089" s="2"/>
      <c r="CF1089" s="2"/>
    </row>
    <row r="1090" spans="1:84" x14ac:dyDescent="0.2">
      <c r="A1090" s="1"/>
      <c r="B1090" s="41" t="s">
        <v>620</v>
      </c>
      <c r="C1090" s="51">
        <v>3</v>
      </c>
      <c r="D1090" s="232"/>
      <c r="E1090" s="232"/>
      <c r="F1090" s="232"/>
      <c r="G1090" s="232"/>
      <c r="H1090" s="232"/>
      <c r="I1090" s="232"/>
      <c r="J1090" s="232">
        <v>0</v>
      </c>
      <c r="K1090" s="232">
        <v>0</v>
      </c>
      <c r="L1090" s="232">
        <v>0</v>
      </c>
      <c r="M1090" s="232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2"/>
      <c r="BZ1090" s="2"/>
      <c r="CA1090" s="2"/>
      <c r="CB1090" s="2"/>
      <c r="CC1090" s="2"/>
      <c r="CD1090" s="2"/>
      <c r="CE1090" s="2"/>
      <c r="CF1090" s="2"/>
    </row>
    <row r="1091" spans="1:84" x14ac:dyDescent="0.2">
      <c r="A1091" s="1"/>
      <c r="B1091" s="41" t="s">
        <v>621</v>
      </c>
      <c r="C1091" s="51">
        <v>12</v>
      </c>
      <c r="D1091" s="232"/>
      <c r="E1091" s="232"/>
      <c r="F1091" s="232"/>
      <c r="G1091" s="232"/>
      <c r="H1091" s="232"/>
      <c r="I1091" s="232"/>
      <c r="J1091" s="232">
        <v>0</v>
      </c>
      <c r="K1091" s="232">
        <v>0</v>
      </c>
      <c r="L1091" s="232">
        <v>0</v>
      </c>
      <c r="M1091" s="232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2"/>
      <c r="BZ1091" s="2"/>
      <c r="CA1091" s="2"/>
      <c r="CB1091" s="2"/>
      <c r="CC1091" s="2"/>
      <c r="CD1091" s="2"/>
      <c r="CE1091" s="2"/>
      <c r="CF1091" s="2"/>
    </row>
    <row r="1092" spans="1:84" x14ac:dyDescent="0.2">
      <c r="A1092" s="1"/>
      <c r="B1092" s="41" t="s">
        <v>622</v>
      </c>
      <c r="C1092" s="51">
        <v>13</v>
      </c>
      <c r="D1092" s="232"/>
      <c r="E1092" s="232"/>
      <c r="F1092" s="232"/>
      <c r="G1092" s="232"/>
      <c r="H1092" s="232"/>
      <c r="I1092" s="232"/>
      <c r="J1092" s="232">
        <v>0</v>
      </c>
      <c r="K1092" s="232">
        <v>0</v>
      </c>
      <c r="L1092" s="232">
        <v>0</v>
      </c>
      <c r="M1092" s="232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2"/>
      <c r="BZ1092" s="2"/>
      <c r="CA1092" s="2"/>
      <c r="CB1092" s="2"/>
      <c r="CC1092" s="2"/>
      <c r="CD1092" s="2"/>
      <c r="CE1092" s="2"/>
      <c r="CF1092" s="2"/>
    </row>
    <row r="1093" spans="1:84" x14ac:dyDescent="0.2">
      <c r="A1093" s="1"/>
      <c r="B1093" s="41" t="s">
        <v>767</v>
      </c>
      <c r="C1093" s="51">
        <v>14</v>
      </c>
      <c r="D1093" s="232"/>
      <c r="E1093" s="232"/>
      <c r="F1093" s="232"/>
      <c r="G1093" s="232"/>
      <c r="H1093" s="232"/>
      <c r="I1093" s="232"/>
      <c r="J1093" s="232">
        <v>0</v>
      </c>
      <c r="K1093" s="232">
        <v>0</v>
      </c>
      <c r="L1093" s="232">
        <v>0</v>
      </c>
      <c r="M1093" s="232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2"/>
      <c r="BZ1093" s="2"/>
      <c r="CA1093" s="2"/>
      <c r="CB1093" s="2"/>
      <c r="CC1093" s="2"/>
      <c r="CD1093" s="2"/>
      <c r="CE1093" s="2"/>
      <c r="CF1093" s="2"/>
    </row>
    <row r="1094" spans="1:84" x14ac:dyDescent="0.2">
      <c r="A1094" s="1"/>
      <c r="B1094" s="41" t="s">
        <v>768</v>
      </c>
      <c r="C1094" s="51">
        <v>15</v>
      </c>
      <c r="D1094" s="232"/>
      <c r="E1094" s="232"/>
      <c r="F1094" s="232"/>
      <c r="G1094" s="232"/>
      <c r="H1094" s="232"/>
      <c r="I1094" s="232"/>
      <c r="J1094" s="232">
        <v>0</v>
      </c>
      <c r="K1094" s="232">
        <v>0</v>
      </c>
      <c r="L1094" s="232">
        <v>0</v>
      </c>
      <c r="M1094" s="232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2"/>
      <c r="BZ1094" s="2"/>
      <c r="CA1094" s="2"/>
      <c r="CB1094" s="2"/>
      <c r="CC1094" s="2"/>
      <c r="CD1094" s="2"/>
      <c r="CE1094" s="2"/>
      <c r="CF1094" s="2"/>
    </row>
    <row r="1095" spans="1:84" x14ac:dyDescent="0.2">
      <c r="A1095" s="1"/>
      <c r="B1095" s="41" t="s">
        <v>769</v>
      </c>
      <c r="C1095" s="51">
        <v>16</v>
      </c>
      <c r="D1095" s="232"/>
      <c r="E1095" s="232"/>
      <c r="F1095" s="232"/>
      <c r="G1095" s="232"/>
      <c r="H1095" s="232"/>
      <c r="I1095" s="232"/>
      <c r="J1095" s="232">
        <v>0</v>
      </c>
      <c r="K1095" s="232">
        <v>0</v>
      </c>
      <c r="L1095" s="232">
        <v>0</v>
      </c>
      <c r="M1095" s="232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2"/>
      <c r="BZ1095" s="2"/>
      <c r="CA1095" s="2"/>
      <c r="CB1095" s="2"/>
      <c r="CC1095" s="2"/>
      <c r="CD1095" s="2"/>
      <c r="CE1095" s="2"/>
      <c r="CF1095" s="2"/>
    </row>
    <row r="1096" spans="1:84" x14ac:dyDescent="0.2">
      <c r="A1096" s="1"/>
      <c r="B1096" s="41" t="s">
        <v>623</v>
      </c>
      <c r="C1096" s="51">
        <v>17</v>
      </c>
      <c r="D1096" s="232"/>
      <c r="E1096" s="232"/>
      <c r="F1096" s="232"/>
      <c r="G1096" s="232"/>
      <c r="H1096" s="232"/>
      <c r="I1096" s="232"/>
      <c r="J1096" s="232">
        <v>0</v>
      </c>
      <c r="K1096" s="232">
        <v>0</v>
      </c>
      <c r="L1096" s="232">
        <v>0</v>
      </c>
      <c r="M1096" s="232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2"/>
      <c r="BZ1096" s="2"/>
      <c r="CA1096" s="2"/>
      <c r="CB1096" s="2"/>
      <c r="CC1096" s="2"/>
      <c r="CD1096" s="2"/>
      <c r="CE1096" s="2"/>
      <c r="CF1096" s="2"/>
    </row>
    <row r="1097" spans="1:84" x14ac:dyDescent="0.2">
      <c r="A1097" s="1"/>
      <c r="B1097" s="41" t="s">
        <v>721</v>
      </c>
      <c r="C1097" s="51">
        <v>18</v>
      </c>
      <c r="D1097" s="52"/>
      <c r="E1097" s="52"/>
      <c r="F1097" s="52"/>
      <c r="G1097" s="52"/>
      <c r="H1097" s="52"/>
      <c r="I1097" s="52"/>
      <c r="J1097" s="52">
        <v>1</v>
      </c>
      <c r="K1097" s="52">
        <v>1</v>
      </c>
      <c r="L1097" s="52">
        <v>1</v>
      </c>
      <c r="M1097" s="52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2"/>
      <c r="BZ1097" s="2"/>
      <c r="CA1097" s="2"/>
      <c r="CB1097" s="2"/>
      <c r="CC1097" s="2"/>
      <c r="CD1097" s="2"/>
      <c r="CE1097" s="2"/>
      <c r="CF1097" s="2"/>
    </row>
    <row r="1098" spans="1:84" x14ac:dyDescent="0.2">
      <c r="A1098" s="1"/>
      <c r="B1098" s="41" t="s">
        <v>722</v>
      </c>
      <c r="C1098" s="51">
        <v>19</v>
      </c>
      <c r="D1098" s="52"/>
      <c r="E1098" s="52"/>
      <c r="F1098" s="52"/>
      <c r="G1098" s="52"/>
      <c r="H1098" s="52"/>
      <c r="I1098" s="52"/>
      <c r="J1098" s="52">
        <v>12</v>
      </c>
      <c r="K1098" s="52">
        <v>12</v>
      </c>
      <c r="L1098" s="52">
        <v>12</v>
      </c>
      <c r="M1098" s="52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2"/>
      <c r="BZ1098" s="2"/>
      <c r="CA1098" s="2"/>
      <c r="CB1098" s="2"/>
      <c r="CC1098" s="2"/>
      <c r="CD1098" s="2"/>
      <c r="CE1098" s="2"/>
      <c r="CF1098" s="2"/>
    </row>
    <row r="1099" spans="1:84" x14ac:dyDescent="0.2">
      <c r="A1099" s="1"/>
      <c r="B1099" s="41" t="s">
        <v>628</v>
      </c>
      <c r="C1099" s="51">
        <v>20</v>
      </c>
      <c r="D1099" s="52"/>
      <c r="E1099" s="52"/>
      <c r="F1099" s="52"/>
      <c r="G1099" s="52"/>
      <c r="H1099" s="52"/>
      <c r="I1099" s="52"/>
      <c r="J1099" s="52" t="b">
        <v>0</v>
      </c>
      <c r="K1099" s="52" t="b">
        <v>0</v>
      </c>
      <c r="L1099" s="52" t="b">
        <v>0</v>
      </c>
      <c r="M1099" s="52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2"/>
      <c r="BZ1099" s="2"/>
      <c r="CA1099" s="2"/>
      <c r="CB1099" s="2"/>
      <c r="CC1099" s="2"/>
      <c r="CD1099" s="2"/>
      <c r="CE1099" s="2"/>
      <c r="CF1099" s="2"/>
    </row>
    <row r="1100" spans="1:84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2"/>
      <c r="BZ1100" s="2"/>
      <c r="CA1100" s="2"/>
      <c r="CB1100" s="2"/>
      <c r="CC1100" s="2"/>
      <c r="CD1100" s="2"/>
      <c r="CE1100" s="2"/>
      <c r="CF1100" s="2"/>
    </row>
    <row r="1101" spans="1:84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2"/>
      <c r="BZ1101" s="2"/>
      <c r="CA1101" s="2"/>
      <c r="CB1101" s="2"/>
      <c r="CC1101" s="2"/>
      <c r="CD1101" s="2"/>
      <c r="CE1101" s="2"/>
      <c r="CF1101" s="2"/>
    </row>
    <row r="1102" spans="1:84" x14ac:dyDescent="0.2">
      <c r="A1102" s="2" t="s">
        <v>32</v>
      </c>
      <c r="B1102" s="45" t="s">
        <v>733</v>
      </c>
      <c r="C1102" s="52"/>
      <c r="D1102" s="131"/>
      <c r="E1102" s="131"/>
      <c r="F1102" s="131"/>
      <c r="G1102" s="131"/>
      <c r="H1102" s="131"/>
      <c r="I1102" s="42"/>
      <c r="J1102" s="42" t="s">
        <v>772</v>
      </c>
      <c r="K1102" s="42" t="s">
        <v>719</v>
      </c>
      <c r="L1102" s="131" t="s">
        <v>720</v>
      </c>
      <c r="M1102" s="42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2"/>
      <c r="BZ1102" s="2"/>
      <c r="CA1102" s="2"/>
      <c r="CB1102" s="2"/>
      <c r="CC1102" s="2"/>
      <c r="CD1102" s="2"/>
      <c r="CE1102" s="2"/>
      <c r="CF1102" s="2"/>
    </row>
    <row r="1103" spans="1:84" x14ac:dyDescent="0.2">
      <c r="A1103" s="4"/>
      <c r="B1103" s="2" t="s">
        <v>612</v>
      </c>
      <c r="C1103" s="51">
        <v>1</v>
      </c>
      <c r="D1103" s="135"/>
      <c r="E1103" s="135"/>
      <c r="F1103" s="135"/>
      <c r="G1103" s="135"/>
      <c r="H1103" s="135"/>
      <c r="I1103" s="135"/>
      <c r="J1103" s="135">
        <v>0</v>
      </c>
      <c r="K1103" s="135">
        <v>0</v>
      </c>
      <c r="L1103" s="135">
        <v>0</v>
      </c>
      <c r="M1103" s="135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2"/>
      <c r="BZ1103" s="2"/>
      <c r="CA1103" s="2"/>
      <c r="CB1103" s="2"/>
      <c r="CC1103" s="2"/>
      <c r="CD1103" s="2"/>
      <c r="CE1103" s="2"/>
      <c r="CF1103" s="2"/>
    </row>
    <row r="1104" spans="1:84" x14ac:dyDescent="0.2">
      <c r="A1104" s="1"/>
      <c r="B1104" s="41" t="s">
        <v>613</v>
      </c>
      <c r="C1104" s="51">
        <v>2</v>
      </c>
      <c r="D1104" s="232"/>
      <c r="E1104" s="232"/>
      <c r="F1104" s="232"/>
      <c r="G1104" s="232"/>
      <c r="H1104" s="232"/>
      <c r="I1104" s="232"/>
      <c r="J1104" s="232">
        <v>0</v>
      </c>
      <c r="K1104" s="232">
        <v>0</v>
      </c>
      <c r="L1104" s="232">
        <v>0</v>
      </c>
      <c r="M1104" s="232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2"/>
      <c r="BZ1104" s="2"/>
      <c r="CA1104" s="2"/>
      <c r="CB1104" s="2"/>
      <c r="CC1104" s="2"/>
      <c r="CD1104" s="2"/>
      <c r="CE1104" s="2"/>
      <c r="CF1104" s="2"/>
    </row>
    <row r="1105" spans="1:84" x14ac:dyDescent="0.2">
      <c r="A1105" s="1"/>
      <c r="B1105" s="41" t="s">
        <v>614</v>
      </c>
      <c r="C1105" s="51">
        <v>3</v>
      </c>
      <c r="D1105" s="232"/>
      <c r="E1105" s="232"/>
      <c r="F1105" s="232"/>
      <c r="G1105" s="232"/>
      <c r="H1105" s="232"/>
      <c r="I1105" s="232"/>
      <c r="J1105" s="232">
        <v>0</v>
      </c>
      <c r="K1105" s="232">
        <v>0</v>
      </c>
      <c r="L1105" s="232">
        <v>0</v>
      </c>
      <c r="M1105" s="232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2"/>
      <c r="BZ1105" s="2"/>
      <c r="CA1105" s="2"/>
      <c r="CB1105" s="2"/>
      <c r="CC1105" s="2"/>
      <c r="CD1105" s="2"/>
      <c r="CE1105" s="2"/>
      <c r="CF1105" s="2"/>
    </row>
    <row r="1106" spans="1:84" x14ac:dyDescent="0.2">
      <c r="A1106" s="1"/>
      <c r="B1106" s="41" t="s">
        <v>615</v>
      </c>
      <c r="C1106" s="51">
        <v>4</v>
      </c>
      <c r="D1106" s="232"/>
      <c r="E1106" s="232"/>
      <c r="F1106" s="232"/>
      <c r="G1106" s="232"/>
      <c r="H1106" s="232"/>
      <c r="I1106" s="232"/>
      <c r="J1106" s="232">
        <v>0</v>
      </c>
      <c r="K1106" s="232">
        <v>0</v>
      </c>
      <c r="L1106" s="232">
        <v>0</v>
      </c>
      <c r="M1106" s="232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2"/>
      <c r="BZ1106" s="2"/>
      <c r="CA1106" s="2"/>
      <c r="CB1106" s="2"/>
      <c r="CC1106" s="2"/>
      <c r="CD1106" s="2"/>
      <c r="CE1106" s="2"/>
      <c r="CF1106" s="2"/>
    </row>
    <row r="1107" spans="1:84" x14ac:dyDescent="0.2">
      <c r="A1107" s="1"/>
      <c r="B1107" s="41" t="s">
        <v>616</v>
      </c>
      <c r="C1107" s="51">
        <v>1</v>
      </c>
      <c r="D1107" s="232"/>
      <c r="E1107" s="232"/>
      <c r="F1107" s="232"/>
      <c r="G1107" s="232"/>
      <c r="H1107" s="232"/>
      <c r="I1107" s="232"/>
      <c r="J1107" s="232">
        <v>0</v>
      </c>
      <c r="K1107" s="232">
        <v>0</v>
      </c>
      <c r="L1107" s="232">
        <v>0</v>
      </c>
      <c r="M1107" s="232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2"/>
      <c r="BZ1107" s="2"/>
      <c r="CA1107" s="2"/>
      <c r="CB1107" s="2"/>
      <c r="CC1107" s="2"/>
      <c r="CD1107" s="2"/>
      <c r="CE1107" s="2"/>
      <c r="CF1107" s="2"/>
    </row>
    <row r="1108" spans="1:84" x14ac:dyDescent="0.2">
      <c r="A1108" s="1"/>
      <c r="B1108" s="41" t="s">
        <v>617</v>
      </c>
      <c r="C1108" s="51">
        <v>6</v>
      </c>
      <c r="D1108" s="232"/>
      <c r="E1108" s="232"/>
      <c r="F1108" s="232"/>
      <c r="G1108" s="232"/>
      <c r="H1108" s="232"/>
      <c r="I1108" s="232"/>
      <c r="J1108" s="232">
        <v>0</v>
      </c>
      <c r="K1108" s="232">
        <v>0</v>
      </c>
      <c r="L1108" s="232">
        <v>0</v>
      </c>
      <c r="M1108" s="232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2"/>
      <c r="BZ1108" s="2"/>
      <c r="CA1108" s="2"/>
      <c r="CB1108" s="2"/>
      <c r="CC1108" s="2"/>
      <c r="CD1108" s="2"/>
      <c r="CE1108" s="2"/>
      <c r="CF1108" s="2"/>
    </row>
    <row r="1109" spans="1:84" x14ac:dyDescent="0.2">
      <c r="A1109" s="1"/>
      <c r="B1109" s="41" t="s">
        <v>618</v>
      </c>
      <c r="C1109" s="51">
        <v>7</v>
      </c>
      <c r="D1109" s="232"/>
      <c r="E1109" s="232"/>
      <c r="F1109" s="232"/>
      <c r="G1109" s="232"/>
      <c r="H1109" s="232"/>
      <c r="I1109" s="232"/>
      <c r="J1109" s="232">
        <v>0</v>
      </c>
      <c r="K1109" s="232">
        <v>0</v>
      </c>
      <c r="L1109" s="232">
        <v>0</v>
      </c>
      <c r="M1109" s="232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2"/>
      <c r="BZ1109" s="2"/>
      <c r="CA1109" s="2"/>
      <c r="CB1109" s="2"/>
      <c r="CC1109" s="2"/>
      <c r="CD1109" s="2"/>
      <c r="CE1109" s="2"/>
      <c r="CF1109" s="2"/>
    </row>
    <row r="1110" spans="1:84" x14ac:dyDescent="0.2">
      <c r="A1110" s="1"/>
      <c r="B1110" s="41" t="s">
        <v>619</v>
      </c>
      <c r="C1110" s="51">
        <v>8</v>
      </c>
      <c r="D1110" s="232"/>
      <c r="E1110" s="232"/>
      <c r="F1110" s="232"/>
      <c r="G1110" s="232"/>
      <c r="H1110" s="232"/>
      <c r="I1110" s="232"/>
      <c r="J1110" s="232">
        <v>0</v>
      </c>
      <c r="K1110" s="232">
        <v>0</v>
      </c>
      <c r="L1110" s="232">
        <v>0</v>
      </c>
      <c r="M1110" s="232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2"/>
      <c r="BZ1110" s="2"/>
      <c r="CA1110" s="2"/>
      <c r="CB1110" s="2"/>
      <c r="CC1110" s="2"/>
      <c r="CD1110" s="2"/>
      <c r="CE1110" s="2"/>
      <c r="CF1110" s="2"/>
    </row>
    <row r="1111" spans="1:84" x14ac:dyDescent="0.2">
      <c r="A1111" s="1"/>
      <c r="B1111" s="41" t="s">
        <v>765</v>
      </c>
      <c r="C1111" s="51">
        <v>1</v>
      </c>
      <c r="D1111" s="232"/>
      <c r="E1111" s="232"/>
      <c r="F1111" s="232"/>
      <c r="G1111" s="232"/>
      <c r="H1111" s="232"/>
      <c r="I1111" s="232"/>
      <c r="J1111" s="232">
        <v>0</v>
      </c>
      <c r="K1111" s="232">
        <v>0</v>
      </c>
      <c r="L1111" s="232">
        <v>0</v>
      </c>
      <c r="M1111" s="232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2"/>
      <c r="BZ1111" s="2"/>
      <c r="CA1111" s="2"/>
      <c r="CB1111" s="2"/>
      <c r="CC1111" s="2"/>
      <c r="CD1111" s="2"/>
      <c r="CE1111" s="2"/>
      <c r="CF1111" s="2"/>
    </row>
    <row r="1112" spans="1:84" x14ac:dyDescent="0.2">
      <c r="A1112" s="1"/>
      <c r="B1112" s="41" t="s">
        <v>766</v>
      </c>
      <c r="C1112" s="51">
        <v>1</v>
      </c>
      <c r="D1112" s="232"/>
      <c r="E1112" s="232"/>
      <c r="F1112" s="232"/>
      <c r="G1112" s="232"/>
      <c r="H1112" s="232"/>
      <c r="I1112" s="232"/>
      <c r="J1112" s="232">
        <v>0</v>
      </c>
      <c r="K1112" s="232">
        <v>0</v>
      </c>
      <c r="L1112" s="232">
        <v>0</v>
      </c>
      <c r="M1112" s="232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2"/>
      <c r="BZ1112" s="2"/>
      <c r="CA1112" s="2"/>
      <c r="CB1112" s="2"/>
      <c r="CC1112" s="2"/>
      <c r="CD1112" s="2"/>
      <c r="CE1112" s="2"/>
      <c r="CF1112" s="2"/>
    </row>
    <row r="1113" spans="1:84" x14ac:dyDescent="0.2">
      <c r="A1113" s="1"/>
      <c r="B1113" s="41" t="s">
        <v>620</v>
      </c>
      <c r="C1113" s="51">
        <v>3</v>
      </c>
      <c r="D1113" s="232"/>
      <c r="E1113" s="232"/>
      <c r="F1113" s="232"/>
      <c r="G1113" s="232"/>
      <c r="H1113" s="232"/>
      <c r="I1113" s="232"/>
      <c r="J1113" s="232">
        <v>0</v>
      </c>
      <c r="K1113" s="232">
        <v>0</v>
      </c>
      <c r="L1113" s="232">
        <v>0</v>
      </c>
      <c r="M1113" s="232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2"/>
      <c r="BZ1113" s="2"/>
      <c r="CA1113" s="2"/>
      <c r="CB1113" s="2"/>
      <c r="CC1113" s="2"/>
      <c r="CD1113" s="2"/>
      <c r="CE1113" s="2"/>
      <c r="CF1113" s="2"/>
    </row>
    <row r="1114" spans="1:84" x14ac:dyDescent="0.2">
      <c r="A1114" s="1"/>
      <c r="B1114" s="41" t="s">
        <v>621</v>
      </c>
      <c r="C1114" s="51">
        <v>12</v>
      </c>
      <c r="D1114" s="232"/>
      <c r="E1114" s="232"/>
      <c r="F1114" s="232"/>
      <c r="G1114" s="232"/>
      <c r="H1114" s="232"/>
      <c r="I1114" s="232"/>
      <c r="J1114" s="232">
        <v>0</v>
      </c>
      <c r="K1114" s="232">
        <v>0</v>
      </c>
      <c r="L1114" s="232">
        <v>0</v>
      </c>
      <c r="M1114" s="232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2"/>
      <c r="BZ1114" s="2"/>
      <c r="CA1114" s="2"/>
      <c r="CB1114" s="2"/>
      <c r="CC1114" s="2"/>
      <c r="CD1114" s="2"/>
      <c r="CE1114" s="2"/>
      <c r="CF1114" s="2"/>
    </row>
    <row r="1115" spans="1:84" x14ac:dyDescent="0.2">
      <c r="A1115" s="1"/>
      <c r="B1115" s="41" t="s">
        <v>622</v>
      </c>
      <c r="C1115" s="51">
        <v>13</v>
      </c>
      <c r="D1115" s="232"/>
      <c r="E1115" s="232"/>
      <c r="F1115" s="232"/>
      <c r="G1115" s="232"/>
      <c r="H1115" s="232"/>
      <c r="I1115" s="232"/>
      <c r="J1115" s="232">
        <v>0</v>
      </c>
      <c r="K1115" s="232">
        <v>0</v>
      </c>
      <c r="L1115" s="232">
        <v>0</v>
      </c>
      <c r="M1115" s="232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2"/>
      <c r="BZ1115" s="2"/>
      <c r="CA1115" s="2"/>
      <c r="CB1115" s="2"/>
      <c r="CC1115" s="2"/>
      <c r="CD1115" s="2"/>
      <c r="CE1115" s="2"/>
      <c r="CF1115" s="2"/>
    </row>
    <row r="1116" spans="1:84" x14ac:dyDescent="0.2">
      <c r="A1116" s="1"/>
      <c r="B1116" s="41" t="s">
        <v>767</v>
      </c>
      <c r="C1116" s="51">
        <v>14</v>
      </c>
      <c r="D1116" s="232"/>
      <c r="E1116" s="232"/>
      <c r="F1116" s="232"/>
      <c r="G1116" s="232"/>
      <c r="H1116" s="232"/>
      <c r="I1116" s="232"/>
      <c r="J1116" s="232">
        <v>0</v>
      </c>
      <c r="K1116" s="232">
        <v>0</v>
      </c>
      <c r="L1116" s="232">
        <v>0</v>
      </c>
      <c r="M1116" s="232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2"/>
      <c r="BZ1116" s="2"/>
      <c r="CA1116" s="2"/>
      <c r="CB1116" s="2"/>
      <c r="CC1116" s="2"/>
      <c r="CD1116" s="2"/>
      <c r="CE1116" s="2"/>
      <c r="CF1116" s="2"/>
    </row>
    <row r="1117" spans="1:84" x14ac:dyDescent="0.2">
      <c r="A1117" s="1"/>
      <c r="B1117" s="41" t="s">
        <v>768</v>
      </c>
      <c r="C1117" s="51">
        <v>15</v>
      </c>
      <c r="D1117" s="232"/>
      <c r="E1117" s="232"/>
      <c r="F1117" s="232"/>
      <c r="G1117" s="232"/>
      <c r="H1117" s="232"/>
      <c r="I1117" s="232"/>
      <c r="J1117" s="232">
        <v>0</v>
      </c>
      <c r="K1117" s="232">
        <v>0</v>
      </c>
      <c r="L1117" s="232">
        <v>0</v>
      </c>
      <c r="M1117" s="232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2"/>
      <c r="BZ1117" s="2"/>
      <c r="CA1117" s="2"/>
      <c r="CB1117" s="2"/>
      <c r="CC1117" s="2"/>
      <c r="CD1117" s="2"/>
      <c r="CE1117" s="2"/>
      <c r="CF1117" s="2"/>
    </row>
    <row r="1118" spans="1:84" x14ac:dyDescent="0.2">
      <c r="A1118" s="1"/>
      <c r="B1118" s="41" t="s">
        <v>769</v>
      </c>
      <c r="C1118" s="51">
        <v>16</v>
      </c>
      <c r="D1118" s="232"/>
      <c r="E1118" s="232"/>
      <c r="F1118" s="232"/>
      <c r="G1118" s="232"/>
      <c r="H1118" s="232"/>
      <c r="I1118" s="232"/>
      <c r="J1118" s="232">
        <v>0</v>
      </c>
      <c r="K1118" s="232">
        <v>0</v>
      </c>
      <c r="L1118" s="232">
        <v>0</v>
      </c>
      <c r="M1118" s="232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2"/>
      <c r="BZ1118" s="2"/>
      <c r="CA1118" s="2"/>
      <c r="CB1118" s="2"/>
      <c r="CC1118" s="2"/>
      <c r="CD1118" s="2"/>
      <c r="CE1118" s="2"/>
      <c r="CF1118" s="2"/>
    </row>
    <row r="1119" spans="1:84" x14ac:dyDescent="0.2">
      <c r="A1119" s="1"/>
      <c r="B1119" s="41" t="s">
        <v>623</v>
      </c>
      <c r="C1119" s="51">
        <v>17</v>
      </c>
      <c r="D1119" s="232"/>
      <c r="E1119" s="232"/>
      <c r="F1119" s="232"/>
      <c r="G1119" s="232"/>
      <c r="H1119" s="232"/>
      <c r="I1119" s="232"/>
      <c r="J1119" s="232">
        <v>0</v>
      </c>
      <c r="K1119" s="232">
        <v>0</v>
      </c>
      <c r="L1119" s="232">
        <v>0</v>
      </c>
      <c r="M1119" s="232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2"/>
      <c r="BZ1119" s="2"/>
      <c r="CA1119" s="2"/>
      <c r="CB1119" s="2"/>
      <c r="CC1119" s="2"/>
      <c r="CD1119" s="2"/>
      <c r="CE1119" s="2"/>
      <c r="CF1119" s="2"/>
    </row>
    <row r="1120" spans="1:84" x14ac:dyDescent="0.2">
      <c r="A1120" s="1"/>
      <c r="B1120" s="41" t="s">
        <v>721</v>
      </c>
      <c r="C1120" s="51">
        <v>18</v>
      </c>
      <c r="D1120" s="52"/>
      <c r="E1120" s="52"/>
      <c r="F1120" s="52"/>
      <c r="G1120" s="52"/>
      <c r="H1120" s="52"/>
      <c r="I1120" s="52"/>
      <c r="J1120" s="52">
        <v>1</v>
      </c>
      <c r="K1120" s="52">
        <v>1</v>
      </c>
      <c r="L1120" s="52">
        <v>1</v>
      </c>
      <c r="M1120" s="52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2"/>
      <c r="BZ1120" s="2"/>
      <c r="CA1120" s="2"/>
      <c r="CB1120" s="2"/>
      <c r="CC1120" s="2"/>
      <c r="CD1120" s="2"/>
      <c r="CE1120" s="2"/>
      <c r="CF1120" s="2"/>
    </row>
    <row r="1121" spans="1:84" x14ac:dyDescent="0.2">
      <c r="A1121" s="1"/>
      <c r="B1121" s="41" t="s">
        <v>722</v>
      </c>
      <c r="C1121" s="51">
        <v>19</v>
      </c>
      <c r="D1121" s="52"/>
      <c r="E1121" s="52"/>
      <c r="F1121" s="52"/>
      <c r="G1121" s="52"/>
      <c r="H1121" s="52"/>
      <c r="I1121" s="52"/>
      <c r="J1121" s="52">
        <v>12</v>
      </c>
      <c r="K1121" s="52">
        <v>12</v>
      </c>
      <c r="L1121" s="52">
        <v>12</v>
      </c>
      <c r="M1121" s="52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2"/>
      <c r="BZ1121" s="2"/>
      <c r="CA1121" s="2"/>
      <c r="CB1121" s="2"/>
      <c r="CC1121" s="2"/>
      <c r="CD1121" s="2"/>
      <c r="CE1121" s="2"/>
      <c r="CF1121" s="2"/>
    </row>
    <row r="1122" spans="1:84" x14ac:dyDescent="0.2">
      <c r="A1122" s="1"/>
      <c r="B1122" s="41" t="s">
        <v>628</v>
      </c>
      <c r="C1122" s="51">
        <v>20</v>
      </c>
      <c r="D1122" s="52"/>
      <c r="E1122" s="52"/>
      <c r="F1122" s="52"/>
      <c r="G1122" s="52"/>
      <c r="H1122" s="52"/>
      <c r="I1122" s="52"/>
      <c r="J1122" s="52" t="b">
        <v>0</v>
      </c>
      <c r="K1122" s="52" t="b">
        <v>0</v>
      </c>
      <c r="L1122" s="52" t="b">
        <v>0</v>
      </c>
      <c r="M1122" s="52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2"/>
      <c r="BZ1122" s="2"/>
      <c r="CA1122" s="2"/>
      <c r="CB1122" s="2"/>
      <c r="CC1122" s="2"/>
      <c r="CD1122" s="2"/>
      <c r="CE1122" s="2"/>
      <c r="CF1122" s="2"/>
    </row>
    <row r="1123" spans="1:84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2"/>
      <c r="BZ1123" s="2"/>
      <c r="CA1123" s="2"/>
      <c r="CB1123" s="2"/>
      <c r="CC1123" s="2"/>
      <c r="CD1123" s="2"/>
      <c r="CE1123" s="2"/>
      <c r="CF1123" s="2"/>
    </row>
    <row r="1124" spans="1:84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2"/>
      <c r="BZ1124" s="2"/>
      <c r="CA1124" s="2"/>
      <c r="CB1124" s="2"/>
      <c r="CC1124" s="2"/>
      <c r="CD1124" s="2"/>
      <c r="CE1124" s="2"/>
      <c r="CF1124" s="2"/>
    </row>
    <row r="1125" spans="1:84" x14ac:dyDescent="0.2">
      <c r="A1125" s="2" t="s">
        <v>32</v>
      </c>
      <c r="B1125" s="45" t="s">
        <v>734</v>
      </c>
      <c r="C1125" s="52"/>
      <c r="D1125" s="131"/>
      <c r="E1125" s="131"/>
      <c r="F1125" s="131"/>
      <c r="G1125" s="131"/>
      <c r="H1125" s="131"/>
      <c r="I1125" s="42"/>
      <c r="J1125" s="42" t="s">
        <v>772</v>
      </c>
      <c r="K1125" s="42" t="s">
        <v>719</v>
      </c>
      <c r="L1125" s="131" t="s">
        <v>720</v>
      </c>
      <c r="M1125" s="42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2"/>
      <c r="BZ1125" s="2"/>
      <c r="CA1125" s="2"/>
      <c r="CB1125" s="2"/>
      <c r="CC1125" s="2"/>
      <c r="CD1125" s="2"/>
      <c r="CE1125" s="2"/>
      <c r="CF1125" s="2"/>
    </row>
    <row r="1126" spans="1:84" x14ac:dyDescent="0.2">
      <c r="A1126" s="4"/>
      <c r="B1126" s="2" t="s">
        <v>612</v>
      </c>
      <c r="C1126" s="51">
        <v>1</v>
      </c>
      <c r="D1126" s="135"/>
      <c r="E1126" s="135"/>
      <c r="F1126" s="135"/>
      <c r="G1126" s="135"/>
      <c r="H1126" s="135"/>
      <c r="I1126" s="135"/>
      <c r="J1126" s="135">
        <v>0</v>
      </c>
      <c r="K1126" s="135">
        <v>0</v>
      </c>
      <c r="L1126" s="135">
        <v>0</v>
      </c>
      <c r="M1126" s="135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</row>
    <row r="1127" spans="1:84" x14ac:dyDescent="0.2">
      <c r="A1127" s="1"/>
      <c r="B1127" s="41" t="s">
        <v>613</v>
      </c>
      <c r="C1127" s="51">
        <v>2</v>
      </c>
      <c r="D1127" s="232"/>
      <c r="E1127" s="232"/>
      <c r="F1127" s="232"/>
      <c r="G1127" s="232"/>
      <c r="H1127" s="232"/>
      <c r="I1127" s="232"/>
      <c r="J1127" s="232">
        <v>0</v>
      </c>
      <c r="K1127" s="232">
        <v>0</v>
      </c>
      <c r="L1127" s="232">
        <v>0</v>
      </c>
      <c r="M1127" s="23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</row>
    <row r="1128" spans="1:84" x14ac:dyDescent="0.2">
      <c r="A1128" s="1"/>
      <c r="B1128" s="41" t="s">
        <v>614</v>
      </c>
      <c r="C1128" s="51">
        <v>3</v>
      </c>
      <c r="D1128" s="232"/>
      <c r="E1128" s="232"/>
      <c r="F1128" s="232"/>
      <c r="G1128" s="232"/>
      <c r="H1128" s="232"/>
      <c r="I1128" s="232"/>
      <c r="J1128" s="232">
        <v>0</v>
      </c>
      <c r="K1128" s="232">
        <v>0</v>
      </c>
      <c r="L1128" s="232">
        <v>0</v>
      </c>
      <c r="M1128" s="23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</row>
    <row r="1129" spans="1:84" x14ac:dyDescent="0.2">
      <c r="A1129" s="1"/>
      <c r="B1129" s="41" t="s">
        <v>615</v>
      </c>
      <c r="C1129" s="51">
        <v>4</v>
      </c>
      <c r="D1129" s="232"/>
      <c r="E1129" s="232"/>
      <c r="F1129" s="232"/>
      <c r="G1129" s="232"/>
      <c r="H1129" s="232"/>
      <c r="I1129" s="232"/>
      <c r="J1129" s="232">
        <v>0</v>
      </c>
      <c r="K1129" s="232">
        <v>0</v>
      </c>
      <c r="L1129" s="232">
        <v>0</v>
      </c>
      <c r="M1129" s="23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</row>
    <row r="1130" spans="1:84" x14ac:dyDescent="0.2">
      <c r="A1130" s="1"/>
      <c r="B1130" s="41" t="s">
        <v>616</v>
      </c>
      <c r="C1130" s="51">
        <v>1</v>
      </c>
      <c r="D1130" s="232"/>
      <c r="E1130" s="232"/>
      <c r="F1130" s="232"/>
      <c r="G1130" s="232"/>
      <c r="H1130" s="232"/>
      <c r="I1130" s="232"/>
      <c r="J1130" s="232">
        <v>0</v>
      </c>
      <c r="K1130" s="232">
        <v>0</v>
      </c>
      <c r="L1130" s="232">
        <v>0</v>
      </c>
      <c r="M1130" s="23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</row>
    <row r="1131" spans="1:84" x14ac:dyDescent="0.2">
      <c r="A1131" s="1"/>
      <c r="B1131" s="41" t="s">
        <v>617</v>
      </c>
      <c r="C1131" s="51">
        <v>6</v>
      </c>
      <c r="D1131" s="232"/>
      <c r="E1131" s="232"/>
      <c r="F1131" s="232"/>
      <c r="G1131" s="232"/>
      <c r="H1131" s="232"/>
      <c r="I1131" s="232"/>
      <c r="J1131" s="232">
        <v>0</v>
      </c>
      <c r="K1131" s="232">
        <v>0</v>
      </c>
      <c r="L1131" s="232">
        <v>0</v>
      </c>
      <c r="M1131" s="23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</row>
    <row r="1132" spans="1:84" x14ac:dyDescent="0.2">
      <c r="A1132" s="1"/>
      <c r="B1132" s="41" t="s">
        <v>618</v>
      </c>
      <c r="C1132" s="51">
        <v>7</v>
      </c>
      <c r="D1132" s="232"/>
      <c r="E1132" s="232"/>
      <c r="F1132" s="232"/>
      <c r="G1132" s="232"/>
      <c r="H1132" s="232"/>
      <c r="I1132" s="232"/>
      <c r="J1132" s="232">
        <v>0</v>
      </c>
      <c r="K1132" s="232">
        <v>0</v>
      </c>
      <c r="L1132" s="232">
        <v>0</v>
      </c>
      <c r="M1132" s="23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</row>
    <row r="1133" spans="1:84" x14ac:dyDescent="0.2">
      <c r="A1133" s="1"/>
      <c r="B1133" s="41" t="s">
        <v>619</v>
      </c>
      <c r="C1133" s="51">
        <v>8</v>
      </c>
      <c r="D1133" s="232"/>
      <c r="E1133" s="232"/>
      <c r="F1133" s="232"/>
      <c r="G1133" s="232"/>
      <c r="H1133" s="232"/>
      <c r="I1133" s="232"/>
      <c r="J1133" s="232">
        <v>0</v>
      </c>
      <c r="K1133" s="232">
        <v>0</v>
      </c>
      <c r="L1133" s="232">
        <v>0</v>
      </c>
      <c r="M1133" s="23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</row>
    <row r="1134" spans="1:84" x14ac:dyDescent="0.2">
      <c r="A1134" s="1"/>
      <c r="B1134" s="41" t="s">
        <v>765</v>
      </c>
      <c r="C1134" s="51">
        <v>1</v>
      </c>
      <c r="D1134" s="232"/>
      <c r="E1134" s="232"/>
      <c r="F1134" s="232"/>
      <c r="G1134" s="232"/>
      <c r="H1134" s="232"/>
      <c r="I1134" s="232"/>
      <c r="J1134" s="232">
        <v>0</v>
      </c>
      <c r="K1134" s="232">
        <v>0</v>
      </c>
      <c r="L1134" s="232">
        <v>0</v>
      </c>
      <c r="M1134" s="23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</row>
    <row r="1135" spans="1:84" x14ac:dyDescent="0.2">
      <c r="A1135" s="1"/>
      <c r="B1135" s="41" t="s">
        <v>766</v>
      </c>
      <c r="C1135" s="51">
        <v>1</v>
      </c>
      <c r="D1135" s="232"/>
      <c r="E1135" s="232"/>
      <c r="F1135" s="232"/>
      <c r="G1135" s="232"/>
      <c r="H1135" s="232"/>
      <c r="I1135" s="232"/>
      <c r="J1135" s="232">
        <v>0</v>
      </c>
      <c r="K1135" s="232">
        <v>0</v>
      </c>
      <c r="L1135" s="232">
        <v>0</v>
      </c>
      <c r="M1135" s="23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</row>
    <row r="1136" spans="1:84" x14ac:dyDescent="0.2">
      <c r="A1136" s="1"/>
      <c r="B1136" s="41" t="s">
        <v>620</v>
      </c>
      <c r="C1136" s="51">
        <v>3</v>
      </c>
      <c r="D1136" s="232"/>
      <c r="E1136" s="232"/>
      <c r="F1136" s="232"/>
      <c r="G1136" s="232"/>
      <c r="H1136" s="232"/>
      <c r="I1136" s="232"/>
      <c r="J1136" s="232">
        <v>0</v>
      </c>
      <c r="K1136" s="232">
        <v>0</v>
      </c>
      <c r="L1136" s="232">
        <v>0</v>
      </c>
      <c r="M1136" s="23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</row>
    <row r="1137" spans="1:84" x14ac:dyDescent="0.2">
      <c r="A1137" s="1"/>
      <c r="B1137" s="41" t="s">
        <v>621</v>
      </c>
      <c r="C1137" s="51">
        <v>12</v>
      </c>
      <c r="D1137" s="232"/>
      <c r="E1137" s="232"/>
      <c r="F1137" s="232"/>
      <c r="G1137" s="232"/>
      <c r="H1137" s="232"/>
      <c r="I1137" s="232"/>
      <c r="J1137" s="232">
        <v>0</v>
      </c>
      <c r="K1137" s="232">
        <v>0</v>
      </c>
      <c r="L1137" s="232">
        <v>0</v>
      </c>
      <c r="M1137" s="23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</row>
    <row r="1138" spans="1:84" x14ac:dyDescent="0.2">
      <c r="A1138" s="1"/>
      <c r="B1138" s="41" t="s">
        <v>622</v>
      </c>
      <c r="C1138" s="51">
        <v>13</v>
      </c>
      <c r="D1138" s="232"/>
      <c r="E1138" s="232"/>
      <c r="F1138" s="232"/>
      <c r="G1138" s="232"/>
      <c r="H1138" s="232"/>
      <c r="I1138" s="232"/>
      <c r="J1138" s="232">
        <v>0</v>
      </c>
      <c r="K1138" s="232">
        <v>0</v>
      </c>
      <c r="L1138" s="232">
        <v>0</v>
      </c>
      <c r="M1138" s="23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</row>
    <row r="1139" spans="1:84" x14ac:dyDescent="0.2">
      <c r="A1139" s="1"/>
      <c r="B1139" s="41" t="s">
        <v>767</v>
      </c>
      <c r="C1139" s="51">
        <v>14</v>
      </c>
      <c r="D1139" s="232"/>
      <c r="E1139" s="232"/>
      <c r="F1139" s="232"/>
      <c r="G1139" s="232"/>
      <c r="H1139" s="232"/>
      <c r="I1139" s="232"/>
      <c r="J1139" s="232">
        <v>0</v>
      </c>
      <c r="K1139" s="232">
        <v>0</v>
      </c>
      <c r="L1139" s="232">
        <v>0</v>
      </c>
      <c r="M1139" s="23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</row>
    <row r="1140" spans="1:84" x14ac:dyDescent="0.2">
      <c r="A1140" s="1"/>
      <c r="B1140" s="41" t="s">
        <v>768</v>
      </c>
      <c r="C1140" s="51">
        <v>15</v>
      </c>
      <c r="D1140" s="232"/>
      <c r="E1140" s="232"/>
      <c r="F1140" s="232"/>
      <c r="G1140" s="232"/>
      <c r="H1140" s="232"/>
      <c r="I1140" s="232"/>
      <c r="J1140" s="232">
        <v>0</v>
      </c>
      <c r="K1140" s="232">
        <v>0</v>
      </c>
      <c r="L1140" s="232">
        <v>0</v>
      </c>
      <c r="M1140" s="23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</row>
    <row r="1141" spans="1:84" x14ac:dyDescent="0.2">
      <c r="A1141" s="1"/>
      <c r="B1141" s="41" t="s">
        <v>769</v>
      </c>
      <c r="C1141" s="51">
        <v>16</v>
      </c>
      <c r="D1141" s="232"/>
      <c r="E1141" s="232"/>
      <c r="F1141" s="232"/>
      <c r="G1141" s="232"/>
      <c r="H1141" s="232"/>
      <c r="I1141" s="232"/>
      <c r="J1141" s="232">
        <v>0</v>
      </c>
      <c r="K1141" s="232">
        <v>0</v>
      </c>
      <c r="L1141" s="232">
        <v>0</v>
      </c>
      <c r="M1141" s="23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</row>
    <row r="1142" spans="1:84" x14ac:dyDescent="0.2">
      <c r="A1142" s="1"/>
      <c r="B1142" s="41" t="s">
        <v>623</v>
      </c>
      <c r="C1142" s="51">
        <v>17</v>
      </c>
      <c r="D1142" s="232"/>
      <c r="E1142" s="232"/>
      <c r="F1142" s="232"/>
      <c r="G1142" s="232"/>
      <c r="H1142" s="232"/>
      <c r="I1142" s="232"/>
      <c r="J1142" s="232">
        <v>0</v>
      </c>
      <c r="K1142" s="232">
        <v>0</v>
      </c>
      <c r="L1142" s="232">
        <v>0</v>
      </c>
      <c r="M1142" s="23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</row>
    <row r="1143" spans="1:84" x14ac:dyDescent="0.2">
      <c r="A1143" s="1"/>
      <c r="B1143" s="41" t="s">
        <v>721</v>
      </c>
      <c r="C1143" s="51">
        <v>18</v>
      </c>
      <c r="D1143" s="52"/>
      <c r="E1143" s="52"/>
      <c r="F1143" s="52"/>
      <c r="G1143" s="52"/>
      <c r="H1143" s="52"/>
      <c r="I1143" s="52"/>
      <c r="J1143" s="52">
        <v>1</v>
      </c>
      <c r="K1143" s="52">
        <v>1</v>
      </c>
      <c r="L1143" s="52">
        <v>1</v>
      </c>
      <c r="M1143" s="52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2"/>
      <c r="BZ1143" s="2"/>
      <c r="CA1143" s="2"/>
      <c r="CB1143" s="2"/>
      <c r="CC1143" s="2"/>
      <c r="CD1143" s="2"/>
      <c r="CE1143" s="2"/>
      <c r="CF1143" s="2"/>
    </row>
    <row r="1144" spans="1:84" x14ac:dyDescent="0.2">
      <c r="A1144" s="1"/>
      <c r="B1144" s="41" t="s">
        <v>722</v>
      </c>
      <c r="C1144" s="51">
        <v>19</v>
      </c>
      <c r="D1144" s="52"/>
      <c r="E1144" s="52"/>
      <c r="F1144" s="52"/>
      <c r="G1144" s="52"/>
      <c r="H1144" s="52"/>
      <c r="I1144" s="52"/>
      <c r="J1144" s="52">
        <v>12</v>
      </c>
      <c r="K1144" s="52">
        <v>12</v>
      </c>
      <c r="L1144" s="52">
        <v>12</v>
      </c>
      <c r="M1144" s="52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2"/>
      <c r="BZ1144" s="2"/>
      <c r="CA1144" s="2"/>
      <c r="CB1144" s="2"/>
      <c r="CC1144" s="2"/>
      <c r="CD1144" s="2"/>
      <c r="CE1144" s="2"/>
      <c r="CF1144" s="2"/>
    </row>
    <row r="1145" spans="1:84" x14ac:dyDescent="0.2">
      <c r="A1145" s="1"/>
      <c r="B1145" s="41" t="s">
        <v>628</v>
      </c>
      <c r="C1145" s="51">
        <v>20</v>
      </c>
      <c r="D1145" s="52"/>
      <c r="E1145" s="52"/>
      <c r="F1145" s="52"/>
      <c r="G1145" s="52"/>
      <c r="H1145" s="52"/>
      <c r="I1145" s="52"/>
      <c r="J1145" s="52" t="b">
        <v>0</v>
      </c>
      <c r="K1145" s="52" t="b">
        <v>0</v>
      </c>
      <c r="L1145" s="52" t="b">
        <v>0</v>
      </c>
      <c r="M1145" s="5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</row>
    <row r="1146" spans="1:84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</row>
    <row r="1147" spans="1:84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</row>
    <row r="1148" spans="1:84" x14ac:dyDescent="0.2">
      <c r="A1148" s="2" t="s">
        <v>32</v>
      </c>
      <c r="B1148" s="45" t="s">
        <v>735</v>
      </c>
      <c r="C1148" s="52"/>
      <c r="D1148" s="131"/>
      <c r="E1148" s="131"/>
      <c r="F1148" s="131"/>
      <c r="G1148" s="131"/>
      <c r="H1148" s="131"/>
      <c r="I1148" s="42"/>
      <c r="J1148" s="42" t="s">
        <v>772</v>
      </c>
      <c r="K1148" s="42" t="s">
        <v>719</v>
      </c>
      <c r="L1148" s="131" t="s">
        <v>720</v>
      </c>
      <c r="M1148" s="4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</row>
    <row r="1149" spans="1:84" x14ac:dyDescent="0.2">
      <c r="A1149" s="4"/>
      <c r="B1149" s="2" t="s">
        <v>612</v>
      </c>
      <c r="C1149" s="51">
        <v>1</v>
      </c>
      <c r="D1149" s="135"/>
      <c r="E1149" s="135"/>
      <c r="F1149" s="135"/>
      <c r="G1149" s="135"/>
      <c r="H1149" s="135"/>
      <c r="I1149" s="135"/>
      <c r="J1149" s="135">
        <v>0</v>
      </c>
      <c r="K1149" s="135">
        <v>0</v>
      </c>
      <c r="L1149" s="135">
        <v>0</v>
      </c>
      <c r="M1149" s="135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</row>
    <row r="1150" spans="1:84" x14ac:dyDescent="0.2">
      <c r="A1150" s="1"/>
      <c r="B1150" s="41" t="s">
        <v>613</v>
      </c>
      <c r="C1150" s="51">
        <v>2</v>
      </c>
      <c r="D1150" s="232"/>
      <c r="E1150" s="232"/>
      <c r="F1150" s="232"/>
      <c r="G1150" s="232"/>
      <c r="H1150" s="232"/>
      <c r="I1150" s="232"/>
      <c r="J1150" s="232">
        <v>0</v>
      </c>
      <c r="K1150" s="232">
        <v>0</v>
      </c>
      <c r="L1150" s="232">
        <v>0</v>
      </c>
      <c r="M1150" s="23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</row>
    <row r="1151" spans="1:84" x14ac:dyDescent="0.2">
      <c r="A1151" s="1"/>
      <c r="B1151" s="41" t="s">
        <v>614</v>
      </c>
      <c r="C1151" s="51">
        <v>3</v>
      </c>
      <c r="D1151" s="232"/>
      <c r="E1151" s="232"/>
      <c r="F1151" s="232"/>
      <c r="G1151" s="232"/>
      <c r="H1151" s="232"/>
      <c r="I1151" s="232"/>
      <c r="J1151" s="232">
        <v>0</v>
      </c>
      <c r="K1151" s="232">
        <v>0</v>
      </c>
      <c r="L1151" s="232">
        <v>0</v>
      </c>
      <c r="M1151" s="23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</row>
    <row r="1152" spans="1:84" x14ac:dyDescent="0.2">
      <c r="A1152" s="1"/>
      <c r="B1152" s="41" t="s">
        <v>615</v>
      </c>
      <c r="C1152" s="51">
        <v>4</v>
      </c>
      <c r="D1152" s="232"/>
      <c r="E1152" s="232"/>
      <c r="F1152" s="232"/>
      <c r="G1152" s="232"/>
      <c r="H1152" s="232"/>
      <c r="I1152" s="232"/>
      <c r="J1152" s="232">
        <v>0</v>
      </c>
      <c r="K1152" s="232">
        <v>0</v>
      </c>
      <c r="L1152" s="232">
        <v>0</v>
      </c>
      <c r="M1152" s="23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</row>
    <row r="1153" spans="1:84" x14ac:dyDescent="0.2">
      <c r="A1153" s="1"/>
      <c r="B1153" s="41" t="s">
        <v>616</v>
      </c>
      <c r="C1153" s="51">
        <v>1</v>
      </c>
      <c r="D1153" s="232"/>
      <c r="E1153" s="232"/>
      <c r="F1153" s="232"/>
      <c r="G1153" s="232"/>
      <c r="H1153" s="232"/>
      <c r="I1153" s="232"/>
      <c r="J1153" s="232">
        <v>0</v>
      </c>
      <c r="K1153" s="232">
        <v>0</v>
      </c>
      <c r="L1153" s="232">
        <v>0</v>
      </c>
      <c r="M1153" s="23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</row>
    <row r="1154" spans="1:84" x14ac:dyDescent="0.2">
      <c r="A1154" s="1"/>
      <c r="B1154" s="41" t="s">
        <v>617</v>
      </c>
      <c r="C1154" s="51">
        <v>6</v>
      </c>
      <c r="D1154" s="232"/>
      <c r="E1154" s="232"/>
      <c r="F1154" s="232"/>
      <c r="G1154" s="232"/>
      <c r="H1154" s="232"/>
      <c r="I1154" s="232"/>
      <c r="J1154" s="232">
        <v>0</v>
      </c>
      <c r="K1154" s="232">
        <v>0</v>
      </c>
      <c r="L1154" s="232">
        <v>0</v>
      </c>
      <c r="M1154" s="23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</row>
    <row r="1155" spans="1:84" x14ac:dyDescent="0.2">
      <c r="A1155" s="1"/>
      <c r="B1155" s="41" t="s">
        <v>618</v>
      </c>
      <c r="C1155" s="51">
        <v>7</v>
      </c>
      <c r="D1155" s="232"/>
      <c r="E1155" s="232"/>
      <c r="F1155" s="232"/>
      <c r="G1155" s="232"/>
      <c r="H1155" s="232"/>
      <c r="I1155" s="232"/>
      <c r="J1155" s="232">
        <v>0</v>
      </c>
      <c r="K1155" s="232">
        <v>0</v>
      </c>
      <c r="L1155" s="232">
        <v>0</v>
      </c>
      <c r="M1155" s="23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</row>
    <row r="1156" spans="1:84" x14ac:dyDescent="0.2">
      <c r="A1156" s="1"/>
      <c r="B1156" s="41" t="s">
        <v>619</v>
      </c>
      <c r="C1156" s="51">
        <v>8</v>
      </c>
      <c r="D1156" s="232"/>
      <c r="E1156" s="232"/>
      <c r="F1156" s="232"/>
      <c r="G1156" s="232"/>
      <c r="H1156" s="232"/>
      <c r="I1156" s="232"/>
      <c r="J1156" s="232">
        <v>0</v>
      </c>
      <c r="K1156" s="232">
        <v>0</v>
      </c>
      <c r="L1156" s="232">
        <v>0</v>
      </c>
      <c r="M1156" s="23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</row>
    <row r="1157" spans="1:84" x14ac:dyDescent="0.2">
      <c r="A1157" s="1"/>
      <c r="B1157" s="41" t="s">
        <v>765</v>
      </c>
      <c r="C1157" s="51">
        <v>1</v>
      </c>
      <c r="D1157" s="232"/>
      <c r="E1157" s="232"/>
      <c r="F1157" s="232"/>
      <c r="G1157" s="232"/>
      <c r="H1157" s="232"/>
      <c r="I1157" s="232"/>
      <c r="J1157" s="232">
        <v>0</v>
      </c>
      <c r="K1157" s="232">
        <v>0</v>
      </c>
      <c r="L1157" s="232">
        <v>0</v>
      </c>
      <c r="M1157" s="23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</row>
    <row r="1158" spans="1:84" x14ac:dyDescent="0.2">
      <c r="A1158" s="1"/>
      <c r="B1158" s="41" t="s">
        <v>766</v>
      </c>
      <c r="C1158" s="51">
        <v>1</v>
      </c>
      <c r="D1158" s="232"/>
      <c r="E1158" s="232"/>
      <c r="F1158" s="232"/>
      <c r="G1158" s="232"/>
      <c r="H1158" s="232"/>
      <c r="I1158" s="232"/>
      <c r="J1158" s="232">
        <v>0</v>
      </c>
      <c r="K1158" s="232">
        <v>0</v>
      </c>
      <c r="L1158" s="232">
        <v>0</v>
      </c>
      <c r="M1158" s="23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</row>
    <row r="1159" spans="1:84" x14ac:dyDescent="0.2">
      <c r="A1159" s="1"/>
      <c r="B1159" s="41" t="s">
        <v>620</v>
      </c>
      <c r="C1159" s="51">
        <v>3</v>
      </c>
      <c r="D1159" s="232"/>
      <c r="E1159" s="232"/>
      <c r="F1159" s="232"/>
      <c r="G1159" s="232"/>
      <c r="H1159" s="232"/>
      <c r="I1159" s="232"/>
      <c r="J1159" s="232">
        <v>0</v>
      </c>
      <c r="K1159" s="232">
        <v>0</v>
      </c>
      <c r="L1159" s="232">
        <v>0</v>
      </c>
      <c r="M1159" s="23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</row>
    <row r="1160" spans="1:84" x14ac:dyDescent="0.2">
      <c r="A1160" s="1"/>
      <c r="B1160" s="41" t="s">
        <v>621</v>
      </c>
      <c r="C1160" s="51">
        <v>12</v>
      </c>
      <c r="D1160" s="232"/>
      <c r="E1160" s="232"/>
      <c r="F1160" s="232"/>
      <c r="G1160" s="232"/>
      <c r="H1160" s="232"/>
      <c r="I1160" s="232"/>
      <c r="J1160" s="232">
        <v>0</v>
      </c>
      <c r="K1160" s="232">
        <v>0</v>
      </c>
      <c r="L1160" s="232">
        <v>0</v>
      </c>
      <c r="M1160" s="23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</row>
    <row r="1161" spans="1:84" x14ac:dyDescent="0.2">
      <c r="A1161" s="1"/>
      <c r="B1161" s="41" t="s">
        <v>622</v>
      </c>
      <c r="C1161" s="51">
        <v>13</v>
      </c>
      <c r="D1161" s="232"/>
      <c r="E1161" s="232"/>
      <c r="F1161" s="232"/>
      <c r="G1161" s="232"/>
      <c r="H1161" s="232"/>
      <c r="I1161" s="232"/>
      <c r="J1161" s="232">
        <v>0</v>
      </c>
      <c r="K1161" s="232">
        <v>0</v>
      </c>
      <c r="L1161" s="232">
        <v>0</v>
      </c>
      <c r="M1161" s="23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</row>
    <row r="1162" spans="1:84" x14ac:dyDescent="0.2">
      <c r="A1162" s="1"/>
      <c r="B1162" s="41" t="s">
        <v>767</v>
      </c>
      <c r="C1162" s="51">
        <v>14</v>
      </c>
      <c r="D1162" s="232"/>
      <c r="E1162" s="232"/>
      <c r="F1162" s="232"/>
      <c r="G1162" s="232"/>
      <c r="H1162" s="232"/>
      <c r="I1162" s="232"/>
      <c r="J1162" s="232">
        <v>0</v>
      </c>
      <c r="K1162" s="232">
        <v>0</v>
      </c>
      <c r="L1162" s="232">
        <v>0</v>
      </c>
      <c r="M1162" s="23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</row>
    <row r="1163" spans="1:84" x14ac:dyDescent="0.2">
      <c r="A1163" s="1"/>
      <c r="B1163" s="41" t="s">
        <v>768</v>
      </c>
      <c r="C1163" s="51">
        <v>15</v>
      </c>
      <c r="D1163" s="232"/>
      <c r="E1163" s="232"/>
      <c r="F1163" s="232"/>
      <c r="G1163" s="232"/>
      <c r="H1163" s="232"/>
      <c r="I1163" s="232"/>
      <c r="J1163" s="232">
        <v>0</v>
      </c>
      <c r="K1163" s="232">
        <v>0</v>
      </c>
      <c r="L1163" s="232">
        <v>0</v>
      </c>
      <c r="M1163" s="23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</row>
    <row r="1164" spans="1:84" x14ac:dyDescent="0.2">
      <c r="A1164" s="1"/>
      <c r="B1164" s="41" t="s">
        <v>769</v>
      </c>
      <c r="C1164" s="51">
        <v>16</v>
      </c>
      <c r="D1164" s="232"/>
      <c r="E1164" s="232"/>
      <c r="F1164" s="232"/>
      <c r="G1164" s="232"/>
      <c r="H1164" s="232"/>
      <c r="I1164" s="232"/>
      <c r="J1164" s="232">
        <v>0</v>
      </c>
      <c r="K1164" s="232">
        <v>0</v>
      </c>
      <c r="L1164" s="232">
        <v>0</v>
      </c>
      <c r="M1164" s="23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</row>
    <row r="1165" spans="1:84" x14ac:dyDescent="0.2">
      <c r="A1165" s="1"/>
      <c r="B1165" s="41" t="s">
        <v>623</v>
      </c>
      <c r="C1165" s="51">
        <v>17</v>
      </c>
      <c r="D1165" s="232"/>
      <c r="E1165" s="232"/>
      <c r="F1165" s="232"/>
      <c r="G1165" s="232"/>
      <c r="H1165" s="232"/>
      <c r="I1165" s="232"/>
      <c r="J1165" s="232">
        <v>0</v>
      </c>
      <c r="K1165" s="232">
        <v>0</v>
      </c>
      <c r="L1165" s="232">
        <v>0</v>
      </c>
      <c r="M1165" s="23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</row>
    <row r="1166" spans="1:84" x14ac:dyDescent="0.2">
      <c r="A1166" s="1"/>
      <c r="B1166" s="41" t="s">
        <v>721</v>
      </c>
      <c r="C1166" s="51">
        <v>18</v>
      </c>
      <c r="D1166" s="52"/>
      <c r="E1166" s="52"/>
      <c r="F1166" s="52"/>
      <c r="G1166" s="52"/>
      <c r="H1166" s="52"/>
      <c r="I1166" s="52"/>
      <c r="J1166" s="52">
        <v>1</v>
      </c>
      <c r="K1166" s="52">
        <v>1</v>
      </c>
      <c r="L1166" s="52">
        <v>1</v>
      </c>
      <c r="M1166" s="52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2"/>
      <c r="BZ1166" s="2"/>
      <c r="CA1166" s="2"/>
      <c r="CB1166" s="2"/>
      <c r="CC1166" s="2"/>
      <c r="CD1166" s="2"/>
      <c r="CE1166" s="2"/>
      <c r="CF1166" s="2"/>
    </row>
    <row r="1167" spans="1:84" x14ac:dyDescent="0.2">
      <c r="A1167" s="1"/>
      <c r="B1167" s="41" t="s">
        <v>722</v>
      </c>
      <c r="C1167" s="51">
        <v>19</v>
      </c>
      <c r="D1167" s="52"/>
      <c r="E1167" s="52"/>
      <c r="F1167" s="52"/>
      <c r="G1167" s="52"/>
      <c r="H1167" s="52"/>
      <c r="I1167" s="52"/>
      <c r="J1167" s="52">
        <v>12</v>
      </c>
      <c r="K1167" s="52">
        <v>12</v>
      </c>
      <c r="L1167" s="52">
        <v>12</v>
      </c>
      <c r="M1167" s="52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2"/>
      <c r="BZ1167" s="2"/>
      <c r="CA1167" s="2"/>
      <c r="CB1167" s="2"/>
      <c r="CC1167" s="2"/>
      <c r="CD1167" s="2"/>
      <c r="CE1167" s="2"/>
      <c r="CF1167" s="2"/>
    </row>
    <row r="1168" spans="1:84" x14ac:dyDescent="0.2">
      <c r="A1168" s="1"/>
      <c r="B1168" s="41" t="s">
        <v>628</v>
      </c>
      <c r="C1168" s="51">
        <v>20</v>
      </c>
      <c r="D1168" s="52"/>
      <c r="E1168" s="52"/>
      <c r="F1168" s="52"/>
      <c r="G1168" s="52"/>
      <c r="H1168" s="52"/>
      <c r="I1168" s="52"/>
      <c r="J1168" s="52" t="b">
        <v>0</v>
      </c>
      <c r="K1168" s="52" t="b">
        <v>0</v>
      </c>
      <c r="L1168" s="52" t="b">
        <v>0</v>
      </c>
      <c r="M1168" s="5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</row>
    <row r="1169" spans="1:84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</row>
    <row r="1170" spans="1:84" x14ac:dyDescent="0.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</row>
    <row r="1171" spans="1:84" x14ac:dyDescent="0.2">
      <c r="A1171" s="2" t="s">
        <v>32</v>
      </c>
      <c r="B1171" s="45" t="s">
        <v>736</v>
      </c>
      <c r="C1171" s="52"/>
      <c r="D1171" s="131"/>
      <c r="E1171" s="131"/>
      <c r="F1171" s="131"/>
      <c r="G1171" s="131"/>
      <c r="H1171" s="131"/>
      <c r="I1171" s="42"/>
      <c r="J1171" s="42" t="s">
        <v>772</v>
      </c>
      <c r="K1171" s="42" t="s">
        <v>719</v>
      </c>
      <c r="L1171" s="131" t="s">
        <v>720</v>
      </c>
      <c r="M1171" s="4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</row>
    <row r="1172" spans="1:84" x14ac:dyDescent="0.2">
      <c r="A1172" s="4"/>
      <c r="B1172" s="2" t="s">
        <v>612</v>
      </c>
      <c r="C1172" s="51">
        <v>1</v>
      </c>
      <c r="D1172" s="135"/>
      <c r="E1172" s="135"/>
      <c r="F1172" s="135"/>
      <c r="G1172" s="135"/>
      <c r="H1172" s="135"/>
      <c r="I1172" s="135"/>
      <c r="J1172" s="135">
        <v>0</v>
      </c>
      <c r="K1172" s="135">
        <v>0</v>
      </c>
      <c r="L1172" s="135">
        <v>0</v>
      </c>
      <c r="M1172" s="135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</row>
    <row r="1173" spans="1:84" x14ac:dyDescent="0.2">
      <c r="A1173" s="1"/>
      <c r="B1173" s="41" t="s">
        <v>613</v>
      </c>
      <c r="C1173" s="51">
        <v>2</v>
      </c>
      <c r="D1173" s="232"/>
      <c r="E1173" s="232"/>
      <c r="F1173" s="232"/>
      <c r="G1173" s="232"/>
      <c r="H1173" s="232"/>
      <c r="I1173" s="232"/>
      <c r="J1173" s="232">
        <v>0</v>
      </c>
      <c r="K1173" s="232">
        <v>0</v>
      </c>
      <c r="L1173" s="232">
        <v>0</v>
      </c>
      <c r="M1173" s="23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</row>
    <row r="1174" spans="1:84" x14ac:dyDescent="0.2">
      <c r="A1174" s="1"/>
      <c r="B1174" s="41" t="s">
        <v>614</v>
      </c>
      <c r="C1174" s="51">
        <v>3</v>
      </c>
      <c r="D1174" s="232"/>
      <c r="E1174" s="232"/>
      <c r="F1174" s="232"/>
      <c r="G1174" s="232"/>
      <c r="H1174" s="232"/>
      <c r="I1174" s="232"/>
      <c r="J1174" s="232">
        <v>0</v>
      </c>
      <c r="K1174" s="232">
        <v>0</v>
      </c>
      <c r="L1174" s="232">
        <v>0</v>
      </c>
      <c r="M1174" s="23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</row>
    <row r="1175" spans="1:84" x14ac:dyDescent="0.2">
      <c r="A1175" s="1"/>
      <c r="B1175" s="41" t="s">
        <v>615</v>
      </c>
      <c r="C1175" s="51">
        <v>4</v>
      </c>
      <c r="D1175" s="232"/>
      <c r="E1175" s="232"/>
      <c r="F1175" s="232"/>
      <c r="G1175" s="232"/>
      <c r="H1175" s="232"/>
      <c r="I1175" s="232"/>
      <c r="J1175" s="232">
        <v>0</v>
      </c>
      <c r="K1175" s="232">
        <v>0</v>
      </c>
      <c r="L1175" s="232">
        <v>0</v>
      </c>
      <c r="M1175" s="23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</row>
    <row r="1176" spans="1:84" x14ac:dyDescent="0.2">
      <c r="A1176" s="1"/>
      <c r="B1176" s="41" t="s">
        <v>616</v>
      </c>
      <c r="C1176" s="51">
        <v>1</v>
      </c>
      <c r="D1176" s="232"/>
      <c r="E1176" s="232"/>
      <c r="F1176" s="232"/>
      <c r="G1176" s="232"/>
      <c r="H1176" s="232"/>
      <c r="I1176" s="232"/>
      <c r="J1176" s="232">
        <v>0</v>
      </c>
      <c r="K1176" s="232">
        <v>0</v>
      </c>
      <c r="L1176" s="232">
        <v>0</v>
      </c>
      <c r="M1176" s="23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</row>
    <row r="1177" spans="1:84" x14ac:dyDescent="0.2">
      <c r="A1177" s="1"/>
      <c r="B1177" s="41" t="s">
        <v>617</v>
      </c>
      <c r="C1177" s="51">
        <v>6</v>
      </c>
      <c r="D1177" s="232"/>
      <c r="E1177" s="232"/>
      <c r="F1177" s="232"/>
      <c r="G1177" s="232"/>
      <c r="H1177" s="232"/>
      <c r="I1177" s="232"/>
      <c r="J1177" s="232">
        <v>0</v>
      </c>
      <c r="K1177" s="232">
        <v>0</v>
      </c>
      <c r="L1177" s="232">
        <v>0</v>
      </c>
      <c r="M1177" s="23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</row>
    <row r="1178" spans="1:84" x14ac:dyDescent="0.2">
      <c r="A1178" s="1"/>
      <c r="B1178" s="41" t="s">
        <v>618</v>
      </c>
      <c r="C1178" s="51">
        <v>7</v>
      </c>
      <c r="D1178" s="232"/>
      <c r="E1178" s="232"/>
      <c r="F1178" s="232"/>
      <c r="G1178" s="232"/>
      <c r="H1178" s="232"/>
      <c r="I1178" s="232"/>
      <c r="J1178" s="232">
        <v>0</v>
      </c>
      <c r="K1178" s="232">
        <v>0</v>
      </c>
      <c r="L1178" s="232">
        <v>0</v>
      </c>
      <c r="M1178" s="23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</row>
    <row r="1179" spans="1:84" x14ac:dyDescent="0.2">
      <c r="A1179" s="1"/>
      <c r="B1179" s="41" t="s">
        <v>619</v>
      </c>
      <c r="C1179" s="51">
        <v>8</v>
      </c>
      <c r="D1179" s="232"/>
      <c r="E1179" s="232"/>
      <c r="F1179" s="232"/>
      <c r="G1179" s="232"/>
      <c r="H1179" s="232"/>
      <c r="I1179" s="232"/>
      <c r="J1179" s="232">
        <v>0</v>
      </c>
      <c r="K1179" s="232">
        <v>0</v>
      </c>
      <c r="L1179" s="232">
        <v>0</v>
      </c>
      <c r="M1179" s="23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</row>
    <row r="1180" spans="1:84" x14ac:dyDescent="0.2">
      <c r="A1180" s="1"/>
      <c r="B1180" s="41" t="s">
        <v>765</v>
      </c>
      <c r="C1180" s="51">
        <v>1</v>
      </c>
      <c r="D1180" s="232"/>
      <c r="E1180" s="232"/>
      <c r="F1180" s="232"/>
      <c r="G1180" s="232"/>
      <c r="H1180" s="232"/>
      <c r="I1180" s="232"/>
      <c r="J1180" s="232">
        <v>0</v>
      </c>
      <c r="K1180" s="232">
        <v>0</v>
      </c>
      <c r="L1180" s="232">
        <v>0</v>
      </c>
      <c r="M1180" s="23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</row>
    <row r="1181" spans="1:84" x14ac:dyDescent="0.2">
      <c r="A1181" s="1"/>
      <c r="B1181" s="41" t="s">
        <v>766</v>
      </c>
      <c r="C1181" s="51">
        <v>1</v>
      </c>
      <c r="D1181" s="232"/>
      <c r="E1181" s="232"/>
      <c r="F1181" s="232"/>
      <c r="G1181" s="232"/>
      <c r="H1181" s="232"/>
      <c r="I1181" s="232"/>
      <c r="J1181" s="232">
        <v>0</v>
      </c>
      <c r="K1181" s="232">
        <v>0</v>
      </c>
      <c r="L1181" s="232">
        <v>0</v>
      </c>
      <c r="M1181" s="23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</row>
    <row r="1182" spans="1:84" x14ac:dyDescent="0.2">
      <c r="A1182" s="1"/>
      <c r="B1182" s="41" t="s">
        <v>620</v>
      </c>
      <c r="C1182" s="51">
        <v>3</v>
      </c>
      <c r="D1182" s="232"/>
      <c r="E1182" s="232"/>
      <c r="F1182" s="232"/>
      <c r="G1182" s="232"/>
      <c r="H1182" s="232"/>
      <c r="I1182" s="232"/>
      <c r="J1182" s="232">
        <v>0</v>
      </c>
      <c r="K1182" s="232">
        <v>0</v>
      </c>
      <c r="L1182" s="232">
        <v>0</v>
      </c>
      <c r="M1182" s="23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</row>
    <row r="1183" spans="1:84" x14ac:dyDescent="0.2">
      <c r="A1183" s="1"/>
      <c r="B1183" s="41" t="s">
        <v>621</v>
      </c>
      <c r="C1183" s="51">
        <v>12</v>
      </c>
      <c r="D1183" s="232"/>
      <c r="E1183" s="232"/>
      <c r="F1183" s="232"/>
      <c r="G1183" s="232"/>
      <c r="H1183" s="232"/>
      <c r="I1183" s="232"/>
      <c r="J1183" s="232">
        <v>0</v>
      </c>
      <c r="K1183" s="232">
        <v>0</v>
      </c>
      <c r="L1183" s="232">
        <v>0</v>
      </c>
      <c r="M1183" s="23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</row>
    <row r="1184" spans="1:84" x14ac:dyDescent="0.2">
      <c r="A1184" s="1"/>
      <c r="B1184" s="41" t="s">
        <v>622</v>
      </c>
      <c r="C1184" s="51">
        <v>13</v>
      </c>
      <c r="D1184" s="232"/>
      <c r="E1184" s="232"/>
      <c r="F1184" s="232"/>
      <c r="G1184" s="232"/>
      <c r="H1184" s="232"/>
      <c r="I1184" s="232"/>
      <c r="J1184" s="232">
        <v>0</v>
      </c>
      <c r="K1184" s="232">
        <v>0</v>
      </c>
      <c r="L1184" s="232">
        <v>0</v>
      </c>
      <c r="M1184" s="23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</row>
    <row r="1185" spans="1:84" x14ac:dyDescent="0.2">
      <c r="A1185" s="1"/>
      <c r="B1185" s="41" t="s">
        <v>767</v>
      </c>
      <c r="C1185" s="51">
        <v>14</v>
      </c>
      <c r="D1185" s="232"/>
      <c r="E1185" s="232"/>
      <c r="F1185" s="232"/>
      <c r="G1185" s="232"/>
      <c r="H1185" s="232"/>
      <c r="I1185" s="232"/>
      <c r="J1185" s="232">
        <v>0</v>
      </c>
      <c r="K1185" s="232">
        <v>0</v>
      </c>
      <c r="L1185" s="232">
        <v>0</v>
      </c>
      <c r="M1185" s="23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</row>
    <row r="1186" spans="1:84" x14ac:dyDescent="0.2">
      <c r="A1186" s="1"/>
      <c r="B1186" s="41" t="s">
        <v>768</v>
      </c>
      <c r="C1186" s="51">
        <v>15</v>
      </c>
      <c r="D1186" s="232"/>
      <c r="E1186" s="232"/>
      <c r="F1186" s="232"/>
      <c r="G1186" s="232"/>
      <c r="H1186" s="232"/>
      <c r="I1186" s="232"/>
      <c r="J1186" s="232">
        <v>0</v>
      </c>
      <c r="K1186" s="232">
        <v>0</v>
      </c>
      <c r="L1186" s="232">
        <v>0</v>
      </c>
      <c r="M1186" s="23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</row>
    <row r="1187" spans="1:84" x14ac:dyDescent="0.2">
      <c r="A1187" s="1"/>
      <c r="B1187" s="41" t="s">
        <v>769</v>
      </c>
      <c r="C1187" s="51">
        <v>16</v>
      </c>
      <c r="D1187" s="232"/>
      <c r="E1187" s="232"/>
      <c r="F1187" s="232"/>
      <c r="G1187" s="232"/>
      <c r="H1187" s="232"/>
      <c r="I1187" s="232"/>
      <c r="J1187" s="232">
        <v>0</v>
      </c>
      <c r="K1187" s="232">
        <v>0</v>
      </c>
      <c r="L1187" s="232">
        <v>0</v>
      </c>
      <c r="M1187" s="23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</row>
    <row r="1188" spans="1:84" x14ac:dyDescent="0.2">
      <c r="A1188" s="1"/>
      <c r="B1188" s="41" t="s">
        <v>623</v>
      </c>
      <c r="C1188" s="51">
        <v>17</v>
      </c>
      <c r="D1188" s="232"/>
      <c r="E1188" s="232"/>
      <c r="F1188" s="232"/>
      <c r="G1188" s="232"/>
      <c r="H1188" s="232"/>
      <c r="I1188" s="232"/>
      <c r="J1188" s="232">
        <v>0</v>
      </c>
      <c r="K1188" s="232">
        <v>0</v>
      </c>
      <c r="L1188" s="232">
        <v>0</v>
      </c>
      <c r="M1188" s="23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</row>
    <row r="1189" spans="1:84" x14ac:dyDescent="0.2">
      <c r="A1189" s="1"/>
      <c r="B1189" s="41" t="s">
        <v>721</v>
      </c>
      <c r="C1189" s="51">
        <v>18</v>
      </c>
      <c r="D1189" s="52"/>
      <c r="E1189" s="52"/>
      <c r="F1189" s="52"/>
      <c r="G1189" s="52"/>
      <c r="H1189" s="52"/>
      <c r="I1189" s="52"/>
      <c r="J1189" s="52">
        <v>1</v>
      </c>
      <c r="K1189" s="52">
        <v>1</v>
      </c>
      <c r="L1189" s="52">
        <v>1</v>
      </c>
      <c r="M1189" s="52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2"/>
      <c r="BZ1189" s="2"/>
      <c r="CA1189" s="2"/>
      <c r="CB1189" s="2"/>
      <c r="CC1189" s="2"/>
      <c r="CD1189" s="2"/>
      <c r="CE1189" s="2"/>
      <c r="CF1189" s="2"/>
    </row>
    <row r="1190" spans="1:84" x14ac:dyDescent="0.2">
      <c r="A1190" s="1"/>
      <c r="B1190" s="41" t="s">
        <v>722</v>
      </c>
      <c r="C1190" s="51">
        <v>19</v>
      </c>
      <c r="D1190" s="52"/>
      <c r="E1190" s="52"/>
      <c r="F1190" s="52"/>
      <c r="G1190" s="52"/>
      <c r="H1190" s="52"/>
      <c r="I1190" s="52"/>
      <c r="J1190" s="52">
        <v>12</v>
      </c>
      <c r="K1190" s="52">
        <v>12</v>
      </c>
      <c r="L1190" s="52">
        <v>12</v>
      </c>
      <c r="M1190" s="52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2"/>
      <c r="BZ1190" s="2"/>
      <c r="CA1190" s="2"/>
      <c r="CB1190" s="2"/>
      <c r="CC1190" s="2"/>
      <c r="CD1190" s="2"/>
      <c r="CE1190" s="2"/>
      <c r="CF1190" s="2"/>
    </row>
    <row r="1191" spans="1:84" x14ac:dyDescent="0.2">
      <c r="A1191" s="1"/>
      <c r="B1191" s="41" t="s">
        <v>628</v>
      </c>
      <c r="C1191" s="51">
        <v>20</v>
      </c>
      <c r="D1191" s="52"/>
      <c r="E1191" s="52"/>
      <c r="F1191" s="52"/>
      <c r="G1191" s="52"/>
      <c r="H1191" s="52"/>
      <c r="I1191" s="52"/>
      <c r="J1191" s="52" t="b">
        <v>0</v>
      </c>
      <c r="K1191" s="52" t="b">
        <v>0</v>
      </c>
      <c r="L1191" s="52" t="b">
        <v>0</v>
      </c>
      <c r="M1191" s="5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</row>
    <row r="1192" spans="1:84" x14ac:dyDescent="0.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</row>
    <row r="1193" spans="1:84" x14ac:dyDescent="0.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</row>
    <row r="1194" spans="1:84" x14ac:dyDescent="0.2">
      <c r="A1194" s="2" t="s">
        <v>32</v>
      </c>
      <c r="B1194" s="45" t="s">
        <v>737</v>
      </c>
      <c r="C1194" s="52"/>
      <c r="D1194" s="131"/>
      <c r="E1194" s="131"/>
      <c r="F1194" s="131"/>
      <c r="G1194" s="131"/>
      <c r="H1194" s="131"/>
      <c r="I1194" s="42"/>
      <c r="J1194" s="42" t="s">
        <v>772</v>
      </c>
      <c r="K1194" s="42" t="s">
        <v>719</v>
      </c>
      <c r="L1194" s="131" t="s">
        <v>720</v>
      </c>
      <c r="M1194" s="4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</row>
    <row r="1195" spans="1:84" x14ac:dyDescent="0.2">
      <c r="A1195" s="4"/>
      <c r="B1195" s="2" t="s">
        <v>612</v>
      </c>
      <c r="C1195" s="51">
        <v>1</v>
      </c>
      <c r="D1195" s="135"/>
      <c r="E1195" s="135"/>
      <c r="F1195" s="135"/>
      <c r="G1195" s="135"/>
      <c r="H1195" s="135"/>
      <c r="I1195" s="135"/>
      <c r="J1195" s="135">
        <v>0</v>
      </c>
      <c r="K1195" s="135">
        <v>0</v>
      </c>
      <c r="L1195" s="135">
        <v>0</v>
      </c>
      <c r="M1195" s="135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</row>
    <row r="1196" spans="1:84" x14ac:dyDescent="0.2">
      <c r="A1196" s="1"/>
      <c r="B1196" s="41" t="s">
        <v>613</v>
      </c>
      <c r="C1196" s="51">
        <v>2</v>
      </c>
      <c r="D1196" s="232"/>
      <c r="E1196" s="232"/>
      <c r="F1196" s="232"/>
      <c r="G1196" s="232"/>
      <c r="H1196" s="232"/>
      <c r="I1196" s="232"/>
      <c r="J1196" s="232">
        <v>0</v>
      </c>
      <c r="K1196" s="232">
        <v>0</v>
      </c>
      <c r="L1196" s="232">
        <v>0</v>
      </c>
      <c r="M1196" s="23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</row>
    <row r="1197" spans="1:84" x14ac:dyDescent="0.2">
      <c r="A1197" s="1"/>
      <c r="B1197" s="41" t="s">
        <v>614</v>
      </c>
      <c r="C1197" s="51">
        <v>3</v>
      </c>
      <c r="D1197" s="232"/>
      <c r="E1197" s="232"/>
      <c r="F1197" s="232"/>
      <c r="G1197" s="232"/>
      <c r="H1197" s="232"/>
      <c r="I1197" s="232"/>
      <c r="J1197" s="232">
        <v>0</v>
      </c>
      <c r="K1197" s="232">
        <v>0</v>
      </c>
      <c r="L1197" s="232">
        <v>0</v>
      </c>
      <c r="M1197" s="23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</row>
    <row r="1198" spans="1:84" x14ac:dyDescent="0.2">
      <c r="A1198" s="1"/>
      <c r="B1198" s="41" t="s">
        <v>615</v>
      </c>
      <c r="C1198" s="51">
        <v>4</v>
      </c>
      <c r="D1198" s="232"/>
      <c r="E1198" s="232"/>
      <c r="F1198" s="232"/>
      <c r="G1198" s="232"/>
      <c r="H1198" s="232"/>
      <c r="I1198" s="232"/>
      <c r="J1198" s="232">
        <v>0</v>
      </c>
      <c r="K1198" s="232">
        <v>0</v>
      </c>
      <c r="L1198" s="232">
        <v>0</v>
      </c>
      <c r="M1198" s="23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</row>
    <row r="1199" spans="1:84" x14ac:dyDescent="0.2">
      <c r="A1199" s="1"/>
      <c r="B1199" s="41" t="s">
        <v>616</v>
      </c>
      <c r="C1199" s="51">
        <v>1</v>
      </c>
      <c r="D1199" s="232"/>
      <c r="E1199" s="232"/>
      <c r="F1199" s="232"/>
      <c r="G1199" s="232"/>
      <c r="H1199" s="232"/>
      <c r="I1199" s="232"/>
      <c r="J1199" s="232">
        <v>0</v>
      </c>
      <c r="K1199" s="232">
        <v>0</v>
      </c>
      <c r="L1199" s="232">
        <v>0</v>
      </c>
      <c r="M1199" s="23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</row>
    <row r="1200" spans="1:84" x14ac:dyDescent="0.2">
      <c r="A1200" s="1"/>
      <c r="B1200" s="41" t="s">
        <v>617</v>
      </c>
      <c r="C1200" s="51">
        <v>6</v>
      </c>
      <c r="D1200" s="232"/>
      <c r="E1200" s="232"/>
      <c r="F1200" s="232"/>
      <c r="G1200" s="232"/>
      <c r="H1200" s="232"/>
      <c r="I1200" s="232"/>
      <c r="J1200" s="232">
        <v>0</v>
      </c>
      <c r="K1200" s="232">
        <v>0</v>
      </c>
      <c r="L1200" s="232">
        <v>0</v>
      </c>
      <c r="M1200" s="23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</row>
    <row r="1201" spans="1:84" x14ac:dyDescent="0.2">
      <c r="A1201" s="1"/>
      <c r="B1201" s="41" t="s">
        <v>618</v>
      </c>
      <c r="C1201" s="51">
        <v>7</v>
      </c>
      <c r="D1201" s="232"/>
      <c r="E1201" s="232"/>
      <c r="F1201" s="232"/>
      <c r="G1201" s="232"/>
      <c r="H1201" s="232"/>
      <c r="I1201" s="232"/>
      <c r="J1201" s="232">
        <v>0</v>
      </c>
      <c r="K1201" s="232">
        <v>0</v>
      </c>
      <c r="L1201" s="232">
        <v>0</v>
      </c>
      <c r="M1201" s="23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</row>
    <row r="1202" spans="1:84" x14ac:dyDescent="0.2">
      <c r="A1202" s="1"/>
      <c r="B1202" s="41" t="s">
        <v>619</v>
      </c>
      <c r="C1202" s="51">
        <v>8</v>
      </c>
      <c r="D1202" s="232"/>
      <c r="E1202" s="232"/>
      <c r="F1202" s="232"/>
      <c r="G1202" s="232"/>
      <c r="H1202" s="232"/>
      <c r="I1202" s="232"/>
      <c r="J1202" s="232">
        <v>0</v>
      </c>
      <c r="K1202" s="232">
        <v>0</v>
      </c>
      <c r="L1202" s="232">
        <v>0</v>
      </c>
      <c r="M1202" s="23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</row>
    <row r="1203" spans="1:84" x14ac:dyDescent="0.2">
      <c r="A1203" s="1"/>
      <c r="B1203" s="41" t="s">
        <v>765</v>
      </c>
      <c r="C1203" s="51">
        <v>1</v>
      </c>
      <c r="D1203" s="232"/>
      <c r="E1203" s="232"/>
      <c r="F1203" s="232"/>
      <c r="G1203" s="232"/>
      <c r="H1203" s="232"/>
      <c r="I1203" s="232"/>
      <c r="J1203" s="232">
        <v>0</v>
      </c>
      <c r="K1203" s="232">
        <v>0</v>
      </c>
      <c r="L1203" s="232">
        <v>0</v>
      </c>
      <c r="M1203" s="23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</row>
    <row r="1204" spans="1:84" x14ac:dyDescent="0.2">
      <c r="A1204" s="1"/>
      <c r="B1204" s="41" t="s">
        <v>766</v>
      </c>
      <c r="C1204" s="51">
        <v>1</v>
      </c>
      <c r="D1204" s="232"/>
      <c r="E1204" s="232"/>
      <c r="F1204" s="232"/>
      <c r="G1204" s="232"/>
      <c r="H1204" s="232"/>
      <c r="I1204" s="232"/>
      <c r="J1204" s="232">
        <v>0</v>
      </c>
      <c r="K1204" s="232">
        <v>0</v>
      </c>
      <c r="L1204" s="232">
        <v>0</v>
      </c>
      <c r="M1204" s="23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</row>
    <row r="1205" spans="1:84" x14ac:dyDescent="0.2">
      <c r="A1205" s="1"/>
      <c r="B1205" s="41" t="s">
        <v>620</v>
      </c>
      <c r="C1205" s="51">
        <v>3</v>
      </c>
      <c r="D1205" s="232"/>
      <c r="E1205" s="232"/>
      <c r="F1205" s="232"/>
      <c r="G1205" s="232"/>
      <c r="H1205" s="232"/>
      <c r="I1205" s="232"/>
      <c r="J1205" s="232">
        <v>0</v>
      </c>
      <c r="K1205" s="232">
        <v>0</v>
      </c>
      <c r="L1205" s="232">
        <v>0</v>
      </c>
      <c r="M1205" s="23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</row>
    <row r="1206" spans="1:84" x14ac:dyDescent="0.2">
      <c r="A1206" s="1"/>
      <c r="B1206" s="41" t="s">
        <v>621</v>
      </c>
      <c r="C1206" s="51">
        <v>12</v>
      </c>
      <c r="D1206" s="232"/>
      <c r="E1206" s="232"/>
      <c r="F1206" s="232"/>
      <c r="G1206" s="232"/>
      <c r="H1206" s="232"/>
      <c r="I1206" s="232"/>
      <c r="J1206" s="232">
        <v>0</v>
      </c>
      <c r="K1206" s="232">
        <v>0</v>
      </c>
      <c r="L1206" s="232">
        <v>0</v>
      </c>
      <c r="M1206" s="23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</row>
    <row r="1207" spans="1:84" x14ac:dyDescent="0.2">
      <c r="A1207" s="1"/>
      <c r="B1207" s="41" t="s">
        <v>622</v>
      </c>
      <c r="C1207" s="51">
        <v>13</v>
      </c>
      <c r="D1207" s="232"/>
      <c r="E1207" s="232"/>
      <c r="F1207" s="232"/>
      <c r="G1207" s="232"/>
      <c r="H1207" s="232"/>
      <c r="I1207" s="232"/>
      <c r="J1207" s="232">
        <v>0</v>
      </c>
      <c r="K1207" s="232">
        <v>0</v>
      </c>
      <c r="L1207" s="232">
        <v>0</v>
      </c>
      <c r="M1207" s="23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</row>
    <row r="1208" spans="1:84" x14ac:dyDescent="0.2">
      <c r="A1208" s="1"/>
      <c r="B1208" s="41" t="s">
        <v>767</v>
      </c>
      <c r="C1208" s="51">
        <v>14</v>
      </c>
      <c r="D1208" s="232"/>
      <c r="E1208" s="232"/>
      <c r="F1208" s="232"/>
      <c r="G1208" s="232"/>
      <c r="H1208" s="232"/>
      <c r="I1208" s="232"/>
      <c r="J1208" s="232">
        <v>0</v>
      </c>
      <c r="K1208" s="232">
        <v>0</v>
      </c>
      <c r="L1208" s="232">
        <v>0</v>
      </c>
      <c r="M1208" s="23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</row>
    <row r="1209" spans="1:84" x14ac:dyDescent="0.2">
      <c r="A1209" s="1"/>
      <c r="B1209" s="41" t="s">
        <v>768</v>
      </c>
      <c r="C1209" s="51">
        <v>15</v>
      </c>
      <c r="D1209" s="232"/>
      <c r="E1209" s="232"/>
      <c r="F1209" s="232"/>
      <c r="G1209" s="232"/>
      <c r="H1209" s="232"/>
      <c r="I1209" s="232"/>
      <c r="J1209" s="232">
        <v>0</v>
      </c>
      <c r="K1209" s="232">
        <v>0</v>
      </c>
      <c r="L1209" s="232">
        <v>0</v>
      </c>
      <c r="M1209" s="23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</row>
    <row r="1210" spans="1:84" x14ac:dyDescent="0.2">
      <c r="A1210" s="1"/>
      <c r="B1210" s="41" t="s">
        <v>769</v>
      </c>
      <c r="C1210" s="51">
        <v>16</v>
      </c>
      <c r="D1210" s="232"/>
      <c r="E1210" s="232"/>
      <c r="F1210" s="232"/>
      <c r="G1210" s="232"/>
      <c r="H1210" s="232"/>
      <c r="I1210" s="232"/>
      <c r="J1210" s="232">
        <v>0</v>
      </c>
      <c r="K1210" s="232">
        <v>0</v>
      </c>
      <c r="L1210" s="232">
        <v>0</v>
      </c>
      <c r="M1210" s="23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</row>
    <row r="1211" spans="1:84" x14ac:dyDescent="0.2">
      <c r="A1211" s="1"/>
      <c r="B1211" s="41" t="s">
        <v>623</v>
      </c>
      <c r="C1211" s="51">
        <v>17</v>
      </c>
      <c r="D1211" s="232"/>
      <c r="E1211" s="232"/>
      <c r="F1211" s="232"/>
      <c r="G1211" s="232"/>
      <c r="H1211" s="232"/>
      <c r="I1211" s="232"/>
      <c r="J1211" s="232">
        <v>0</v>
      </c>
      <c r="K1211" s="232">
        <v>0</v>
      </c>
      <c r="L1211" s="232">
        <v>0</v>
      </c>
      <c r="M1211" s="23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</row>
    <row r="1212" spans="1:84" x14ac:dyDescent="0.2">
      <c r="A1212" s="1"/>
      <c r="B1212" s="41" t="s">
        <v>721</v>
      </c>
      <c r="C1212" s="51">
        <v>18</v>
      </c>
      <c r="D1212" s="52"/>
      <c r="E1212" s="52"/>
      <c r="F1212" s="52"/>
      <c r="G1212" s="52"/>
      <c r="H1212" s="52"/>
      <c r="I1212" s="52"/>
      <c r="J1212" s="52">
        <v>1</v>
      </c>
      <c r="K1212" s="52">
        <v>1</v>
      </c>
      <c r="L1212" s="52">
        <v>1</v>
      </c>
      <c r="M1212" s="52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2"/>
      <c r="BZ1212" s="2"/>
      <c r="CA1212" s="2"/>
      <c r="CB1212" s="2"/>
      <c r="CC1212" s="2"/>
      <c r="CD1212" s="2"/>
      <c r="CE1212" s="2"/>
      <c r="CF1212" s="2"/>
    </row>
    <row r="1213" spans="1:84" x14ac:dyDescent="0.2">
      <c r="A1213" s="1"/>
      <c r="B1213" s="41" t="s">
        <v>722</v>
      </c>
      <c r="C1213" s="51">
        <v>19</v>
      </c>
      <c r="D1213" s="52"/>
      <c r="E1213" s="52"/>
      <c r="F1213" s="52"/>
      <c r="G1213" s="52"/>
      <c r="H1213" s="52"/>
      <c r="I1213" s="52"/>
      <c r="J1213" s="52">
        <v>12</v>
      </c>
      <c r="K1213" s="52">
        <v>12</v>
      </c>
      <c r="L1213" s="52">
        <v>12</v>
      </c>
      <c r="M1213" s="52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2"/>
      <c r="BZ1213" s="2"/>
      <c r="CA1213" s="2"/>
      <c r="CB1213" s="2"/>
      <c r="CC1213" s="2"/>
      <c r="CD1213" s="2"/>
      <c r="CE1213" s="2"/>
      <c r="CF1213" s="2"/>
    </row>
    <row r="1214" spans="1:84" x14ac:dyDescent="0.2">
      <c r="A1214" s="1"/>
      <c r="B1214" s="41" t="s">
        <v>628</v>
      </c>
      <c r="C1214" s="51">
        <v>20</v>
      </c>
      <c r="D1214" s="52"/>
      <c r="E1214" s="52"/>
      <c r="F1214" s="52"/>
      <c r="G1214" s="52"/>
      <c r="H1214" s="52"/>
      <c r="I1214" s="52"/>
      <c r="J1214" s="52" t="b">
        <v>0</v>
      </c>
      <c r="K1214" s="52" t="b">
        <v>0</v>
      </c>
      <c r="L1214" s="52" t="b">
        <v>0</v>
      </c>
      <c r="M1214" s="5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</row>
    <row r="1215" spans="1:84" x14ac:dyDescent="0.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</row>
    <row r="1216" spans="1:84" x14ac:dyDescent="0.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</row>
    <row r="1217" spans="1:84" x14ac:dyDescent="0.2">
      <c r="A1217" s="2" t="s">
        <v>32</v>
      </c>
      <c r="B1217" s="45" t="s">
        <v>738</v>
      </c>
      <c r="C1217" s="52"/>
      <c r="D1217" s="131"/>
      <c r="E1217" s="131"/>
      <c r="F1217" s="131"/>
      <c r="G1217" s="131"/>
      <c r="H1217" s="131"/>
      <c r="I1217" s="42"/>
      <c r="J1217" s="42" t="s">
        <v>772</v>
      </c>
      <c r="K1217" s="42" t="s">
        <v>719</v>
      </c>
      <c r="L1217" s="131" t="s">
        <v>720</v>
      </c>
      <c r="M1217" s="4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</row>
    <row r="1218" spans="1:84" x14ac:dyDescent="0.2">
      <c r="A1218" s="4"/>
      <c r="B1218" s="2" t="s">
        <v>612</v>
      </c>
      <c r="C1218" s="51">
        <v>1</v>
      </c>
      <c r="D1218" s="135"/>
      <c r="E1218" s="135"/>
      <c r="F1218" s="135"/>
      <c r="G1218" s="135"/>
      <c r="H1218" s="135"/>
      <c r="I1218" s="135"/>
      <c r="J1218" s="135">
        <v>0</v>
      </c>
      <c r="K1218" s="135">
        <v>0</v>
      </c>
      <c r="L1218" s="135">
        <v>0</v>
      </c>
      <c r="M1218" s="135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</row>
    <row r="1219" spans="1:84" x14ac:dyDescent="0.2">
      <c r="A1219" s="1"/>
      <c r="B1219" s="41" t="s">
        <v>613</v>
      </c>
      <c r="C1219" s="51">
        <v>2</v>
      </c>
      <c r="D1219" s="232"/>
      <c r="E1219" s="232"/>
      <c r="F1219" s="232"/>
      <c r="G1219" s="232"/>
      <c r="H1219" s="232"/>
      <c r="I1219" s="232"/>
      <c r="J1219" s="232">
        <v>0</v>
      </c>
      <c r="K1219" s="232">
        <v>0</v>
      </c>
      <c r="L1219" s="232">
        <v>0</v>
      </c>
      <c r="M1219" s="23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</row>
    <row r="1220" spans="1:84" x14ac:dyDescent="0.2">
      <c r="A1220" s="1"/>
      <c r="B1220" s="41" t="s">
        <v>614</v>
      </c>
      <c r="C1220" s="51">
        <v>3</v>
      </c>
      <c r="D1220" s="232"/>
      <c r="E1220" s="232"/>
      <c r="F1220" s="232"/>
      <c r="G1220" s="232"/>
      <c r="H1220" s="232"/>
      <c r="I1220" s="232"/>
      <c r="J1220" s="232">
        <v>0</v>
      </c>
      <c r="K1220" s="232">
        <v>0</v>
      </c>
      <c r="L1220" s="232">
        <v>0</v>
      </c>
      <c r="M1220" s="23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</row>
    <row r="1221" spans="1:84" x14ac:dyDescent="0.2">
      <c r="A1221" s="1"/>
      <c r="B1221" s="41" t="s">
        <v>615</v>
      </c>
      <c r="C1221" s="51">
        <v>4</v>
      </c>
      <c r="D1221" s="232"/>
      <c r="E1221" s="232"/>
      <c r="F1221" s="232"/>
      <c r="G1221" s="232"/>
      <c r="H1221" s="232"/>
      <c r="I1221" s="232"/>
      <c r="J1221" s="232">
        <v>0</v>
      </c>
      <c r="K1221" s="232">
        <v>0</v>
      </c>
      <c r="L1221" s="232">
        <v>0</v>
      </c>
      <c r="M1221" s="23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</row>
    <row r="1222" spans="1:84" x14ac:dyDescent="0.2">
      <c r="A1222" s="1"/>
      <c r="B1222" s="41" t="s">
        <v>616</v>
      </c>
      <c r="C1222" s="51">
        <v>1</v>
      </c>
      <c r="D1222" s="232"/>
      <c r="E1222" s="232"/>
      <c r="F1222" s="232"/>
      <c r="G1222" s="232"/>
      <c r="H1222" s="232"/>
      <c r="I1222" s="232"/>
      <c r="J1222" s="232">
        <v>0</v>
      </c>
      <c r="K1222" s="232">
        <v>0</v>
      </c>
      <c r="L1222" s="232">
        <v>0</v>
      </c>
      <c r="M1222" s="23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</row>
    <row r="1223" spans="1:84" x14ac:dyDescent="0.2">
      <c r="A1223" s="1"/>
      <c r="B1223" s="41" t="s">
        <v>617</v>
      </c>
      <c r="C1223" s="51">
        <v>6</v>
      </c>
      <c r="D1223" s="232"/>
      <c r="E1223" s="232"/>
      <c r="F1223" s="232"/>
      <c r="G1223" s="232"/>
      <c r="H1223" s="232"/>
      <c r="I1223" s="232"/>
      <c r="J1223" s="232">
        <v>0</v>
      </c>
      <c r="K1223" s="232">
        <v>0</v>
      </c>
      <c r="L1223" s="232">
        <v>0</v>
      </c>
      <c r="M1223" s="23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</row>
    <row r="1224" spans="1:84" x14ac:dyDescent="0.2">
      <c r="A1224" s="1"/>
      <c r="B1224" s="41" t="s">
        <v>618</v>
      </c>
      <c r="C1224" s="51">
        <v>7</v>
      </c>
      <c r="D1224" s="232"/>
      <c r="E1224" s="232"/>
      <c r="F1224" s="232"/>
      <c r="G1224" s="232"/>
      <c r="H1224" s="232"/>
      <c r="I1224" s="232"/>
      <c r="J1224" s="232">
        <v>0</v>
      </c>
      <c r="K1224" s="232">
        <v>0</v>
      </c>
      <c r="L1224" s="232">
        <v>0</v>
      </c>
      <c r="M1224" s="23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</row>
    <row r="1225" spans="1:84" x14ac:dyDescent="0.2">
      <c r="A1225" s="1"/>
      <c r="B1225" s="41" t="s">
        <v>619</v>
      </c>
      <c r="C1225" s="51">
        <v>8</v>
      </c>
      <c r="D1225" s="232"/>
      <c r="E1225" s="232"/>
      <c r="F1225" s="232"/>
      <c r="G1225" s="232"/>
      <c r="H1225" s="232"/>
      <c r="I1225" s="232"/>
      <c r="J1225" s="232">
        <v>0</v>
      </c>
      <c r="K1225" s="232">
        <v>0</v>
      </c>
      <c r="L1225" s="232">
        <v>0</v>
      </c>
      <c r="M1225" s="23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</row>
    <row r="1226" spans="1:84" x14ac:dyDescent="0.2">
      <c r="A1226" s="1"/>
      <c r="B1226" s="41" t="s">
        <v>765</v>
      </c>
      <c r="C1226" s="51">
        <v>1</v>
      </c>
      <c r="D1226" s="232"/>
      <c r="E1226" s="232"/>
      <c r="F1226" s="232"/>
      <c r="G1226" s="232"/>
      <c r="H1226" s="232"/>
      <c r="I1226" s="232"/>
      <c r="J1226" s="232">
        <v>0</v>
      </c>
      <c r="K1226" s="232">
        <v>0</v>
      </c>
      <c r="L1226" s="232">
        <v>0</v>
      </c>
      <c r="M1226" s="23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</row>
    <row r="1227" spans="1:84" x14ac:dyDescent="0.2">
      <c r="A1227" s="1"/>
      <c r="B1227" s="41" t="s">
        <v>766</v>
      </c>
      <c r="C1227" s="51">
        <v>1</v>
      </c>
      <c r="D1227" s="232"/>
      <c r="E1227" s="232"/>
      <c r="F1227" s="232"/>
      <c r="G1227" s="232"/>
      <c r="H1227" s="232"/>
      <c r="I1227" s="232"/>
      <c r="J1227" s="232">
        <v>0</v>
      </c>
      <c r="K1227" s="232">
        <v>0</v>
      </c>
      <c r="L1227" s="232">
        <v>0</v>
      </c>
      <c r="M1227" s="23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</row>
    <row r="1228" spans="1:84" x14ac:dyDescent="0.2">
      <c r="A1228" s="1"/>
      <c r="B1228" s="41" t="s">
        <v>620</v>
      </c>
      <c r="C1228" s="51">
        <v>3</v>
      </c>
      <c r="D1228" s="232"/>
      <c r="E1228" s="232"/>
      <c r="F1228" s="232"/>
      <c r="G1228" s="232"/>
      <c r="H1228" s="232"/>
      <c r="I1228" s="232"/>
      <c r="J1228" s="232">
        <v>0</v>
      </c>
      <c r="K1228" s="232">
        <v>0</v>
      </c>
      <c r="L1228" s="232">
        <v>0</v>
      </c>
      <c r="M1228" s="23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</row>
    <row r="1229" spans="1:84" x14ac:dyDescent="0.2">
      <c r="A1229" s="1"/>
      <c r="B1229" s="41" t="s">
        <v>621</v>
      </c>
      <c r="C1229" s="51">
        <v>12</v>
      </c>
      <c r="D1229" s="232"/>
      <c r="E1229" s="232"/>
      <c r="F1229" s="232"/>
      <c r="G1229" s="232"/>
      <c r="H1229" s="232"/>
      <c r="I1229" s="232"/>
      <c r="J1229" s="232">
        <v>0</v>
      </c>
      <c r="K1229" s="232">
        <v>0</v>
      </c>
      <c r="L1229" s="232">
        <v>0</v>
      </c>
      <c r="M1229" s="23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</row>
    <row r="1230" spans="1:84" x14ac:dyDescent="0.2">
      <c r="A1230" s="1"/>
      <c r="B1230" s="41" t="s">
        <v>622</v>
      </c>
      <c r="C1230" s="51">
        <v>13</v>
      </c>
      <c r="D1230" s="232"/>
      <c r="E1230" s="232"/>
      <c r="F1230" s="232"/>
      <c r="G1230" s="232"/>
      <c r="H1230" s="232"/>
      <c r="I1230" s="232"/>
      <c r="J1230" s="232">
        <v>0</v>
      </c>
      <c r="K1230" s="232">
        <v>0</v>
      </c>
      <c r="L1230" s="232">
        <v>0</v>
      </c>
      <c r="M1230" s="23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</row>
    <row r="1231" spans="1:84" x14ac:dyDescent="0.2">
      <c r="A1231" s="1"/>
      <c r="B1231" s="41" t="s">
        <v>767</v>
      </c>
      <c r="C1231" s="51">
        <v>14</v>
      </c>
      <c r="D1231" s="232"/>
      <c r="E1231" s="232"/>
      <c r="F1231" s="232"/>
      <c r="G1231" s="232"/>
      <c r="H1231" s="232"/>
      <c r="I1231" s="232"/>
      <c r="J1231" s="232">
        <v>0</v>
      </c>
      <c r="K1231" s="232">
        <v>0</v>
      </c>
      <c r="L1231" s="232">
        <v>0</v>
      </c>
      <c r="M1231" s="23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</row>
    <row r="1232" spans="1:84" x14ac:dyDescent="0.2">
      <c r="A1232" s="1"/>
      <c r="B1232" s="41" t="s">
        <v>768</v>
      </c>
      <c r="C1232" s="51">
        <v>15</v>
      </c>
      <c r="D1232" s="232"/>
      <c r="E1232" s="232"/>
      <c r="F1232" s="232"/>
      <c r="G1232" s="232"/>
      <c r="H1232" s="232"/>
      <c r="I1232" s="232"/>
      <c r="J1232" s="232">
        <v>0</v>
      </c>
      <c r="K1232" s="232">
        <v>0</v>
      </c>
      <c r="L1232" s="232">
        <v>0</v>
      </c>
      <c r="M1232" s="23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</row>
    <row r="1233" spans="1:84" x14ac:dyDescent="0.2">
      <c r="A1233" s="1"/>
      <c r="B1233" s="41" t="s">
        <v>769</v>
      </c>
      <c r="C1233" s="51">
        <v>16</v>
      </c>
      <c r="D1233" s="232"/>
      <c r="E1233" s="232"/>
      <c r="F1233" s="232"/>
      <c r="G1233" s="232"/>
      <c r="H1233" s="232"/>
      <c r="I1233" s="232"/>
      <c r="J1233" s="232">
        <v>0</v>
      </c>
      <c r="K1233" s="232">
        <v>0</v>
      </c>
      <c r="L1233" s="232">
        <v>0</v>
      </c>
      <c r="M1233" s="23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</row>
    <row r="1234" spans="1:84" x14ac:dyDescent="0.2">
      <c r="A1234" s="1"/>
      <c r="B1234" s="41" t="s">
        <v>623</v>
      </c>
      <c r="C1234" s="51">
        <v>17</v>
      </c>
      <c r="D1234" s="232"/>
      <c r="E1234" s="232"/>
      <c r="F1234" s="232"/>
      <c r="G1234" s="232"/>
      <c r="H1234" s="232"/>
      <c r="I1234" s="232"/>
      <c r="J1234" s="232">
        <v>0</v>
      </c>
      <c r="K1234" s="232">
        <v>0</v>
      </c>
      <c r="L1234" s="232">
        <v>0</v>
      </c>
      <c r="M1234" s="23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</row>
    <row r="1235" spans="1:84" x14ac:dyDescent="0.2">
      <c r="A1235" s="1"/>
      <c r="B1235" s="41" t="s">
        <v>721</v>
      </c>
      <c r="C1235" s="51">
        <v>18</v>
      </c>
      <c r="D1235" s="52"/>
      <c r="E1235" s="52"/>
      <c r="F1235" s="52"/>
      <c r="G1235" s="52"/>
      <c r="H1235" s="52"/>
      <c r="I1235" s="52"/>
      <c r="J1235" s="52">
        <v>1</v>
      </c>
      <c r="K1235" s="52">
        <v>1</v>
      </c>
      <c r="L1235" s="52">
        <v>1</v>
      </c>
      <c r="M1235" s="52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2"/>
      <c r="BZ1235" s="2"/>
      <c r="CA1235" s="2"/>
      <c r="CB1235" s="2"/>
      <c r="CC1235" s="2"/>
      <c r="CD1235" s="2"/>
      <c r="CE1235" s="2"/>
      <c r="CF1235" s="2"/>
    </row>
    <row r="1236" spans="1:84" x14ac:dyDescent="0.2">
      <c r="A1236" s="1"/>
      <c r="B1236" s="41" t="s">
        <v>722</v>
      </c>
      <c r="C1236" s="51">
        <v>19</v>
      </c>
      <c r="D1236" s="52"/>
      <c r="E1236" s="52"/>
      <c r="F1236" s="52"/>
      <c r="G1236" s="52"/>
      <c r="H1236" s="52"/>
      <c r="I1236" s="52"/>
      <c r="J1236" s="52">
        <v>12</v>
      </c>
      <c r="K1236" s="52">
        <v>12</v>
      </c>
      <c r="L1236" s="52">
        <v>12</v>
      </c>
      <c r="M1236" s="52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2"/>
      <c r="BZ1236" s="2"/>
      <c r="CA1236" s="2"/>
      <c r="CB1236" s="2"/>
      <c r="CC1236" s="2"/>
      <c r="CD1236" s="2"/>
      <c r="CE1236" s="2"/>
      <c r="CF1236" s="2"/>
    </row>
    <row r="1237" spans="1:84" x14ac:dyDescent="0.2">
      <c r="A1237" s="1"/>
      <c r="B1237" s="41" t="s">
        <v>628</v>
      </c>
      <c r="C1237" s="51">
        <v>20</v>
      </c>
      <c r="D1237" s="52"/>
      <c r="E1237" s="52"/>
      <c r="F1237" s="52"/>
      <c r="G1237" s="52"/>
      <c r="H1237" s="52"/>
      <c r="I1237" s="52"/>
      <c r="J1237" s="52" t="b">
        <v>0</v>
      </c>
      <c r="K1237" s="52" t="b">
        <v>0</v>
      </c>
      <c r="L1237" s="52" t="b">
        <v>0</v>
      </c>
      <c r="M1237" s="5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</row>
    <row r="1238" spans="1:84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</row>
    <row r="1239" spans="1:84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</row>
    <row r="1240" spans="1:84" x14ac:dyDescent="0.2">
      <c r="A1240" s="2" t="s">
        <v>32</v>
      </c>
      <c r="B1240" s="45" t="s">
        <v>739</v>
      </c>
      <c r="C1240" s="52"/>
      <c r="D1240" s="131"/>
      <c r="E1240" s="131"/>
      <c r="F1240" s="131"/>
      <c r="G1240" s="131"/>
      <c r="H1240" s="131"/>
      <c r="I1240" s="42"/>
      <c r="J1240" s="42" t="s">
        <v>772</v>
      </c>
      <c r="K1240" s="42" t="s">
        <v>719</v>
      </c>
      <c r="L1240" s="131" t="s">
        <v>720</v>
      </c>
      <c r="M1240" s="4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</row>
    <row r="1241" spans="1:84" x14ac:dyDescent="0.2">
      <c r="A1241" s="4"/>
      <c r="B1241" s="2" t="s">
        <v>612</v>
      </c>
      <c r="C1241" s="51">
        <v>1</v>
      </c>
      <c r="D1241" s="135"/>
      <c r="E1241" s="135"/>
      <c r="F1241" s="135"/>
      <c r="G1241" s="135"/>
      <c r="H1241" s="135"/>
      <c r="I1241" s="135"/>
      <c r="J1241" s="135">
        <v>0</v>
      </c>
      <c r="K1241" s="135">
        <v>0</v>
      </c>
      <c r="L1241" s="135">
        <v>0</v>
      </c>
      <c r="M1241" s="135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</row>
    <row r="1242" spans="1:84" x14ac:dyDescent="0.2">
      <c r="A1242" s="1"/>
      <c r="B1242" s="41" t="s">
        <v>613</v>
      </c>
      <c r="C1242" s="51">
        <v>2</v>
      </c>
      <c r="D1242" s="232"/>
      <c r="E1242" s="232"/>
      <c r="F1242" s="232"/>
      <c r="G1242" s="232"/>
      <c r="H1242" s="232"/>
      <c r="I1242" s="232"/>
      <c r="J1242" s="232">
        <v>0</v>
      </c>
      <c r="K1242" s="232">
        <v>0</v>
      </c>
      <c r="L1242" s="232">
        <v>0</v>
      </c>
      <c r="M1242" s="23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</row>
    <row r="1243" spans="1:84" x14ac:dyDescent="0.2">
      <c r="A1243" s="1"/>
      <c r="B1243" s="41" t="s">
        <v>614</v>
      </c>
      <c r="C1243" s="51">
        <v>3</v>
      </c>
      <c r="D1243" s="232"/>
      <c r="E1243" s="232"/>
      <c r="F1243" s="232"/>
      <c r="G1243" s="232"/>
      <c r="H1243" s="232"/>
      <c r="I1243" s="232"/>
      <c r="J1243" s="232">
        <v>0</v>
      </c>
      <c r="K1243" s="232">
        <v>0</v>
      </c>
      <c r="L1243" s="232">
        <v>0</v>
      </c>
      <c r="M1243" s="23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</row>
    <row r="1244" spans="1:84" x14ac:dyDescent="0.2">
      <c r="A1244" s="1"/>
      <c r="B1244" s="41" t="s">
        <v>615</v>
      </c>
      <c r="C1244" s="51">
        <v>4</v>
      </c>
      <c r="D1244" s="232"/>
      <c r="E1244" s="232"/>
      <c r="F1244" s="232"/>
      <c r="G1244" s="232"/>
      <c r="H1244" s="232"/>
      <c r="I1244" s="232"/>
      <c r="J1244" s="232">
        <v>0</v>
      </c>
      <c r="K1244" s="232">
        <v>0</v>
      </c>
      <c r="L1244" s="232">
        <v>0</v>
      </c>
      <c r="M1244" s="23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</row>
    <row r="1245" spans="1:84" x14ac:dyDescent="0.2">
      <c r="A1245" s="1"/>
      <c r="B1245" s="41" t="s">
        <v>616</v>
      </c>
      <c r="C1245" s="51">
        <v>1</v>
      </c>
      <c r="D1245" s="232"/>
      <c r="E1245" s="232"/>
      <c r="F1245" s="232"/>
      <c r="G1245" s="232"/>
      <c r="H1245" s="232"/>
      <c r="I1245" s="232"/>
      <c r="J1245" s="232">
        <v>0</v>
      </c>
      <c r="K1245" s="232">
        <v>0</v>
      </c>
      <c r="L1245" s="232">
        <v>0</v>
      </c>
      <c r="M1245" s="23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</row>
    <row r="1246" spans="1:84" x14ac:dyDescent="0.2">
      <c r="A1246" s="1"/>
      <c r="B1246" s="41" t="s">
        <v>617</v>
      </c>
      <c r="C1246" s="51">
        <v>6</v>
      </c>
      <c r="D1246" s="232"/>
      <c r="E1246" s="232"/>
      <c r="F1246" s="232"/>
      <c r="G1246" s="232"/>
      <c r="H1246" s="232"/>
      <c r="I1246" s="232"/>
      <c r="J1246" s="232">
        <v>0</v>
      </c>
      <c r="K1246" s="232">
        <v>0</v>
      </c>
      <c r="L1246" s="232">
        <v>0</v>
      </c>
      <c r="M1246" s="23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</row>
    <row r="1247" spans="1:84" x14ac:dyDescent="0.2">
      <c r="A1247" s="1"/>
      <c r="B1247" s="41" t="s">
        <v>618</v>
      </c>
      <c r="C1247" s="51">
        <v>7</v>
      </c>
      <c r="D1247" s="232"/>
      <c r="E1247" s="232"/>
      <c r="F1247" s="232"/>
      <c r="G1247" s="232"/>
      <c r="H1247" s="232"/>
      <c r="I1247" s="232"/>
      <c r="J1247" s="232">
        <v>0</v>
      </c>
      <c r="K1247" s="232">
        <v>0</v>
      </c>
      <c r="L1247" s="232">
        <v>0</v>
      </c>
      <c r="M1247" s="23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</row>
    <row r="1248" spans="1:84" x14ac:dyDescent="0.2">
      <c r="A1248" s="1"/>
      <c r="B1248" s="41" t="s">
        <v>619</v>
      </c>
      <c r="C1248" s="51">
        <v>8</v>
      </c>
      <c r="D1248" s="232"/>
      <c r="E1248" s="232"/>
      <c r="F1248" s="232"/>
      <c r="G1248" s="232"/>
      <c r="H1248" s="232"/>
      <c r="I1248" s="232"/>
      <c r="J1248" s="232">
        <v>0</v>
      </c>
      <c r="K1248" s="232">
        <v>0</v>
      </c>
      <c r="L1248" s="232">
        <v>0</v>
      </c>
      <c r="M1248" s="23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</row>
    <row r="1249" spans="1:84" x14ac:dyDescent="0.2">
      <c r="A1249" s="1"/>
      <c r="B1249" s="41" t="s">
        <v>765</v>
      </c>
      <c r="C1249" s="51">
        <v>1</v>
      </c>
      <c r="D1249" s="232"/>
      <c r="E1249" s="232"/>
      <c r="F1249" s="232"/>
      <c r="G1249" s="232"/>
      <c r="H1249" s="232"/>
      <c r="I1249" s="232"/>
      <c r="J1249" s="232">
        <v>0</v>
      </c>
      <c r="K1249" s="232">
        <v>0</v>
      </c>
      <c r="L1249" s="232">
        <v>0</v>
      </c>
      <c r="M1249" s="23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</row>
    <row r="1250" spans="1:84" x14ac:dyDescent="0.2">
      <c r="A1250" s="1"/>
      <c r="B1250" s="41" t="s">
        <v>766</v>
      </c>
      <c r="C1250" s="51">
        <v>1</v>
      </c>
      <c r="D1250" s="232"/>
      <c r="E1250" s="232"/>
      <c r="F1250" s="232"/>
      <c r="G1250" s="232"/>
      <c r="H1250" s="232"/>
      <c r="I1250" s="232"/>
      <c r="J1250" s="232">
        <v>0</v>
      </c>
      <c r="K1250" s="232">
        <v>0</v>
      </c>
      <c r="L1250" s="232">
        <v>0</v>
      </c>
      <c r="M1250" s="23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</row>
    <row r="1251" spans="1:84" x14ac:dyDescent="0.2">
      <c r="A1251" s="1"/>
      <c r="B1251" s="41" t="s">
        <v>620</v>
      </c>
      <c r="C1251" s="51">
        <v>3</v>
      </c>
      <c r="D1251" s="232"/>
      <c r="E1251" s="232"/>
      <c r="F1251" s="232"/>
      <c r="G1251" s="232"/>
      <c r="H1251" s="232"/>
      <c r="I1251" s="232"/>
      <c r="J1251" s="232">
        <v>0</v>
      </c>
      <c r="K1251" s="232">
        <v>0</v>
      </c>
      <c r="L1251" s="232">
        <v>0</v>
      </c>
      <c r="M1251" s="23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</row>
    <row r="1252" spans="1:84" x14ac:dyDescent="0.2">
      <c r="A1252" s="1"/>
      <c r="B1252" s="41" t="s">
        <v>621</v>
      </c>
      <c r="C1252" s="51">
        <v>12</v>
      </c>
      <c r="D1252" s="232"/>
      <c r="E1252" s="232"/>
      <c r="F1252" s="232"/>
      <c r="G1252" s="232"/>
      <c r="H1252" s="232"/>
      <c r="I1252" s="232"/>
      <c r="J1252" s="232">
        <v>0</v>
      </c>
      <c r="K1252" s="232">
        <v>0</v>
      </c>
      <c r="L1252" s="232">
        <v>0</v>
      </c>
      <c r="M1252" s="23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</row>
    <row r="1253" spans="1:84" x14ac:dyDescent="0.2">
      <c r="A1253" s="1"/>
      <c r="B1253" s="41" t="s">
        <v>622</v>
      </c>
      <c r="C1253" s="51">
        <v>13</v>
      </c>
      <c r="D1253" s="232"/>
      <c r="E1253" s="232"/>
      <c r="F1253" s="232"/>
      <c r="G1253" s="232"/>
      <c r="H1253" s="232"/>
      <c r="I1253" s="232"/>
      <c r="J1253" s="232">
        <v>0</v>
      </c>
      <c r="K1253" s="232">
        <v>0</v>
      </c>
      <c r="L1253" s="232">
        <v>0</v>
      </c>
      <c r="M1253" s="23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</row>
    <row r="1254" spans="1:84" x14ac:dyDescent="0.2">
      <c r="A1254" s="1"/>
      <c r="B1254" s="41" t="s">
        <v>767</v>
      </c>
      <c r="C1254" s="51">
        <v>14</v>
      </c>
      <c r="D1254" s="232"/>
      <c r="E1254" s="232"/>
      <c r="F1254" s="232"/>
      <c r="G1254" s="232"/>
      <c r="H1254" s="232"/>
      <c r="I1254" s="232"/>
      <c r="J1254" s="232">
        <v>0</v>
      </c>
      <c r="K1254" s="232">
        <v>0</v>
      </c>
      <c r="L1254" s="232">
        <v>0</v>
      </c>
      <c r="M1254" s="23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</row>
    <row r="1255" spans="1:84" x14ac:dyDescent="0.2">
      <c r="A1255" s="1"/>
      <c r="B1255" s="41" t="s">
        <v>768</v>
      </c>
      <c r="C1255" s="51">
        <v>15</v>
      </c>
      <c r="D1255" s="232"/>
      <c r="E1255" s="232"/>
      <c r="F1255" s="232"/>
      <c r="G1255" s="232"/>
      <c r="H1255" s="232"/>
      <c r="I1255" s="232"/>
      <c r="J1255" s="232">
        <v>0</v>
      </c>
      <c r="K1255" s="232">
        <v>0</v>
      </c>
      <c r="L1255" s="232">
        <v>0</v>
      </c>
      <c r="M1255" s="23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</row>
    <row r="1256" spans="1:84" x14ac:dyDescent="0.2">
      <c r="A1256" s="1"/>
      <c r="B1256" s="41" t="s">
        <v>769</v>
      </c>
      <c r="C1256" s="51">
        <v>16</v>
      </c>
      <c r="D1256" s="232"/>
      <c r="E1256" s="232"/>
      <c r="F1256" s="232"/>
      <c r="G1256" s="232"/>
      <c r="H1256" s="232"/>
      <c r="I1256" s="232"/>
      <c r="J1256" s="232">
        <v>0</v>
      </c>
      <c r="K1256" s="232">
        <v>0</v>
      </c>
      <c r="L1256" s="232">
        <v>0</v>
      </c>
      <c r="M1256" s="23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</row>
    <row r="1257" spans="1:84" x14ac:dyDescent="0.2">
      <c r="A1257" s="1"/>
      <c r="B1257" s="41" t="s">
        <v>623</v>
      </c>
      <c r="C1257" s="51">
        <v>17</v>
      </c>
      <c r="D1257" s="232"/>
      <c r="E1257" s="232"/>
      <c r="F1257" s="232"/>
      <c r="G1257" s="232"/>
      <c r="H1257" s="232"/>
      <c r="I1257" s="232"/>
      <c r="J1257" s="232">
        <v>0</v>
      </c>
      <c r="K1257" s="232">
        <v>0</v>
      </c>
      <c r="L1257" s="232">
        <v>0</v>
      </c>
      <c r="M1257" s="23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</row>
    <row r="1258" spans="1:84" x14ac:dyDescent="0.2">
      <c r="A1258" s="1"/>
      <c r="B1258" s="41" t="s">
        <v>721</v>
      </c>
      <c r="C1258" s="51">
        <v>18</v>
      </c>
      <c r="D1258" s="52"/>
      <c r="E1258" s="52"/>
      <c r="F1258" s="52"/>
      <c r="G1258" s="52"/>
      <c r="H1258" s="52"/>
      <c r="I1258" s="52"/>
      <c r="J1258" s="52">
        <v>1</v>
      </c>
      <c r="K1258" s="52">
        <v>1</v>
      </c>
      <c r="L1258" s="52">
        <v>1</v>
      </c>
      <c r="M1258" s="52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2"/>
      <c r="BZ1258" s="2"/>
      <c r="CA1258" s="2"/>
      <c r="CB1258" s="2"/>
      <c r="CC1258" s="2"/>
      <c r="CD1258" s="2"/>
      <c r="CE1258" s="2"/>
      <c r="CF1258" s="2"/>
    </row>
    <row r="1259" spans="1:84" x14ac:dyDescent="0.2">
      <c r="A1259" s="1"/>
      <c r="B1259" s="41" t="s">
        <v>722</v>
      </c>
      <c r="C1259" s="51">
        <v>19</v>
      </c>
      <c r="D1259" s="52"/>
      <c r="E1259" s="52"/>
      <c r="F1259" s="52"/>
      <c r="G1259" s="52"/>
      <c r="H1259" s="52"/>
      <c r="I1259" s="52"/>
      <c r="J1259" s="52">
        <v>12</v>
      </c>
      <c r="K1259" s="52">
        <v>12</v>
      </c>
      <c r="L1259" s="52">
        <v>12</v>
      </c>
      <c r="M1259" s="52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2"/>
      <c r="BZ1259" s="2"/>
      <c r="CA1259" s="2"/>
      <c r="CB1259" s="2"/>
      <c r="CC1259" s="2"/>
      <c r="CD1259" s="2"/>
      <c r="CE1259" s="2"/>
      <c r="CF1259" s="2"/>
    </row>
    <row r="1260" spans="1:84" x14ac:dyDescent="0.2">
      <c r="A1260" s="1"/>
      <c r="B1260" s="41" t="s">
        <v>628</v>
      </c>
      <c r="C1260" s="51">
        <v>20</v>
      </c>
      <c r="D1260" s="52"/>
      <c r="E1260" s="52"/>
      <c r="F1260" s="52"/>
      <c r="G1260" s="52"/>
      <c r="H1260" s="52"/>
      <c r="I1260" s="52"/>
      <c r="J1260" s="52" t="b">
        <v>0</v>
      </c>
      <c r="K1260" s="52" t="b">
        <v>0</v>
      </c>
      <c r="L1260" s="52" t="b">
        <v>0</v>
      </c>
      <c r="M1260" s="5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</row>
    <row r="1261" spans="1:84" x14ac:dyDescent="0.2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</row>
    <row r="1262" spans="1:84" x14ac:dyDescent="0.2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</row>
    <row r="1263" spans="1:84" x14ac:dyDescent="0.2">
      <c r="A1263" s="2" t="s">
        <v>32</v>
      </c>
      <c r="B1263" s="45" t="s">
        <v>740</v>
      </c>
      <c r="C1263" s="52"/>
      <c r="D1263" s="131"/>
      <c r="E1263" s="131"/>
      <c r="F1263" s="131"/>
      <c r="G1263" s="131"/>
      <c r="H1263" s="131"/>
      <c r="I1263" s="42"/>
      <c r="J1263" s="42" t="s">
        <v>772</v>
      </c>
      <c r="K1263" s="42" t="s">
        <v>719</v>
      </c>
      <c r="L1263" s="131" t="s">
        <v>720</v>
      </c>
      <c r="M1263" s="4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</row>
    <row r="1264" spans="1:84" x14ac:dyDescent="0.2">
      <c r="A1264" s="4"/>
      <c r="B1264" s="2" t="s">
        <v>612</v>
      </c>
      <c r="C1264" s="51">
        <v>1</v>
      </c>
      <c r="D1264" s="135"/>
      <c r="E1264" s="135"/>
      <c r="F1264" s="135"/>
      <c r="G1264" s="135"/>
      <c r="H1264" s="135"/>
      <c r="I1264" s="135"/>
      <c r="J1264" s="135">
        <v>0</v>
      </c>
      <c r="K1264" s="135">
        <v>0</v>
      </c>
      <c r="L1264" s="135">
        <v>0</v>
      </c>
      <c r="M1264" s="135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</row>
    <row r="1265" spans="1:84" x14ac:dyDescent="0.2">
      <c r="A1265" s="1"/>
      <c r="B1265" s="41" t="s">
        <v>613</v>
      </c>
      <c r="C1265" s="51">
        <v>2</v>
      </c>
      <c r="D1265" s="232"/>
      <c r="E1265" s="232"/>
      <c r="F1265" s="232"/>
      <c r="G1265" s="232"/>
      <c r="H1265" s="232"/>
      <c r="I1265" s="232"/>
      <c r="J1265" s="232">
        <v>0</v>
      </c>
      <c r="K1265" s="232">
        <v>0</v>
      </c>
      <c r="L1265" s="232">
        <v>0</v>
      </c>
      <c r="M1265" s="23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</row>
    <row r="1266" spans="1:84" x14ac:dyDescent="0.2">
      <c r="A1266" s="1"/>
      <c r="B1266" s="41" t="s">
        <v>614</v>
      </c>
      <c r="C1266" s="51">
        <v>3</v>
      </c>
      <c r="D1266" s="232"/>
      <c r="E1266" s="232"/>
      <c r="F1266" s="232"/>
      <c r="G1266" s="232"/>
      <c r="H1266" s="232"/>
      <c r="I1266" s="232"/>
      <c r="J1266" s="232">
        <v>0</v>
      </c>
      <c r="K1266" s="232">
        <v>0</v>
      </c>
      <c r="L1266" s="232">
        <v>0</v>
      </c>
      <c r="M1266" s="23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</row>
    <row r="1267" spans="1:84" x14ac:dyDescent="0.2">
      <c r="A1267" s="1"/>
      <c r="B1267" s="41" t="s">
        <v>615</v>
      </c>
      <c r="C1267" s="51">
        <v>4</v>
      </c>
      <c r="D1267" s="232"/>
      <c r="E1267" s="232"/>
      <c r="F1267" s="232"/>
      <c r="G1267" s="232"/>
      <c r="H1267" s="232"/>
      <c r="I1267" s="232"/>
      <c r="J1267" s="232">
        <v>0</v>
      </c>
      <c r="K1267" s="232">
        <v>0</v>
      </c>
      <c r="L1267" s="232">
        <v>0</v>
      </c>
      <c r="M1267" s="23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</row>
    <row r="1268" spans="1:84" x14ac:dyDescent="0.2">
      <c r="A1268" s="1"/>
      <c r="B1268" s="41" t="s">
        <v>616</v>
      </c>
      <c r="C1268" s="51">
        <v>1</v>
      </c>
      <c r="D1268" s="232"/>
      <c r="E1268" s="232"/>
      <c r="F1268" s="232"/>
      <c r="G1268" s="232"/>
      <c r="H1268" s="232"/>
      <c r="I1268" s="232"/>
      <c r="J1268" s="232">
        <v>0</v>
      </c>
      <c r="K1268" s="232">
        <v>0</v>
      </c>
      <c r="L1268" s="232">
        <v>0</v>
      </c>
      <c r="M1268" s="23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</row>
    <row r="1269" spans="1:84" x14ac:dyDescent="0.2">
      <c r="A1269" s="1"/>
      <c r="B1269" s="41" t="s">
        <v>617</v>
      </c>
      <c r="C1269" s="51">
        <v>6</v>
      </c>
      <c r="D1269" s="232"/>
      <c r="E1269" s="232"/>
      <c r="F1269" s="232"/>
      <c r="G1269" s="232"/>
      <c r="H1269" s="232"/>
      <c r="I1269" s="232"/>
      <c r="J1269" s="232">
        <v>0</v>
      </c>
      <c r="K1269" s="232">
        <v>0</v>
      </c>
      <c r="L1269" s="232">
        <v>0</v>
      </c>
      <c r="M1269" s="23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</row>
    <row r="1270" spans="1:84" x14ac:dyDescent="0.2">
      <c r="A1270" s="1"/>
      <c r="B1270" s="41" t="s">
        <v>618</v>
      </c>
      <c r="C1270" s="51">
        <v>7</v>
      </c>
      <c r="D1270" s="232"/>
      <c r="E1270" s="232"/>
      <c r="F1270" s="232"/>
      <c r="G1270" s="232"/>
      <c r="H1270" s="232"/>
      <c r="I1270" s="232"/>
      <c r="J1270" s="232">
        <v>0</v>
      </c>
      <c r="K1270" s="232">
        <v>0</v>
      </c>
      <c r="L1270" s="232">
        <v>0</v>
      </c>
      <c r="M1270" s="23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</row>
    <row r="1271" spans="1:84" x14ac:dyDescent="0.2">
      <c r="A1271" s="1"/>
      <c r="B1271" s="41" t="s">
        <v>619</v>
      </c>
      <c r="C1271" s="51">
        <v>8</v>
      </c>
      <c r="D1271" s="232"/>
      <c r="E1271" s="232"/>
      <c r="F1271" s="232"/>
      <c r="G1271" s="232"/>
      <c r="H1271" s="232"/>
      <c r="I1271" s="232"/>
      <c r="J1271" s="232">
        <v>0</v>
      </c>
      <c r="K1271" s="232">
        <v>0</v>
      </c>
      <c r="L1271" s="232">
        <v>0</v>
      </c>
      <c r="M1271" s="23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</row>
    <row r="1272" spans="1:84" x14ac:dyDescent="0.2">
      <c r="A1272" s="1"/>
      <c r="B1272" s="41" t="s">
        <v>765</v>
      </c>
      <c r="C1272" s="51">
        <v>1</v>
      </c>
      <c r="D1272" s="232"/>
      <c r="E1272" s="232"/>
      <c r="F1272" s="232"/>
      <c r="G1272" s="232"/>
      <c r="H1272" s="232"/>
      <c r="I1272" s="232"/>
      <c r="J1272" s="232">
        <v>0</v>
      </c>
      <c r="K1272" s="232">
        <v>0</v>
      </c>
      <c r="L1272" s="232">
        <v>0</v>
      </c>
      <c r="M1272" s="23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</row>
    <row r="1273" spans="1:84" x14ac:dyDescent="0.2">
      <c r="A1273" s="1"/>
      <c r="B1273" s="41" t="s">
        <v>766</v>
      </c>
      <c r="C1273" s="51">
        <v>1</v>
      </c>
      <c r="D1273" s="232"/>
      <c r="E1273" s="232"/>
      <c r="F1273" s="232"/>
      <c r="G1273" s="232"/>
      <c r="H1273" s="232"/>
      <c r="I1273" s="232"/>
      <c r="J1273" s="232">
        <v>0</v>
      </c>
      <c r="K1273" s="232">
        <v>0</v>
      </c>
      <c r="L1273" s="232">
        <v>0</v>
      </c>
      <c r="M1273" s="23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</row>
    <row r="1274" spans="1:84" x14ac:dyDescent="0.2">
      <c r="A1274" s="1"/>
      <c r="B1274" s="41" t="s">
        <v>620</v>
      </c>
      <c r="C1274" s="51">
        <v>3</v>
      </c>
      <c r="D1274" s="232"/>
      <c r="E1274" s="232"/>
      <c r="F1274" s="232"/>
      <c r="G1274" s="232"/>
      <c r="H1274" s="232"/>
      <c r="I1274" s="232"/>
      <c r="J1274" s="232">
        <v>0</v>
      </c>
      <c r="K1274" s="232">
        <v>0</v>
      </c>
      <c r="L1274" s="232">
        <v>0</v>
      </c>
      <c r="M1274" s="23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</row>
    <row r="1275" spans="1:84" x14ac:dyDescent="0.2">
      <c r="A1275" s="1"/>
      <c r="B1275" s="41" t="s">
        <v>621</v>
      </c>
      <c r="C1275" s="51">
        <v>12</v>
      </c>
      <c r="D1275" s="232"/>
      <c r="E1275" s="232"/>
      <c r="F1275" s="232"/>
      <c r="G1275" s="232"/>
      <c r="H1275" s="232"/>
      <c r="I1275" s="232"/>
      <c r="J1275" s="232">
        <v>0</v>
      </c>
      <c r="K1275" s="232">
        <v>0</v>
      </c>
      <c r="L1275" s="232">
        <v>0</v>
      </c>
      <c r="M1275" s="23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</row>
    <row r="1276" spans="1:84" x14ac:dyDescent="0.2">
      <c r="A1276" s="1"/>
      <c r="B1276" s="41" t="s">
        <v>622</v>
      </c>
      <c r="C1276" s="51">
        <v>13</v>
      </c>
      <c r="D1276" s="232"/>
      <c r="E1276" s="232"/>
      <c r="F1276" s="232"/>
      <c r="G1276" s="232"/>
      <c r="H1276" s="232"/>
      <c r="I1276" s="232"/>
      <c r="J1276" s="232">
        <v>0</v>
      </c>
      <c r="K1276" s="232">
        <v>0</v>
      </c>
      <c r="L1276" s="232">
        <v>0</v>
      </c>
      <c r="M1276" s="23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</row>
    <row r="1277" spans="1:84" x14ac:dyDescent="0.2">
      <c r="A1277" s="1"/>
      <c r="B1277" s="41" t="s">
        <v>767</v>
      </c>
      <c r="C1277" s="51">
        <v>14</v>
      </c>
      <c r="D1277" s="232"/>
      <c r="E1277" s="232"/>
      <c r="F1277" s="232"/>
      <c r="G1277" s="232"/>
      <c r="H1277" s="232"/>
      <c r="I1277" s="232"/>
      <c r="J1277" s="232">
        <v>0</v>
      </c>
      <c r="K1277" s="232">
        <v>0</v>
      </c>
      <c r="L1277" s="232">
        <v>0</v>
      </c>
      <c r="M1277" s="23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</row>
    <row r="1278" spans="1:84" x14ac:dyDescent="0.2">
      <c r="A1278" s="1"/>
      <c r="B1278" s="41" t="s">
        <v>768</v>
      </c>
      <c r="C1278" s="51">
        <v>15</v>
      </c>
      <c r="D1278" s="232"/>
      <c r="E1278" s="232"/>
      <c r="F1278" s="232"/>
      <c r="G1278" s="232"/>
      <c r="H1278" s="232"/>
      <c r="I1278" s="232"/>
      <c r="J1278" s="232">
        <v>0</v>
      </c>
      <c r="K1278" s="232">
        <v>0</v>
      </c>
      <c r="L1278" s="232">
        <v>0</v>
      </c>
      <c r="M1278" s="23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</row>
    <row r="1279" spans="1:84" x14ac:dyDescent="0.2">
      <c r="A1279" s="1"/>
      <c r="B1279" s="41" t="s">
        <v>769</v>
      </c>
      <c r="C1279" s="51">
        <v>16</v>
      </c>
      <c r="D1279" s="232"/>
      <c r="E1279" s="232"/>
      <c r="F1279" s="232"/>
      <c r="G1279" s="232"/>
      <c r="H1279" s="232"/>
      <c r="I1279" s="232"/>
      <c r="J1279" s="232">
        <v>0</v>
      </c>
      <c r="K1279" s="232">
        <v>0</v>
      </c>
      <c r="L1279" s="232">
        <v>0</v>
      </c>
      <c r="M1279" s="23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</row>
    <row r="1280" spans="1:84" x14ac:dyDescent="0.2">
      <c r="A1280" s="1"/>
      <c r="B1280" s="41" t="s">
        <v>623</v>
      </c>
      <c r="C1280" s="51">
        <v>17</v>
      </c>
      <c r="D1280" s="232"/>
      <c r="E1280" s="232"/>
      <c r="F1280" s="232"/>
      <c r="G1280" s="232"/>
      <c r="H1280" s="232"/>
      <c r="I1280" s="232"/>
      <c r="J1280" s="232">
        <v>0</v>
      </c>
      <c r="K1280" s="232">
        <v>0</v>
      </c>
      <c r="L1280" s="232">
        <v>0</v>
      </c>
      <c r="M1280" s="23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</row>
    <row r="1281" spans="1:84" x14ac:dyDescent="0.2">
      <c r="A1281" s="1"/>
      <c r="B1281" s="41" t="s">
        <v>721</v>
      </c>
      <c r="C1281" s="51">
        <v>18</v>
      </c>
      <c r="D1281" s="52"/>
      <c r="E1281" s="52"/>
      <c r="F1281" s="52"/>
      <c r="G1281" s="52"/>
      <c r="H1281" s="52"/>
      <c r="I1281" s="52"/>
      <c r="J1281" s="52">
        <v>1</v>
      </c>
      <c r="K1281" s="52">
        <v>1</v>
      </c>
      <c r="L1281" s="52">
        <v>1</v>
      </c>
      <c r="M1281" s="52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2"/>
      <c r="BZ1281" s="2"/>
      <c r="CA1281" s="2"/>
      <c r="CB1281" s="2"/>
      <c r="CC1281" s="2"/>
      <c r="CD1281" s="2"/>
      <c r="CE1281" s="2"/>
      <c r="CF1281" s="2"/>
    </row>
    <row r="1282" spans="1:84" x14ac:dyDescent="0.2">
      <c r="A1282" s="1"/>
      <c r="B1282" s="41" t="s">
        <v>722</v>
      </c>
      <c r="C1282" s="51">
        <v>19</v>
      </c>
      <c r="D1282" s="52"/>
      <c r="E1282" s="52"/>
      <c r="F1282" s="52"/>
      <c r="G1282" s="52"/>
      <c r="H1282" s="52"/>
      <c r="I1282" s="52"/>
      <c r="J1282" s="52">
        <v>12</v>
      </c>
      <c r="K1282" s="52">
        <v>12</v>
      </c>
      <c r="L1282" s="52">
        <v>12</v>
      </c>
      <c r="M1282" s="52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2"/>
      <c r="BZ1282" s="2"/>
      <c r="CA1282" s="2"/>
      <c r="CB1282" s="2"/>
      <c r="CC1282" s="2"/>
      <c r="CD1282" s="2"/>
      <c r="CE1282" s="2"/>
      <c r="CF1282" s="2"/>
    </row>
    <row r="1283" spans="1:84" x14ac:dyDescent="0.2">
      <c r="A1283" s="1"/>
      <c r="B1283" s="41" t="s">
        <v>628</v>
      </c>
      <c r="C1283" s="51">
        <v>20</v>
      </c>
      <c r="D1283" s="52"/>
      <c r="E1283" s="52"/>
      <c r="F1283" s="52"/>
      <c r="G1283" s="52"/>
      <c r="H1283" s="52"/>
      <c r="I1283" s="52"/>
      <c r="J1283" s="52" t="b">
        <v>0</v>
      </c>
      <c r="K1283" s="52" t="b">
        <v>0</v>
      </c>
      <c r="L1283" s="52" t="b">
        <v>0</v>
      </c>
      <c r="M1283" s="5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</row>
    <row r="1284" spans="1:84" x14ac:dyDescent="0.2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</row>
    <row r="1285" spans="1:84" x14ac:dyDescent="0.2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</row>
    <row r="1286" spans="1:84" x14ac:dyDescent="0.2">
      <c r="A1286" s="2" t="s">
        <v>32</v>
      </c>
      <c r="B1286" s="45" t="s">
        <v>741</v>
      </c>
      <c r="C1286" s="52"/>
      <c r="D1286" s="131"/>
      <c r="E1286" s="131"/>
      <c r="F1286" s="131"/>
      <c r="G1286" s="131"/>
      <c r="H1286" s="131"/>
      <c r="I1286" s="42"/>
      <c r="J1286" s="42" t="s">
        <v>772</v>
      </c>
      <c r="K1286" s="42" t="s">
        <v>719</v>
      </c>
      <c r="L1286" s="131" t="s">
        <v>720</v>
      </c>
      <c r="M1286" s="4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</row>
    <row r="1287" spans="1:84" x14ac:dyDescent="0.2">
      <c r="A1287" s="4"/>
      <c r="B1287" s="2" t="s">
        <v>612</v>
      </c>
      <c r="C1287" s="51">
        <v>1</v>
      </c>
      <c r="D1287" s="135"/>
      <c r="E1287" s="135"/>
      <c r="F1287" s="135"/>
      <c r="G1287" s="135"/>
      <c r="H1287" s="135"/>
      <c r="I1287" s="135"/>
      <c r="J1287" s="135">
        <v>0</v>
      </c>
      <c r="K1287" s="135">
        <v>0</v>
      </c>
      <c r="L1287" s="135">
        <v>0</v>
      </c>
      <c r="M1287" s="135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</row>
    <row r="1288" spans="1:84" x14ac:dyDescent="0.2">
      <c r="A1288" s="1"/>
      <c r="B1288" s="41" t="s">
        <v>613</v>
      </c>
      <c r="C1288" s="51">
        <v>2</v>
      </c>
      <c r="D1288" s="232"/>
      <c r="E1288" s="232"/>
      <c r="F1288" s="232"/>
      <c r="G1288" s="232"/>
      <c r="H1288" s="232"/>
      <c r="I1288" s="232"/>
      <c r="J1288" s="232">
        <v>0</v>
      </c>
      <c r="K1288" s="232">
        <v>0</v>
      </c>
      <c r="L1288" s="232">
        <v>0</v>
      </c>
      <c r="M1288" s="23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</row>
    <row r="1289" spans="1:84" x14ac:dyDescent="0.2">
      <c r="A1289" s="1"/>
      <c r="B1289" s="41" t="s">
        <v>614</v>
      </c>
      <c r="C1289" s="51">
        <v>3</v>
      </c>
      <c r="D1289" s="232"/>
      <c r="E1289" s="232"/>
      <c r="F1289" s="232"/>
      <c r="G1289" s="232"/>
      <c r="H1289" s="232"/>
      <c r="I1289" s="232"/>
      <c r="J1289" s="232">
        <v>0</v>
      </c>
      <c r="K1289" s="232">
        <v>0</v>
      </c>
      <c r="L1289" s="232">
        <v>0</v>
      </c>
      <c r="M1289" s="23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</row>
    <row r="1290" spans="1:84" x14ac:dyDescent="0.2">
      <c r="A1290" s="1"/>
      <c r="B1290" s="41" t="s">
        <v>615</v>
      </c>
      <c r="C1290" s="51">
        <v>4</v>
      </c>
      <c r="D1290" s="232"/>
      <c r="E1290" s="232"/>
      <c r="F1290" s="232"/>
      <c r="G1290" s="232"/>
      <c r="H1290" s="232"/>
      <c r="I1290" s="232"/>
      <c r="J1290" s="232">
        <v>0</v>
      </c>
      <c r="K1290" s="232">
        <v>0</v>
      </c>
      <c r="L1290" s="232">
        <v>0</v>
      </c>
      <c r="M1290" s="23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</row>
    <row r="1291" spans="1:84" x14ac:dyDescent="0.2">
      <c r="A1291" s="1"/>
      <c r="B1291" s="41" t="s">
        <v>616</v>
      </c>
      <c r="C1291" s="51">
        <v>1</v>
      </c>
      <c r="D1291" s="232"/>
      <c r="E1291" s="232"/>
      <c r="F1291" s="232"/>
      <c r="G1291" s="232"/>
      <c r="H1291" s="232"/>
      <c r="I1291" s="232"/>
      <c r="J1291" s="232">
        <v>0</v>
      </c>
      <c r="K1291" s="232">
        <v>0</v>
      </c>
      <c r="L1291" s="232">
        <v>0</v>
      </c>
      <c r="M1291" s="23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</row>
    <row r="1292" spans="1:84" x14ac:dyDescent="0.2">
      <c r="A1292" s="1"/>
      <c r="B1292" s="41" t="s">
        <v>617</v>
      </c>
      <c r="C1292" s="51">
        <v>6</v>
      </c>
      <c r="D1292" s="232"/>
      <c r="E1292" s="232"/>
      <c r="F1292" s="232"/>
      <c r="G1292" s="232"/>
      <c r="H1292" s="232"/>
      <c r="I1292" s="232"/>
      <c r="J1292" s="232">
        <v>0</v>
      </c>
      <c r="K1292" s="232">
        <v>0</v>
      </c>
      <c r="L1292" s="232">
        <v>0</v>
      </c>
      <c r="M1292" s="23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</row>
    <row r="1293" spans="1:84" x14ac:dyDescent="0.2">
      <c r="A1293" s="1"/>
      <c r="B1293" s="41" t="s">
        <v>618</v>
      </c>
      <c r="C1293" s="51">
        <v>7</v>
      </c>
      <c r="D1293" s="232"/>
      <c r="E1293" s="232"/>
      <c r="F1293" s="232"/>
      <c r="G1293" s="232"/>
      <c r="H1293" s="232"/>
      <c r="I1293" s="232"/>
      <c r="J1293" s="232">
        <v>0</v>
      </c>
      <c r="K1293" s="232">
        <v>0</v>
      </c>
      <c r="L1293" s="232">
        <v>0</v>
      </c>
      <c r="M1293" s="23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</row>
    <row r="1294" spans="1:84" x14ac:dyDescent="0.2">
      <c r="A1294" s="1"/>
      <c r="B1294" s="41" t="s">
        <v>619</v>
      </c>
      <c r="C1294" s="51">
        <v>8</v>
      </c>
      <c r="D1294" s="232"/>
      <c r="E1294" s="232"/>
      <c r="F1294" s="232"/>
      <c r="G1294" s="232"/>
      <c r="H1294" s="232"/>
      <c r="I1294" s="232"/>
      <c r="J1294" s="232">
        <v>0</v>
      </c>
      <c r="K1294" s="232">
        <v>0</v>
      </c>
      <c r="L1294" s="232">
        <v>0</v>
      </c>
      <c r="M1294" s="23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</row>
    <row r="1295" spans="1:84" x14ac:dyDescent="0.2">
      <c r="A1295" s="1"/>
      <c r="B1295" s="41" t="s">
        <v>765</v>
      </c>
      <c r="C1295" s="51">
        <v>1</v>
      </c>
      <c r="D1295" s="232"/>
      <c r="E1295" s="232"/>
      <c r="F1295" s="232"/>
      <c r="G1295" s="232"/>
      <c r="H1295" s="232"/>
      <c r="I1295" s="232"/>
      <c r="J1295" s="232">
        <v>0</v>
      </c>
      <c r="K1295" s="232">
        <v>0</v>
      </c>
      <c r="L1295" s="232">
        <v>0</v>
      </c>
      <c r="M1295" s="23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</row>
    <row r="1296" spans="1:84" x14ac:dyDescent="0.2">
      <c r="A1296" s="1"/>
      <c r="B1296" s="41" t="s">
        <v>766</v>
      </c>
      <c r="C1296" s="51">
        <v>1</v>
      </c>
      <c r="D1296" s="232"/>
      <c r="E1296" s="232"/>
      <c r="F1296" s="232"/>
      <c r="G1296" s="232"/>
      <c r="H1296" s="232"/>
      <c r="I1296" s="232"/>
      <c r="J1296" s="232">
        <v>0</v>
      </c>
      <c r="K1296" s="232">
        <v>0</v>
      </c>
      <c r="L1296" s="232">
        <v>0</v>
      </c>
      <c r="M1296" s="23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</row>
    <row r="1297" spans="1:84" x14ac:dyDescent="0.2">
      <c r="A1297" s="1"/>
      <c r="B1297" s="41" t="s">
        <v>620</v>
      </c>
      <c r="C1297" s="51">
        <v>3</v>
      </c>
      <c r="D1297" s="232"/>
      <c r="E1297" s="232"/>
      <c r="F1297" s="232"/>
      <c r="G1297" s="232"/>
      <c r="H1297" s="232"/>
      <c r="I1297" s="232"/>
      <c r="J1297" s="232">
        <v>0</v>
      </c>
      <c r="K1297" s="232">
        <v>0</v>
      </c>
      <c r="L1297" s="232">
        <v>0</v>
      </c>
      <c r="M1297" s="23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</row>
    <row r="1298" spans="1:84" x14ac:dyDescent="0.2">
      <c r="A1298" s="1"/>
      <c r="B1298" s="41" t="s">
        <v>621</v>
      </c>
      <c r="C1298" s="51">
        <v>12</v>
      </c>
      <c r="D1298" s="232"/>
      <c r="E1298" s="232"/>
      <c r="F1298" s="232"/>
      <c r="G1298" s="232"/>
      <c r="H1298" s="232"/>
      <c r="I1298" s="232"/>
      <c r="J1298" s="232">
        <v>0</v>
      </c>
      <c r="K1298" s="232">
        <v>0</v>
      </c>
      <c r="L1298" s="232">
        <v>0</v>
      </c>
      <c r="M1298" s="23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</row>
    <row r="1299" spans="1:84" x14ac:dyDescent="0.2">
      <c r="A1299" s="1"/>
      <c r="B1299" s="41" t="s">
        <v>622</v>
      </c>
      <c r="C1299" s="51">
        <v>13</v>
      </c>
      <c r="D1299" s="232"/>
      <c r="E1299" s="232"/>
      <c r="F1299" s="232"/>
      <c r="G1299" s="232"/>
      <c r="H1299" s="232"/>
      <c r="I1299" s="232"/>
      <c r="J1299" s="232">
        <v>0</v>
      </c>
      <c r="K1299" s="232">
        <v>0</v>
      </c>
      <c r="L1299" s="232">
        <v>0</v>
      </c>
      <c r="M1299" s="23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</row>
    <row r="1300" spans="1:84" x14ac:dyDescent="0.2">
      <c r="A1300" s="1"/>
      <c r="B1300" s="41" t="s">
        <v>767</v>
      </c>
      <c r="C1300" s="51">
        <v>14</v>
      </c>
      <c r="D1300" s="232"/>
      <c r="E1300" s="232"/>
      <c r="F1300" s="232"/>
      <c r="G1300" s="232"/>
      <c r="H1300" s="232"/>
      <c r="I1300" s="232"/>
      <c r="J1300" s="232">
        <v>0</v>
      </c>
      <c r="K1300" s="232">
        <v>0</v>
      </c>
      <c r="L1300" s="232">
        <v>0</v>
      </c>
      <c r="M1300" s="23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</row>
    <row r="1301" spans="1:84" x14ac:dyDescent="0.2">
      <c r="A1301" s="1"/>
      <c r="B1301" s="41" t="s">
        <v>768</v>
      </c>
      <c r="C1301" s="51">
        <v>15</v>
      </c>
      <c r="D1301" s="232"/>
      <c r="E1301" s="232"/>
      <c r="F1301" s="232"/>
      <c r="G1301" s="232"/>
      <c r="H1301" s="232"/>
      <c r="I1301" s="232"/>
      <c r="J1301" s="232">
        <v>0</v>
      </c>
      <c r="K1301" s="232">
        <v>0</v>
      </c>
      <c r="L1301" s="232">
        <v>0</v>
      </c>
      <c r="M1301" s="23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</row>
    <row r="1302" spans="1:84" x14ac:dyDescent="0.2">
      <c r="A1302" s="1"/>
      <c r="B1302" s="41" t="s">
        <v>769</v>
      </c>
      <c r="C1302" s="51">
        <v>16</v>
      </c>
      <c r="D1302" s="232"/>
      <c r="E1302" s="232"/>
      <c r="F1302" s="232"/>
      <c r="G1302" s="232"/>
      <c r="H1302" s="232"/>
      <c r="I1302" s="232"/>
      <c r="J1302" s="232">
        <v>0</v>
      </c>
      <c r="K1302" s="232">
        <v>0</v>
      </c>
      <c r="L1302" s="232">
        <v>0</v>
      </c>
      <c r="M1302" s="23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</row>
    <row r="1303" spans="1:84" x14ac:dyDescent="0.2">
      <c r="A1303" s="1"/>
      <c r="B1303" s="41" t="s">
        <v>623</v>
      </c>
      <c r="C1303" s="51">
        <v>17</v>
      </c>
      <c r="D1303" s="232"/>
      <c r="E1303" s="232"/>
      <c r="F1303" s="232"/>
      <c r="G1303" s="232"/>
      <c r="H1303" s="232"/>
      <c r="I1303" s="232"/>
      <c r="J1303" s="232">
        <v>0</v>
      </c>
      <c r="K1303" s="232">
        <v>0</v>
      </c>
      <c r="L1303" s="232">
        <v>0</v>
      </c>
      <c r="M1303" s="23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</row>
    <row r="1304" spans="1:84" x14ac:dyDescent="0.2">
      <c r="A1304" s="1"/>
      <c r="B1304" s="41" t="s">
        <v>721</v>
      </c>
      <c r="C1304" s="51">
        <v>18</v>
      </c>
      <c r="D1304" s="52"/>
      <c r="E1304" s="52"/>
      <c r="F1304" s="52"/>
      <c r="G1304" s="52"/>
      <c r="H1304" s="52"/>
      <c r="I1304" s="52"/>
      <c r="J1304" s="52">
        <v>1</v>
      </c>
      <c r="K1304" s="52">
        <v>1</v>
      </c>
      <c r="L1304" s="52">
        <v>1</v>
      </c>
      <c r="M1304" s="52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2"/>
      <c r="BZ1304" s="2"/>
      <c r="CA1304" s="2"/>
      <c r="CB1304" s="2"/>
      <c r="CC1304" s="2"/>
      <c r="CD1304" s="2"/>
      <c r="CE1304" s="2"/>
      <c r="CF1304" s="2"/>
    </row>
    <row r="1305" spans="1:84" x14ac:dyDescent="0.2">
      <c r="A1305" s="1"/>
      <c r="B1305" s="41" t="s">
        <v>722</v>
      </c>
      <c r="C1305" s="51">
        <v>19</v>
      </c>
      <c r="D1305" s="52"/>
      <c r="E1305" s="52"/>
      <c r="F1305" s="52"/>
      <c r="G1305" s="52"/>
      <c r="H1305" s="52"/>
      <c r="I1305" s="52"/>
      <c r="J1305" s="52">
        <v>12</v>
      </c>
      <c r="K1305" s="52">
        <v>12</v>
      </c>
      <c r="L1305" s="52">
        <v>12</v>
      </c>
      <c r="M1305" s="52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2"/>
      <c r="BZ1305" s="2"/>
      <c r="CA1305" s="2"/>
      <c r="CB1305" s="2"/>
      <c r="CC1305" s="2"/>
      <c r="CD1305" s="2"/>
      <c r="CE1305" s="2"/>
      <c r="CF1305" s="2"/>
    </row>
    <row r="1306" spans="1:84" x14ac:dyDescent="0.2">
      <c r="A1306" s="1"/>
      <c r="B1306" s="41" t="s">
        <v>628</v>
      </c>
      <c r="C1306" s="51">
        <v>20</v>
      </c>
      <c r="D1306" s="52"/>
      <c r="E1306" s="52"/>
      <c r="F1306" s="52"/>
      <c r="G1306" s="52"/>
      <c r="H1306" s="52"/>
      <c r="I1306" s="52"/>
      <c r="J1306" s="52" t="b">
        <v>0</v>
      </c>
      <c r="K1306" s="52" t="b">
        <v>0</v>
      </c>
      <c r="L1306" s="52" t="b">
        <v>0</v>
      </c>
      <c r="M1306" s="5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</row>
    <row r="1307" spans="1:84" x14ac:dyDescent="0.2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</row>
    <row r="1308" spans="1:84" x14ac:dyDescent="0.2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</row>
    <row r="1309" spans="1:84" x14ac:dyDescent="0.2">
      <c r="A1309" s="2" t="s">
        <v>32</v>
      </c>
      <c r="B1309" s="45" t="s">
        <v>742</v>
      </c>
      <c r="C1309" s="52"/>
      <c r="D1309" s="131"/>
      <c r="E1309" s="131"/>
      <c r="F1309" s="131"/>
      <c r="G1309" s="131"/>
      <c r="H1309" s="131"/>
      <c r="I1309" s="42"/>
      <c r="J1309" s="42" t="s">
        <v>772</v>
      </c>
      <c r="K1309" s="42" t="s">
        <v>719</v>
      </c>
      <c r="L1309" s="131" t="s">
        <v>720</v>
      </c>
      <c r="M1309" s="4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</row>
    <row r="1310" spans="1:84" x14ac:dyDescent="0.2">
      <c r="A1310" s="4"/>
      <c r="B1310" s="2" t="s">
        <v>612</v>
      </c>
      <c r="C1310" s="51">
        <v>1</v>
      </c>
      <c r="D1310" s="135"/>
      <c r="E1310" s="135"/>
      <c r="F1310" s="135"/>
      <c r="G1310" s="135"/>
      <c r="H1310" s="135"/>
      <c r="I1310" s="135"/>
      <c r="J1310" s="135">
        <v>0</v>
      </c>
      <c r="K1310" s="135">
        <v>0</v>
      </c>
      <c r="L1310" s="135">
        <v>0</v>
      </c>
      <c r="M1310" s="135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</row>
    <row r="1311" spans="1:84" x14ac:dyDescent="0.2">
      <c r="A1311" s="1"/>
      <c r="B1311" s="41" t="s">
        <v>613</v>
      </c>
      <c r="C1311" s="51">
        <v>2</v>
      </c>
      <c r="D1311" s="232"/>
      <c r="E1311" s="232"/>
      <c r="F1311" s="232"/>
      <c r="G1311" s="232"/>
      <c r="H1311" s="232"/>
      <c r="I1311" s="232"/>
      <c r="J1311" s="232">
        <v>0</v>
      </c>
      <c r="K1311" s="232">
        <v>0</v>
      </c>
      <c r="L1311" s="232">
        <v>0</v>
      </c>
      <c r="M1311" s="23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</row>
    <row r="1312" spans="1:84" x14ac:dyDescent="0.2">
      <c r="A1312" s="1"/>
      <c r="B1312" s="41" t="s">
        <v>614</v>
      </c>
      <c r="C1312" s="51">
        <v>3</v>
      </c>
      <c r="D1312" s="232"/>
      <c r="E1312" s="232"/>
      <c r="F1312" s="232"/>
      <c r="G1312" s="232"/>
      <c r="H1312" s="232"/>
      <c r="I1312" s="232"/>
      <c r="J1312" s="232">
        <v>0</v>
      </c>
      <c r="K1312" s="232">
        <v>0</v>
      </c>
      <c r="L1312" s="232">
        <v>0</v>
      </c>
      <c r="M1312" s="23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</row>
    <row r="1313" spans="1:84" x14ac:dyDescent="0.2">
      <c r="A1313" s="1"/>
      <c r="B1313" s="41" t="s">
        <v>615</v>
      </c>
      <c r="C1313" s="51">
        <v>4</v>
      </c>
      <c r="D1313" s="232"/>
      <c r="E1313" s="232"/>
      <c r="F1313" s="232"/>
      <c r="G1313" s="232"/>
      <c r="H1313" s="232"/>
      <c r="I1313" s="232"/>
      <c r="J1313" s="232">
        <v>0</v>
      </c>
      <c r="K1313" s="232">
        <v>0</v>
      </c>
      <c r="L1313" s="232">
        <v>0</v>
      </c>
      <c r="M1313" s="23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</row>
    <row r="1314" spans="1:84" x14ac:dyDescent="0.2">
      <c r="A1314" s="1"/>
      <c r="B1314" s="41" t="s">
        <v>616</v>
      </c>
      <c r="C1314" s="51">
        <v>1</v>
      </c>
      <c r="D1314" s="232"/>
      <c r="E1314" s="232"/>
      <c r="F1314" s="232"/>
      <c r="G1314" s="232"/>
      <c r="H1314" s="232"/>
      <c r="I1314" s="232"/>
      <c r="J1314" s="232">
        <v>0</v>
      </c>
      <c r="K1314" s="232">
        <v>0</v>
      </c>
      <c r="L1314" s="232">
        <v>0</v>
      </c>
      <c r="M1314" s="23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</row>
    <row r="1315" spans="1:84" x14ac:dyDescent="0.2">
      <c r="A1315" s="1"/>
      <c r="B1315" s="41" t="s">
        <v>617</v>
      </c>
      <c r="C1315" s="51">
        <v>6</v>
      </c>
      <c r="D1315" s="232"/>
      <c r="E1315" s="232"/>
      <c r="F1315" s="232"/>
      <c r="G1315" s="232"/>
      <c r="H1315" s="232"/>
      <c r="I1315" s="232"/>
      <c r="J1315" s="232">
        <v>0</v>
      </c>
      <c r="K1315" s="232">
        <v>0</v>
      </c>
      <c r="L1315" s="232">
        <v>0</v>
      </c>
      <c r="M1315" s="23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</row>
    <row r="1316" spans="1:84" x14ac:dyDescent="0.2">
      <c r="A1316" s="1"/>
      <c r="B1316" s="41" t="s">
        <v>618</v>
      </c>
      <c r="C1316" s="51">
        <v>7</v>
      </c>
      <c r="D1316" s="232"/>
      <c r="E1316" s="232"/>
      <c r="F1316" s="232"/>
      <c r="G1316" s="232"/>
      <c r="H1316" s="232"/>
      <c r="I1316" s="232"/>
      <c r="J1316" s="232">
        <v>0</v>
      </c>
      <c r="K1316" s="232">
        <v>0</v>
      </c>
      <c r="L1316" s="232">
        <v>0</v>
      </c>
      <c r="M1316" s="23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</row>
    <row r="1317" spans="1:84" x14ac:dyDescent="0.2">
      <c r="A1317" s="1"/>
      <c r="B1317" s="41" t="s">
        <v>619</v>
      </c>
      <c r="C1317" s="51">
        <v>8</v>
      </c>
      <c r="D1317" s="232"/>
      <c r="E1317" s="232"/>
      <c r="F1317" s="232"/>
      <c r="G1317" s="232"/>
      <c r="H1317" s="232"/>
      <c r="I1317" s="232"/>
      <c r="J1317" s="232">
        <v>0</v>
      </c>
      <c r="K1317" s="232">
        <v>0</v>
      </c>
      <c r="L1317" s="232">
        <v>0</v>
      </c>
      <c r="M1317" s="23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</row>
    <row r="1318" spans="1:84" x14ac:dyDescent="0.2">
      <c r="A1318" s="1"/>
      <c r="B1318" s="41" t="s">
        <v>765</v>
      </c>
      <c r="C1318" s="51">
        <v>1</v>
      </c>
      <c r="D1318" s="232"/>
      <c r="E1318" s="232"/>
      <c r="F1318" s="232"/>
      <c r="G1318" s="232"/>
      <c r="H1318" s="232"/>
      <c r="I1318" s="232"/>
      <c r="J1318" s="232">
        <v>0</v>
      </c>
      <c r="K1318" s="232">
        <v>0</v>
      </c>
      <c r="L1318" s="232">
        <v>0</v>
      </c>
      <c r="M1318" s="23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</row>
    <row r="1319" spans="1:84" x14ac:dyDescent="0.2">
      <c r="A1319" s="1"/>
      <c r="B1319" s="41" t="s">
        <v>766</v>
      </c>
      <c r="C1319" s="51">
        <v>1</v>
      </c>
      <c r="D1319" s="232"/>
      <c r="E1319" s="232"/>
      <c r="F1319" s="232"/>
      <c r="G1319" s="232"/>
      <c r="H1319" s="232"/>
      <c r="I1319" s="232"/>
      <c r="J1319" s="232">
        <v>0</v>
      </c>
      <c r="K1319" s="232">
        <v>0</v>
      </c>
      <c r="L1319" s="232">
        <v>0</v>
      </c>
      <c r="M1319" s="23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</row>
    <row r="1320" spans="1:84" x14ac:dyDescent="0.2">
      <c r="A1320" s="1"/>
      <c r="B1320" s="41" t="s">
        <v>620</v>
      </c>
      <c r="C1320" s="51">
        <v>3</v>
      </c>
      <c r="D1320" s="232"/>
      <c r="E1320" s="232"/>
      <c r="F1320" s="232"/>
      <c r="G1320" s="232"/>
      <c r="H1320" s="232"/>
      <c r="I1320" s="232"/>
      <c r="J1320" s="232">
        <v>0</v>
      </c>
      <c r="K1320" s="232">
        <v>0</v>
      </c>
      <c r="L1320" s="232">
        <v>0</v>
      </c>
      <c r="M1320" s="23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</row>
    <row r="1321" spans="1:84" x14ac:dyDescent="0.2">
      <c r="A1321" s="1"/>
      <c r="B1321" s="41" t="s">
        <v>621</v>
      </c>
      <c r="C1321" s="51">
        <v>12</v>
      </c>
      <c r="D1321" s="232"/>
      <c r="E1321" s="232"/>
      <c r="F1321" s="232"/>
      <c r="G1321" s="232"/>
      <c r="H1321" s="232"/>
      <c r="I1321" s="232"/>
      <c r="J1321" s="232">
        <v>0</v>
      </c>
      <c r="K1321" s="232">
        <v>0</v>
      </c>
      <c r="L1321" s="232">
        <v>0</v>
      </c>
      <c r="M1321" s="23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</row>
    <row r="1322" spans="1:84" x14ac:dyDescent="0.2">
      <c r="A1322" s="1"/>
      <c r="B1322" s="41" t="s">
        <v>622</v>
      </c>
      <c r="C1322" s="51">
        <v>13</v>
      </c>
      <c r="D1322" s="232"/>
      <c r="E1322" s="232"/>
      <c r="F1322" s="232"/>
      <c r="G1322" s="232"/>
      <c r="H1322" s="232"/>
      <c r="I1322" s="232"/>
      <c r="J1322" s="232">
        <v>0</v>
      </c>
      <c r="K1322" s="232">
        <v>0</v>
      </c>
      <c r="L1322" s="232">
        <v>0</v>
      </c>
      <c r="M1322" s="23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</row>
    <row r="1323" spans="1:84" x14ac:dyDescent="0.2">
      <c r="A1323" s="1"/>
      <c r="B1323" s="41" t="s">
        <v>767</v>
      </c>
      <c r="C1323" s="51">
        <v>14</v>
      </c>
      <c r="D1323" s="232"/>
      <c r="E1323" s="232"/>
      <c r="F1323" s="232"/>
      <c r="G1323" s="232"/>
      <c r="H1323" s="232"/>
      <c r="I1323" s="232"/>
      <c r="J1323" s="232">
        <v>0</v>
      </c>
      <c r="K1323" s="232">
        <v>0</v>
      </c>
      <c r="L1323" s="232">
        <v>0</v>
      </c>
      <c r="M1323" s="23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</row>
    <row r="1324" spans="1:84" x14ac:dyDescent="0.2">
      <c r="A1324" s="1"/>
      <c r="B1324" s="41" t="s">
        <v>768</v>
      </c>
      <c r="C1324" s="51">
        <v>15</v>
      </c>
      <c r="D1324" s="232"/>
      <c r="E1324" s="232"/>
      <c r="F1324" s="232"/>
      <c r="G1324" s="232"/>
      <c r="H1324" s="232"/>
      <c r="I1324" s="232"/>
      <c r="J1324" s="232">
        <v>0</v>
      </c>
      <c r="K1324" s="232">
        <v>0</v>
      </c>
      <c r="L1324" s="232">
        <v>0</v>
      </c>
      <c r="M1324" s="23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</row>
    <row r="1325" spans="1:84" x14ac:dyDescent="0.2">
      <c r="A1325" s="1"/>
      <c r="B1325" s="41" t="s">
        <v>769</v>
      </c>
      <c r="C1325" s="51">
        <v>16</v>
      </c>
      <c r="D1325" s="232"/>
      <c r="E1325" s="232"/>
      <c r="F1325" s="232"/>
      <c r="G1325" s="232"/>
      <c r="H1325" s="232"/>
      <c r="I1325" s="232"/>
      <c r="J1325" s="232">
        <v>0</v>
      </c>
      <c r="K1325" s="232">
        <v>0</v>
      </c>
      <c r="L1325" s="232">
        <v>0</v>
      </c>
      <c r="M1325" s="23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</row>
    <row r="1326" spans="1:84" x14ac:dyDescent="0.2">
      <c r="A1326" s="1"/>
      <c r="B1326" s="41" t="s">
        <v>623</v>
      </c>
      <c r="C1326" s="51">
        <v>17</v>
      </c>
      <c r="D1326" s="232"/>
      <c r="E1326" s="232"/>
      <c r="F1326" s="232"/>
      <c r="G1326" s="232"/>
      <c r="H1326" s="232"/>
      <c r="I1326" s="232"/>
      <c r="J1326" s="232">
        <v>0</v>
      </c>
      <c r="K1326" s="232">
        <v>0</v>
      </c>
      <c r="L1326" s="232">
        <v>0</v>
      </c>
      <c r="M1326" s="23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</row>
    <row r="1327" spans="1:84" x14ac:dyDescent="0.2">
      <c r="A1327" s="1"/>
      <c r="B1327" s="41" t="s">
        <v>721</v>
      </c>
      <c r="C1327" s="51">
        <v>18</v>
      </c>
      <c r="D1327" s="52"/>
      <c r="E1327" s="52"/>
      <c r="F1327" s="52"/>
      <c r="G1327" s="52"/>
      <c r="H1327" s="52"/>
      <c r="I1327" s="52"/>
      <c r="J1327" s="52">
        <v>1</v>
      </c>
      <c r="K1327" s="52">
        <v>1</v>
      </c>
      <c r="L1327" s="52">
        <v>1</v>
      </c>
      <c r="M1327" s="52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2"/>
      <c r="BZ1327" s="2"/>
      <c r="CA1327" s="2"/>
      <c r="CB1327" s="2"/>
      <c r="CC1327" s="2"/>
      <c r="CD1327" s="2"/>
      <c r="CE1327" s="2"/>
      <c r="CF1327" s="2"/>
    </row>
    <row r="1328" spans="1:84" x14ac:dyDescent="0.2">
      <c r="A1328" s="1"/>
      <c r="B1328" s="41" t="s">
        <v>722</v>
      </c>
      <c r="C1328" s="51">
        <v>19</v>
      </c>
      <c r="D1328" s="52"/>
      <c r="E1328" s="52"/>
      <c r="F1328" s="52"/>
      <c r="G1328" s="52"/>
      <c r="H1328" s="52"/>
      <c r="I1328" s="52"/>
      <c r="J1328" s="52">
        <v>12</v>
      </c>
      <c r="K1328" s="52">
        <v>12</v>
      </c>
      <c r="L1328" s="52">
        <v>12</v>
      </c>
      <c r="M1328" s="52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2"/>
      <c r="BZ1328" s="2"/>
      <c r="CA1328" s="2"/>
      <c r="CB1328" s="2"/>
      <c r="CC1328" s="2"/>
      <c r="CD1328" s="2"/>
      <c r="CE1328" s="2"/>
      <c r="CF1328" s="2"/>
    </row>
    <row r="1329" spans="1:84" x14ac:dyDescent="0.2">
      <c r="A1329" s="1"/>
      <c r="B1329" s="41" t="s">
        <v>628</v>
      </c>
      <c r="C1329" s="51">
        <v>20</v>
      </c>
      <c r="D1329" s="52"/>
      <c r="E1329" s="52"/>
      <c r="F1329" s="52"/>
      <c r="G1329" s="52"/>
      <c r="H1329" s="52"/>
      <c r="I1329" s="52"/>
      <c r="J1329" s="52" t="b">
        <v>0</v>
      </c>
      <c r="K1329" s="52" t="b">
        <v>0</v>
      </c>
      <c r="L1329" s="52" t="b">
        <v>0</v>
      </c>
      <c r="M1329" s="5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</row>
    <row r="1336" spans="1:84" x14ac:dyDescent="0.2">
      <c r="A1336">
        <v>7</v>
      </c>
      <c r="B1336" t="s">
        <v>800</v>
      </c>
      <c r="C1336">
        <v>7</v>
      </c>
      <c r="E1336">
        <v>0</v>
      </c>
      <c r="F1336">
        <v>1</v>
      </c>
      <c r="G1336">
        <v>11</v>
      </c>
      <c r="I1336">
        <v>30</v>
      </c>
      <c r="J1336">
        <v>10</v>
      </c>
      <c r="K1336">
        <v>1</v>
      </c>
      <c r="L1336">
        <v>0</v>
      </c>
      <c r="N1336">
        <v>4</v>
      </c>
      <c r="O1336">
        <v>300</v>
      </c>
      <c r="P1336">
        <v>2</v>
      </c>
      <c r="Q1336">
        <v>0</v>
      </c>
      <c r="R1336">
        <v>50</v>
      </c>
      <c r="S1336">
        <v>0</v>
      </c>
      <c r="T1336">
        <v>0</v>
      </c>
      <c r="U1336">
        <v>0</v>
      </c>
      <c r="V1336">
        <v>1</v>
      </c>
      <c r="W1336">
        <v>10</v>
      </c>
      <c r="X1336">
        <v>1</v>
      </c>
      <c r="Y1336">
        <v>5</v>
      </c>
      <c r="Z1336">
        <v>5</v>
      </c>
      <c r="AA1336">
        <v>10</v>
      </c>
      <c r="AB1336">
        <v>1</v>
      </c>
      <c r="AC1336">
        <v>10</v>
      </c>
      <c r="AD1336">
        <v>1</v>
      </c>
      <c r="AE1336">
        <v>10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1</v>
      </c>
      <c r="AW1336">
        <v>0.5</v>
      </c>
      <c r="AX1336">
        <v>0</v>
      </c>
      <c r="AY1336">
        <v>0</v>
      </c>
      <c r="AZ1336">
        <v>0.25</v>
      </c>
      <c r="BA1336">
        <v>5</v>
      </c>
      <c r="BB1336">
        <v>0</v>
      </c>
      <c r="BC1336">
        <v>0</v>
      </c>
      <c r="BD1336">
        <v>200</v>
      </c>
      <c r="BE1336">
        <v>0</v>
      </c>
      <c r="BF1336">
        <v>100</v>
      </c>
      <c r="BG1336">
        <v>0</v>
      </c>
      <c r="BH1336">
        <v>0</v>
      </c>
      <c r="BI1336">
        <v>5</v>
      </c>
      <c r="BJ1336">
        <v>11</v>
      </c>
      <c r="BK1336">
        <v>2.5</v>
      </c>
      <c r="BL1336">
        <v>8</v>
      </c>
      <c r="BM1336">
        <v>4</v>
      </c>
      <c r="BN1336">
        <v>9</v>
      </c>
      <c r="BO1336">
        <v>4</v>
      </c>
      <c r="BP1336">
        <v>8</v>
      </c>
      <c r="BQ1336">
        <v>0</v>
      </c>
      <c r="BR1336">
        <v>0</v>
      </c>
      <c r="BS1336">
        <v>0</v>
      </c>
      <c r="BT1336">
        <v>0</v>
      </c>
    </row>
  </sheetData>
  <conditionalFormatting sqref="A850 A620 A643 A666 A689 A712 A735 A758 A781 A804 A827 A514 A534 A555 A576 A325 A338 A202 A208 A241 A278 A308 A294 A192 A183 A174 C110:C119 A108:A120 A124 A138 A152 A165 A74:A77 A382:A446 A3:A16 A19:A24 I3 I8 A27:A30 A79:A101 A43:A72 A873 A896 A919 A942 A965 A988 A1011 A1034 A1057 A1080 A1103 A1126 A1149 A1172 A1195 A1218 A1241 A1264 A1287 A1310">
    <cfRule type="cellIs" dxfId="4" priority="5" stopIfTrue="1" operator="equal">
      <formula>"y"</formula>
    </cfRule>
    <cfRule type="cellIs" dxfId="3" priority="6" stopIfTrue="1" operator="equal">
      <formula>"n"</formula>
    </cfRule>
  </conditionalFormatting>
  <conditionalFormatting sqref="D125:W129 D132:W132">
    <cfRule type="cellIs" dxfId="2" priority="4" operator="equal">
      <formula>TRUE</formula>
    </cfRule>
  </conditionalFormatting>
  <conditionalFormatting sqref="J514:M514 J522:M530 J515:L521">
    <cfRule type="cellIs" dxfId="1" priority="3" operator="greaterThan">
      <formula>0</formula>
    </cfRule>
  </conditionalFormatting>
  <conditionalFormatting sqref="J460:L460">
    <cfRule type="cellIs" dxfId="0" priority="1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4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892"/>
  <sheetViews>
    <sheetView workbookViewId="0">
      <pane ySplit="1" topLeftCell="A2" activePane="bottomLeft" state="frozenSplit"/>
      <selection pane="bottomLeft" activeCell="R68" sqref="R68"/>
    </sheetView>
  </sheetViews>
  <sheetFormatPr defaultColWidth="9.140625" defaultRowHeight="12.75" x14ac:dyDescent="0.2"/>
  <cols>
    <col min="1" max="1" width="8.140625" style="191" customWidth="1"/>
    <col min="2" max="2" width="7.7109375" style="191" customWidth="1"/>
    <col min="3" max="3" width="11.28515625" style="191" customWidth="1"/>
    <col min="4" max="4" width="22.5703125" style="155" customWidth="1"/>
    <col min="5" max="5" width="8.7109375" style="197" customWidth="1"/>
    <col min="6" max="7" width="6.5703125" style="155" customWidth="1"/>
    <col min="8" max="8" width="10.42578125" style="155" customWidth="1"/>
    <col min="9" max="10" width="9.7109375" style="155" customWidth="1"/>
    <col min="11" max="11" width="15.42578125" style="192" customWidth="1"/>
    <col min="12" max="12" width="9.140625" style="155"/>
    <col min="13" max="13" width="9.28515625" style="155" customWidth="1"/>
    <col min="14" max="16384" width="9.140625" style="155"/>
  </cols>
  <sheetData>
    <row r="1" spans="1:18" s="196" customFormat="1" ht="13.5" thickBot="1" x14ac:dyDescent="0.25">
      <c r="A1" s="190" t="s">
        <v>678</v>
      </c>
      <c r="B1" s="190" t="s">
        <v>679</v>
      </c>
      <c r="C1" s="193" t="s">
        <v>680</v>
      </c>
      <c r="D1" s="194" t="s">
        <v>681</v>
      </c>
      <c r="E1" s="195" t="s">
        <v>682</v>
      </c>
      <c r="F1" s="152" t="s">
        <v>683</v>
      </c>
      <c r="G1" s="152" t="s">
        <v>284</v>
      </c>
      <c r="H1" s="190" t="s">
        <v>684</v>
      </c>
      <c r="I1" s="152" t="s">
        <v>685</v>
      </c>
      <c r="J1" s="152" t="s">
        <v>686</v>
      </c>
      <c r="K1" s="152" t="s">
        <v>762</v>
      </c>
      <c r="L1" s="152" t="s">
        <v>687</v>
      </c>
      <c r="M1" s="152" t="s">
        <v>688</v>
      </c>
      <c r="N1" s="155"/>
      <c r="O1" s="155"/>
      <c r="P1" s="155"/>
      <c r="Q1" s="155"/>
      <c r="R1" s="155"/>
    </row>
    <row r="2" spans="1:18" s="159" customFormat="1" x14ac:dyDescent="0.2">
      <c r="A2" s="160">
        <v>1</v>
      </c>
      <c r="B2" s="160">
        <v>1</v>
      </c>
      <c r="C2" s="160">
        <v>1</v>
      </c>
      <c r="D2" s="161" t="s">
        <v>764</v>
      </c>
      <c r="E2" s="154">
        <v>1</v>
      </c>
      <c r="F2" s="155">
        <v>1980</v>
      </c>
      <c r="G2" s="156">
        <v>12</v>
      </c>
      <c r="H2" s="236">
        <v>896.7</v>
      </c>
      <c r="I2" s="156">
        <v>0</v>
      </c>
      <c r="J2" s="237">
        <v>2.0078266694279277E-2</v>
      </c>
      <c r="K2" s="155">
        <v>0</v>
      </c>
      <c r="L2" s="236">
        <v>1356.6</v>
      </c>
      <c r="M2" s="158">
        <v>0</v>
      </c>
    </row>
    <row r="3" spans="1:18" s="159" customFormat="1" x14ac:dyDescent="0.2">
      <c r="A3" s="160">
        <v>1</v>
      </c>
      <c r="B3" s="160">
        <v>1</v>
      </c>
      <c r="C3" s="160">
        <v>1</v>
      </c>
      <c r="D3" s="161" t="s">
        <v>764</v>
      </c>
      <c r="E3" s="154">
        <v>2</v>
      </c>
      <c r="F3" s="155">
        <v>1981</v>
      </c>
      <c r="G3" s="156">
        <v>12</v>
      </c>
      <c r="H3" s="236">
        <v>923.1</v>
      </c>
      <c r="I3" s="156">
        <v>0</v>
      </c>
      <c r="J3" s="237">
        <v>2.0404677887108973E-2</v>
      </c>
      <c r="K3" s="155">
        <v>0</v>
      </c>
      <c r="L3" s="236">
        <v>1387.1</v>
      </c>
      <c r="M3" s="158">
        <v>0</v>
      </c>
    </row>
    <row r="4" spans="1:18" s="159" customFormat="1" x14ac:dyDescent="0.2">
      <c r="A4" s="160">
        <v>1</v>
      </c>
      <c r="B4" s="160">
        <v>1</v>
      </c>
      <c r="C4" s="160">
        <v>1</v>
      </c>
      <c r="D4" s="161" t="s">
        <v>764</v>
      </c>
      <c r="E4" s="154">
        <v>3</v>
      </c>
      <c r="F4" s="155">
        <v>1982</v>
      </c>
      <c r="G4" s="156">
        <v>12</v>
      </c>
      <c r="H4" s="236">
        <v>825.55</v>
      </c>
      <c r="I4" s="156">
        <v>0</v>
      </c>
      <c r="J4" s="237">
        <v>1.9290441264477501E-2</v>
      </c>
      <c r="K4" s="155">
        <v>0</v>
      </c>
      <c r="L4" s="236">
        <v>1213.55</v>
      </c>
      <c r="M4" s="158">
        <v>0</v>
      </c>
      <c r="N4" s="165"/>
    </row>
    <row r="5" spans="1:18" s="159" customFormat="1" x14ac:dyDescent="0.2">
      <c r="A5" s="160">
        <v>1</v>
      </c>
      <c r="B5" s="160">
        <v>1</v>
      </c>
      <c r="C5" s="160">
        <v>1</v>
      </c>
      <c r="D5" s="161" t="s">
        <v>764</v>
      </c>
      <c r="E5" s="154">
        <v>4</v>
      </c>
      <c r="F5" s="155">
        <v>1983</v>
      </c>
      <c r="G5" s="156">
        <v>12</v>
      </c>
      <c r="H5" s="236">
        <v>613.15</v>
      </c>
      <c r="I5" s="156">
        <v>0</v>
      </c>
      <c r="J5" s="237">
        <v>2.1723480316457926E-2</v>
      </c>
      <c r="K5" s="155">
        <v>0</v>
      </c>
      <c r="L5" s="236">
        <v>968.6</v>
      </c>
      <c r="M5" s="158">
        <v>0</v>
      </c>
      <c r="N5" s="165"/>
    </row>
    <row r="6" spans="1:18" s="159" customFormat="1" x14ac:dyDescent="0.2">
      <c r="A6" s="160">
        <v>1</v>
      </c>
      <c r="B6" s="160">
        <v>1</v>
      </c>
      <c r="C6" s="160">
        <v>1</v>
      </c>
      <c r="D6" s="161" t="s">
        <v>764</v>
      </c>
      <c r="E6" s="154">
        <v>5</v>
      </c>
      <c r="F6" s="155">
        <v>1984</v>
      </c>
      <c r="G6" s="156">
        <v>12</v>
      </c>
      <c r="H6" s="236">
        <v>671.2</v>
      </c>
      <c r="I6" s="156">
        <v>0</v>
      </c>
      <c r="J6" s="237">
        <v>2.1164244144784759E-2</v>
      </c>
      <c r="K6" s="155">
        <v>0</v>
      </c>
      <c r="L6" s="236">
        <v>1044.55</v>
      </c>
      <c r="M6" s="158">
        <v>0</v>
      </c>
      <c r="N6" s="165"/>
    </row>
    <row r="7" spans="1:18" s="159" customFormat="1" x14ac:dyDescent="0.2">
      <c r="A7" s="160">
        <v>1</v>
      </c>
      <c r="B7" s="160">
        <v>1</v>
      </c>
      <c r="C7" s="160">
        <v>1</v>
      </c>
      <c r="D7" s="161" t="s">
        <v>764</v>
      </c>
      <c r="E7" s="154">
        <v>6</v>
      </c>
      <c r="F7" s="155">
        <v>1985</v>
      </c>
      <c r="G7" s="156">
        <v>12</v>
      </c>
      <c r="H7" s="236">
        <v>659.7</v>
      </c>
      <c r="I7" s="156">
        <v>0</v>
      </c>
      <c r="J7" s="237">
        <v>2.1372371353962413E-2</v>
      </c>
      <c r="K7" s="155">
        <v>0</v>
      </c>
      <c r="L7" s="236">
        <v>993.9</v>
      </c>
      <c r="M7" s="158">
        <v>0</v>
      </c>
      <c r="N7" s="165"/>
    </row>
    <row r="8" spans="1:18" s="159" customFormat="1" x14ac:dyDescent="0.2">
      <c r="A8" s="160">
        <v>1</v>
      </c>
      <c r="B8" s="160">
        <v>1</v>
      </c>
      <c r="C8" s="160">
        <v>1</v>
      </c>
      <c r="D8" s="161" t="s">
        <v>764</v>
      </c>
      <c r="E8" s="154">
        <v>7</v>
      </c>
      <c r="F8" s="155">
        <v>1986</v>
      </c>
      <c r="G8" s="156">
        <v>12</v>
      </c>
      <c r="H8" s="236">
        <v>848.2</v>
      </c>
      <c r="I8" s="156">
        <v>0</v>
      </c>
      <c r="J8" s="237">
        <v>2.0642770304055293E-2</v>
      </c>
      <c r="K8" s="155">
        <v>0</v>
      </c>
      <c r="L8" s="236">
        <v>1245.4000000000001</v>
      </c>
      <c r="M8" s="158">
        <v>0</v>
      </c>
      <c r="N8" s="165"/>
    </row>
    <row r="9" spans="1:18" s="159" customFormat="1" x14ac:dyDescent="0.2">
      <c r="A9" s="160">
        <v>1</v>
      </c>
      <c r="B9" s="160">
        <v>1</v>
      </c>
      <c r="C9" s="160">
        <v>1</v>
      </c>
      <c r="D9" s="161" t="s">
        <v>764</v>
      </c>
      <c r="E9" s="154">
        <v>8</v>
      </c>
      <c r="F9" s="155">
        <v>1987</v>
      </c>
      <c r="G9" s="156">
        <v>12</v>
      </c>
      <c r="H9" s="236">
        <v>311.35000000000002</v>
      </c>
      <c r="I9" s="156">
        <v>0</v>
      </c>
      <c r="J9" s="237">
        <v>2.365090114496899E-2</v>
      </c>
      <c r="K9" s="155">
        <v>0</v>
      </c>
      <c r="L9" s="236">
        <v>534.35</v>
      </c>
      <c r="M9" s="158">
        <v>0</v>
      </c>
    </row>
    <row r="10" spans="1:18" s="159" customFormat="1" x14ac:dyDescent="0.2">
      <c r="A10" s="160">
        <v>1</v>
      </c>
      <c r="B10" s="160">
        <v>1</v>
      </c>
      <c r="C10" s="160">
        <v>1</v>
      </c>
      <c r="D10" s="161" t="s">
        <v>764</v>
      </c>
      <c r="E10" s="154">
        <v>9</v>
      </c>
      <c r="F10" s="155">
        <v>1988</v>
      </c>
      <c r="G10" s="156">
        <v>12</v>
      </c>
      <c r="H10" s="236">
        <v>545.45000000000005</v>
      </c>
      <c r="I10" s="156">
        <v>0</v>
      </c>
      <c r="J10" s="237">
        <v>2.1837936216561174E-2</v>
      </c>
      <c r="K10" s="155">
        <v>0</v>
      </c>
      <c r="L10" s="236">
        <v>843.3</v>
      </c>
      <c r="M10" s="158">
        <v>0</v>
      </c>
    </row>
    <row r="11" spans="1:18" s="159" customFormat="1" x14ac:dyDescent="0.2">
      <c r="A11" s="160">
        <v>1</v>
      </c>
      <c r="B11" s="160">
        <v>1</v>
      </c>
      <c r="C11" s="160">
        <v>1</v>
      </c>
      <c r="D11" s="161" t="s">
        <v>764</v>
      </c>
      <c r="E11" s="154">
        <v>10</v>
      </c>
      <c r="F11" s="155">
        <v>1989</v>
      </c>
      <c r="G11" s="156">
        <v>12</v>
      </c>
      <c r="H11" s="236">
        <v>862.2</v>
      </c>
      <c r="I11" s="156">
        <v>0</v>
      </c>
      <c r="J11" s="237">
        <v>2.0571608137694184E-2</v>
      </c>
      <c r="K11" s="155">
        <v>0</v>
      </c>
      <c r="L11" s="236">
        <v>1278.75</v>
      </c>
      <c r="M11" s="158">
        <v>0</v>
      </c>
    </row>
    <row r="12" spans="1:18" s="159" customFormat="1" x14ac:dyDescent="0.2">
      <c r="A12" s="160">
        <v>1</v>
      </c>
      <c r="B12" s="160">
        <v>1</v>
      </c>
      <c r="C12" s="160">
        <v>1</v>
      </c>
      <c r="D12" s="161" t="s">
        <v>764</v>
      </c>
      <c r="E12" s="154">
        <v>11</v>
      </c>
      <c r="F12" s="155">
        <v>1990</v>
      </c>
      <c r="G12" s="156">
        <v>12</v>
      </c>
      <c r="H12" s="236">
        <v>640.45000000000005</v>
      </c>
      <c r="I12" s="156">
        <v>0</v>
      </c>
      <c r="J12" s="237">
        <v>2.1211020684584032E-2</v>
      </c>
      <c r="K12" s="155">
        <v>0</v>
      </c>
      <c r="L12" s="236">
        <v>955.7</v>
      </c>
      <c r="M12" s="158">
        <v>0</v>
      </c>
    </row>
    <row r="13" spans="1:18" s="159" customFormat="1" x14ac:dyDescent="0.2">
      <c r="A13" s="160">
        <v>1</v>
      </c>
      <c r="B13" s="160">
        <v>1</v>
      </c>
      <c r="C13" s="160">
        <v>1</v>
      </c>
      <c r="D13" s="161" t="s">
        <v>764</v>
      </c>
      <c r="E13" s="154">
        <v>12</v>
      </c>
      <c r="F13" s="155">
        <v>1991</v>
      </c>
      <c r="G13" s="156">
        <v>12</v>
      </c>
      <c r="H13" s="236">
        <v>774.5</v>
      </c>
      <c r="I13" s="156">
        <v>0</v>
      </c>
      <c r="J13" s="237">
        <v>2.0760192577288339E-2</v>
      </c>
      <c r="K13" s="155">
        <v>0</v>
      </c>
      <c r="L13" s="236">
        <v>1160.8499999999999</v>
      </c>
      <c r="M13" s="158">
        <v>0</v>
      </c>
    </row>
    <row r="14" spans="1:18" s="159" customFormat="1" x14ac:dyDescent="0.2">
      <c r="A14" s="160">
        <v>1</v>
      </c>
      <c r="B14" s="160">
        <v>1</v>
      </c>
      <c r="C14" s="160">
        <v>1</v>
      </c>
      <c r="D14" s="161" t="s">
        <v>764</v>
      </c>
      <c r="E14" s="154">
        <v>13</v>
      </c>
      <c r="F14" s="155">
        <v>1992</v>
      </c>
      <c r="G14" s="156">
        <v>12</v>
      </c>
      <c r="H14" s="236">
        <v>525.6</v>
      </c>
      <c r="I14" s="156">
        <v>0</v>
      </c>
      <c r="J14" s="237">
        <v>2.2207822944223944E-2</v>
      </c>
      <c r="K14" s="155">
        <v>0</v>
      </c>
      <c r="L14" s="236">
        <v>822.7</v>
      </c>
      <c r="M14" s="158">
        <v>0</v>
      </c>
      <c r="N14" s="165"/>
    </row>
    <row r="15" spans="1:18" s="159" customFormat="1" x14ac:dyDescent="0.2">
      <c r="A15" s="160">
        <v>1</v>
      </c>
      <c r="B15" s="160">
        <v>1</v>
      </c>
      <c r="C15" s="160">
        <v>1</v>
      </c>
      <c r="D15" s="161" t="s">
        <v>764</v>
      </c>
      <c r="E15" s="154">
        <v>14</v>
      </c>
      <c r="F15" s="155">
        <v>1993</v>
      </c>
      <c r="G15" s="156">
        <v>12</v>
      </c>
      <c r="H15" s="236">
        <v>603.54999999999995</v>
      </c>
      <c r="I15" s="156">
        <v>0</v>
      </c>
      <c r="J15" s="237">
        <v>2.0447254788620577E-2</v>
      </c>
      <c r="K15" s="155">
        <v>0</v>
      </c>
      <c r="L15" s="236">
        <v>902.1</v>
      </c>
      <c r="M15" s="158">
        <v>0</v>
      </c>
      <c r="N15" s="165"/>
    </row>
    <row r="16" spans="1:18" s="159" customFormat="1" x14ac:dyDescent="0.2">
      <c r="A16" s="160">
        <v>1</v>
      </c>
      <c r="B16" s="160">
        <v>1</v>
      </c>
      <c r="C16" s="160">
        <v>1</v>
      </c>
      <c r="D16" s="161" t="s">
        <v>764</v>
      </c>
      <c r="E16" s="154">
        <v>15</v>
      </c>
      <c r="F16" s="155">
        <v>1994</v>
      </c>
      <c r="G16" s="156">
        <v>12</v>
      </c>
      <c r="H16" s="236">
        <v>727.65</v>
      </c>
      <c r="I16" s="156">
        <v>0</v>
      </c>
      <c r="J16" s="237">
        <v>2.09132134479409E-2</v>
      </c>
      <c r="K16" s="155">
        <v>0</v>
      </c>
      <c r="L16" s="236">
        <v>1094.5999999999999</v>
      </c>
      <c r="M16" s="158">
        <v>0</v>
      </c>
      <c r="N16" s="165"/>
    </row>
    <row r="17" spans="1:14" s="159" customFormat="1" x14ac:dyDescent="0.2">
      <c r="A17" s="160">
        <v>1</v>
      </c>
      <c r="B17" s="160">
        <v>1</v>
      </c>
      <c r="C17" s="160">
        <v>1</v>
      </c>
      <c r="D17" s="161" t="s">
        <v>764</v>
      </c>
      <c r="E17" s="154">
        <v>16</v>
      </c>
      <c r="F17" s="155">
        <v>1995</v>
      </c>
      <c r="G17" s="156">
        <v>12</v>
      </c>
      <c r="H17" s="236">
        <v>800.75</v>
      </c>
      <c r="I17" s="156">
        <v>0</v>
      </c>
      <c r="J17" s="237">
        <v>2.0804685632566797E-2</v>
      </c>
      <c r="K17" s="155">
        <v>0</v>
      </c>
      <c r="L17" s="236">
        <v>1193.2</v>
      </c>
      <c r="M17" s="158">
        <v>0</v>
      </c>
      <c r="N17" s="165"/>
    </row>
    <row r="18" spans="1:14" s="159" customFormat="1" x14ac:dyDescent="0.2">
      <c r="A18" s="160">
        <v>1</v>
      </c>
      <c r="B18" s="160">
        <v>1</v>
      </c>
      <c r="C18" s="160">
        <v>1</v>
      </c>
      <c r="D18" s="161" t="s">
        <v>764</v>
      </c>
      <c r="E18" s="154">
        <v>17</v>
      </c>
      <c r="F18" s="155">
        <v>1996</v>
      </c>
      <c r="G18" s="156">
        <v>12</v>
      </c>
      <c r="H18" s="236">
        <v>832.05</v>
      </c>
      <c r="I18" s="156">
        <v>0</v>
      </c>
      <c r="J18" s="237">
        <v>2.0608003019665054E-2</v>
      </c>
      <c r="K18" s="155">
        <v>0</v>
      </c>
      <c r="L18" s="236">
        <v>1217.0999999999999</v>
      </c>
      <c r="M18" s="158">
        <v>0</v>
      </c>
      <c r="N18" s="165"/>
    </row>
    <row r="19" spans="1:14" s="159" customFormat="1" x14ac:dyDescent="0.2">
      <c r="A19" s="160">
        <v>1</v>
      </c>
      <c r="B19" s="160">
        <v>1</v>
      </c>
      <c r="C19" s="160">
        <v>1</v>
      </c>
      <c r="D19" s="161" t="s">
        <v>764</v>
      </c>
      <c r="E19" s="154">
        <v>18</v>
      </c>
      <c r="F19" s="155">
        <v>1997</v>
      </c>
      <c r="G19" s="156">
        <v>12</v>
      </c>
      <c r="H19" s="236">
        <v>936.35</v>
      </c>
      <c r="I19" s="156">
        <v>0</v>
      </c>
      <c r="J19" s="237">
        <v>2.0441812099483946E-2</v>
      </c>
      <c r="K19" s="155">
        <v>0</v>
      </c>
      <c r="L19" s="236">
        <v>1376.7</v>
      </c>
      <c r="M19" s="158">
        <v>0</v>
      </c>
    </row>
    <row r="20" spans="1:14" s="159" customFormat="1" x14ac:dyDescent="0.2">
      <c r="A20" s="160">
        <v>1</v>
      </c>
      <c r="B20" s="160">
        <v>1</v>
      </c>
      <c r="C20" s="160">
        <v>1</v>
      </c>
      <c r="D20" s="161" t="s">
        <v>764</v>
      </c>
      <c r="E20" s="154">
        <v>19</v>
      </c>
      <c r="F20" s="155">
        <v>1998</v>
      </c>
      <c r="G20" s="156">
        <v>12</v>
      </c>
      <c r="H20" s="236">
        <v>286.10000000000002</v>
      </c>
      <c r="I20" s="156">
        <v>0</v>
      </c>
      <c r="J20" s="237">
        <v>2.3315664373982411E-2</v>
      </c>
      <c r="K20" s="155">
        <v>0</v>
      </c>
      <c r="L20" s="236">
        <v>460.55</v>
      </c>
      <c r="M20" s="158">
        <v>0</v>
      </c>
    </row>
    <row r="21" spans="1:14" s="159" customFormat="1" x14ac:dyDescent="0.2">
      <c r="A21" s="160">
        <v>1</v>
      </c>
      <c r="B21" s="160">
        <v>1</v>
      </c>
      <c r="C21" s="160">
        <v>1</v>
      </c>
      <c r="D21" s="161" t="s">
        <v>764</v>
      </c>
      <c r="E21" s="154">
        <v>20</v>
      </c>
      <c r="F21" s="155">
        <v>1999</v>
      </c>
      <c r="G21" s="156">
        <v>12</v>
      </c>
      <c r="H21" s="236">
        <v>830.1</v>
      </c>
      <c r="I21" s="156">
        <v>0</v>
      </c>
      <c r="J21" s="237">
        <v>2.059403429945101E-2</v>
      </c>
      <c r="K21" s="155">
        <v>0</v>
      </c>
      <c r="L21" s="236">
        <v>1253.6500000000001</v>
      </c>
      <c r="M21" s="158">
        <v>0</v>
      </c>
    </row>
    <row r="22" spans="1:14" s="159" customFormat="1" x14ac:dyDescent="0.2">
      <c r="A22" s="160">
        <v>1</v>
      </c>
      <c r="B22" s="160">
        <v>1</v>
      </c>
      <c r="C22" s="160">
        <v>1</v>
      </c>
      <c r="D22" s="161" t="s">
        <v>764</v>
      </c>
      <c r="E22" s="154">
        <v>21</v>
      </c>
      <c r="F22" s="155">
        <v>2000</v>
      </c>
      <c r="G22" s="156">
        <v>12</v>
      </c>
      <c r="H22" s="236">
        <v>532.75</v>
      </c>
      <c r="I22" s="156">
        <v>0</v>
      </c>
      <c r="J22" s="237">
        <v>2.2111754869190141E-2</v>
      </c>
      <c r="K22" s="155">
        <v>0</v>
      </c>
      <c r="L22" s="236">
        <v>846.8</v>
      </c>
      <c r="M22" s="158">
        <v>0</v>
      </c>
    </row>
    <row r="23" spans="1:14" s="159" customFormat="1" x14ac:dyDescent="0.2">
      <c r="A23" s="160">
        <v>1</v>
      </c>
      <c r="B23" s="160">
        <v>1</v>
      </c>
      <c r="C23" s="160">
        <v>1</v>
      </c>
      <c r="D23" s="161" t="s">
        <v>764</v>
      </c>
      <c r="E23" s="154">
        <v>22</v>
      </c>
      <c r="F23" s="155">
        <v>2001</v>
      </c>
      <c r="G23" s="156">
        <v>12</v>
      </c>
      <c r="H23" s="236">
        <v>507.35</v>
      </c>
      <c r="I23" s="156">
        <v>0</v>
      </c>
      <c r="J23" s="237">
        <v>2.2130753689829013E-2</v>
      </c>
      <c r="K23" s="155">
        <v>0</v>
      </c>
      <c r="L23" s="236">
        <v>787.95</v>
      </c>
      <c r="M23" s="158">
        <v>0</v>
      </c>
    </row>
    <row r="24" spans="1:14" s="159" customFormat="1" x14ac:dyDescent="0.2">
      <c r="A24" s="160">
        <v>1</v>
      </c>
      <c r="B24" s="160">
        <v>1</v>
      </c>
      <c r="C24" s="160">
        <v>1</v>
      </c>
      <c r="D24" s="161" t="s">
        <v>764</v>
      </c>
      <c r="E24" s="154">
        <v>23</v>
      </c>
      <c r="F24" s="155">
        <v>2002</v>
      </c>
      <c r="G24" s="156">
        <v>12</v>
      </c>
      <c r="H24" s="236">
        <v>750.7</v>
      </c>
      <c r="I24" s="156">
        <v>0</v>
      </c>
      <c r="J24" s="237">
        <v>2.1358106375650394E-2</v>
      </c>
      <c r="K24" s="155">
        <v>0</v>
      </c>
      <c r="L24" s="236">
        <v>1158</v>
      </c>
      <c r="M24" s="158">
        <v>0</v>
      </c>
      <c r="N24" s="165"/>
    </row>
    <row r="25" spans="1:14" s="159" customFormat="1" x14ac:dyDescent="0.2">
      <c r="A25" s="160">
        <v>1</v>
      </c>
      <c r="B25" s="160">
        <v>1</v>
      </c>
      <c r="C25" s="160">
        <v>1</v>
      </c>
      <c r="D25" s="161" t="s">
        <v>764</v>
      </c>
      <c r="E25" s="154">
        <v>24</v>
      </c>
      <c r="F25" s="155">
        <v>2003</v>
      </c>
      <c r="G25" s="156">
        <v>12</v>
      </c>
      <c r="H25" s="236">
        <v>219.05</v>
      </c>
      <c r="I25" s="156">
        <v>0</v>
      </c>
      <c r="J25" s="237">
        <v>2.4754260633999818E-2</v>
      </c>
      <c r="K25" s="155">
        <v>0</v>
      </c>
      <c r="L25" s="236">
        <v>405.15</v>
      </c>
      <c r="M25" s="158">
        <v>0</v>
      </c>
      <c r="N25" s="165"/>
    </row>
    <row r="26" spans="1:14" s="159" customFormat="1" x14ac:dyDescent="0.2">
      <c r="A26" s="160">
        <v>1</v>
      </c>
      <c r="B26" s="160">
        <v>1</v>
      </c>
      <c r="C26" s="160">
        <v>1</v>
      </c>
      <c r="D26" s="161" t="s">
        <v>764</v>
      </c>
      <c r="E26" s="154">
        <v>25</v>
      </c>
      <c r="F26" s="155">
        <v>2004</v>
      </c>
      <c r="G26" s="156">
        <v>12</v>
      </c>
      <c r="H26" s="236">
        <v>629.15</v>
      </c>
      <c r="I26" s="156">
        <v>0</v>
      </c>
      <c r="J26" s="237">
        <v>1.9784073841970621E-2</v>
      </c>
      <c r="K26" s="155">
        <v>0</v>
      </c>
      <c r="L26" s="236">
        <v>948.8</v>
      </c>
      <c r="M26" s="158">
        <v>0</v>
      </c>
      <c r="N26" s="165"/>
    </row>
    <row r="27" spans="1:14" s="159" customFormat="1" x14ac:dyDescent="0.2">
      <c r="A27" s="160">
        <v>1</v>
      </c>
      <c r="B27" s="160">
        <v>1</v>
      </c>
      <c r="C27" s="160">
        <v>1</v>
      </c>
      <c r="D27" s="161" t="s">
        <v>764</v>
      </c>
      <c r="E27" s="154">
        <v>26</v>
      </c>
      <c r="F27" s="155">
        <v>2005</v>
      </c>
      <c r="G27" s="156">
        <v>12</v>
      </c>
      <c r="H27" s="236">
        <v>672.85</v>
      </c>
      <c r="I27" s="156">
        <v>0</v>
      </c>
      <c r="J27" s="237">
        <v>2.0750610499306311E-2</v>
      </c>
      <c r="K27" s="155">
        <v>0</v>
      </c>
      <c r="L27" s="236">
        <v>1013.85</v>
      </c>
      <c r="M27" s="158">
        <v>0</v>
      </c>
      <c r="N27" s="165"/>
    </row>
    <row r="28" spans="1:14" s="159" customFormat="1" x14ac:dyDescent="0.2">
      <c r="A28" s="160">
        <v>1</v>
      </c>
      <c r="B28" s="160">
        <v>1</v>
      </c>
      <c r="C28" s="160">
        <v>1</v>
      </c>
      <c r="D28" s="161" t="s">
        <v>764</v>
      </c>
      <c r="E28" s="154">
        <v>27</v>
      </c>
      <c r="F28" s="155">
        <v>2006</v>
      </c>
      <c r="G28" s="156">
        <v>12</v>
      </c>
      <c r="H28" s="236">
        <v>839.85</v>
      </c>
      <c r="I28" s="156">
        <v>0</v>
      </c>
      <c r="J28" s="237">
        <v>1.9362631004438531E-2</v>
      </c>
      <c r="K28" s="155">
        <v>0</v>
      </c>
      <c r="L28" s="236">
        <v>1225.55</v>
      </c>
      <c r="M28" s="158">
        <v>0</v>
      </c>
      <c r="N28" s="165"/>
    </row>
    <row r="29" spans="1:14" s="159" customFormat="1" x14ac:dyDescent="0.2">
      <c r="A29" s="160">
        <v>1</v>
      </c>
      <c r="B29" s="160">
        <v>1</v>
      </c>
      <c r="C29" s="160">
        <v>1</v>
      </c>
      <c r="D29" s="161" t="s">
        <v>764</v>
      </c>
      <c r="E29" s="154">
        <v>28</v>
      </c>
      <c r="F29" s="155">
        <v>2007</v>
      </c>
      <c r="G29" s="156">
        <v>12</v>
      </c>
      <c r="H29" s="236">
        <v>466.55</v>
      </c>
      <c r="I29" s="156">
        <v>0</v>
      </c>
      <c r="J29" s="237">
        <v>2.1419039433876207E-2</v>
      </c>
      <c r="K29" s="155">
        <v>0</v>
      </c>
      <c r="L29" s="236">
        <v>707.75</v>
      </c>
      <c r="M29" s="158">
        <v>0</v>
      </c>
      <c r="N29" s="165"/>
    </row>
    <row r="30" spans="1:14" s="159" customFormat="1" x14ac:dyDescent="0.2">
      <c r="A30" s="160">
        <v>1</v>
      </c>
      <c r="B30" s="160">
        <v>1</v>
      </c>
      <c r="C30" s="160">
        <v>1</v>
      </c>
      <c r="D30" s="161" t="s">
        <v>764</v>
      </c>
      <c r="E30" s="154">
        <v>29</v>
      </c>
      <c r="F30" s="155">
        <v>2008</v>
      </c>
      <c r="G30" s="156">
        <v>12</v>
      </c>
      <c r="H30" s="236">
        <v>489.75</v>
      </c>
      <c r="I30" s="156">
        <v>0</v>
      </c>
      <c r="J30" s="237">
        <v>2.1615568356309421E-2</v>
      </c>
      <c r="K30" s="155">
        <v>0</v>
      </c>
      <c r="L30" s="236">
        <v>723.35</v>
      </c>
      <c r="M30" s="158">
        <v>0</v>
      </c>
      <c r="N30" s="165"/>
    </row>
    <row r="31" spans="1:14" s="159" customFormat="1" x14ac:dyDescent="0.2">
      <c r="A31" s="160">
        <v>1</v>
      </c>
      <c r="B31" s="160">
        <v>1</v>
      </c>
      <c r="C31" s="160">
        <v>1</v>
      </c>
      <c r="D31" s="161" t="s">
        <v>764</v>
      </c>
      <c r="E31" s="154">
        <v>30</v>
      </c>
      <c r="F31" s="155">
        <v>2009</v>
      </c>
      <c r="G31" s="156">
        <v>12</v>
      </c>
      <c r="H31" s="236">
        <v>683.6</v>
      </c>
      <c r="I31" s="156">
        <v>0</v>
      </c>
      <c r="J31" s="237">
        <v>2.1008785599310752E-2</v>
      </c>
      <c r="K31" s="155">
        <v>0</v>
      </c>
      <c r="L31" s="236">
        <v>1029.0999999999999</v>
      </c>
      <c r="M31" s="158">
        <v>0</v>
      </c>
      <c r="N31" s="165"/>
    </row>
    <row r="32" spans="1:14" s="159" customFormat="1" x14ac:dyDescent="0.2">
      <c r="A32" s="160">
        <v>1</v>
      </c>
      <c r="B32" s="160">
        <v>1</v>
      </c>
      <c r="C32" s="167">
        <v>2</v>
      </c>
      <c r="D32" s="161" t="s">
        <v>775</v>
      </c>
      <c r="E32" s="154">
        <v>1</v>
      </c>
      <c r="F32" s="155">
        <v>1980</v>
      </c>
      <c r="G32" s="156">
        <v>12</v>
      </c>
      <c r="H32" s="165">
        <v>1100</v>
      </c>
      <c r="I32" s="156">
        <v>0</v>
      </c>
      <c r="J32" s="157">
        <v>1</v>
      </c>
      <c r="K32" s="155">
        <v>0</v>
      </c>
      <c r="L32" s="165">
        <v>2650</v>
      </c>
      <c r="M32" s="158">
        <v>0</v>
      </c>
      <c r="N32" s="165"/>
    </row>
    <row r="33" spans="1:14" s="159" customFormat="1" x14ac:dyDescent="0.2">
      <c r="A33" s="160">
        <v>1</v>
      </c>
      <c r="B33" s="160">
        <v>1</v>
      </c>
      <c r="C33" s="167">
        <v>2</v>
      </c>
      <c r="D33" s="161" t="s">
        <v>775</v>
      </c>
      <c r="E33" s="154">
        <v>2</v>
      </c>
      <c r="F33" s="155">
        <v>1981</v>
      </c>
      <c r="G33" s="156">
        <v>12</v>
      </c>
      <c r="H33" s="165">
        <v>900</v>
      </c>
      <c r="I33" s="156">
        <v>0</v>
      </c>
      <c r="J33" s="157">
        <v>1.2</v>
      </c>
      <c r="K33" s="155">
        <v>0</v>
      </c>
      <c r="L33" s="165">
        <v>2400</v>
      </c>
      <c r="M33" s="158">
        <v>0</v>
      </c>
      <c r="N33" s="165"/>
    </row>
    <row r="34" spans="1:14" s="159" customFormat="1" x14ac:dyDescent="0.2">
      <c r="A34" s="160">
        <v>1</v>
      </c>
      <c r="B34" s="160">
        <v>1</v>
      </c>
      <c r="C34" s="167">
        <v>2</v>
      </c>
      <c r="D34" s="161" t="s">
        <v>775</v>
      </c>
      <c r="E34" s="164">
        <v>3</v>
      </c>
      <c r="F34" s="155">
        <v>1982</v>
      </c>
      <c r="G34" s="156">
        <v>12</v>
      </c>
      <c r="H34" s="165">
        <v>1000</v>
      </c>
      <c r="I34" s="156">
        <v>0</v>
      </c>
      <c r="J34" s="157">
        <v>1.3</v>
      </c>
      <c r="K34" s="155">
        <v>0</v>
      </c>
      <c r="L34" s="165">
        <v>2600</v>
      </c>
      <c r="M34" s="158">
        <v>0</v>
      </c>
    </row>
    <row r="35" spans="1:14" s="159" customFormat="1" x14ac:dyDescent="0.2">
      <c r="A35" s="160">
        <v>1</v>
      </c>
      <c r="B35" s="160">
        <v>1</v>
      </c>
      <c r="C35" s="167">
        <v>2</v>
      </c>
      <c r="D35" s="161" t="s">
        <v>775</v>
      </c>
      <c r="E35" s="154">
        <v>4</v>
      </c>
      <c r="F35" s="155">
        <v>1983</v>
      </c>
      <c r="G35" s="156">
        <v>12</v>
      </c>
      <c r="H35" s="165">
        <v>1050</v>
      </c>
      <c r="I35" s="156">
        <v>0</v>
      </c>
      <c r="J35" s="157">
        <v>1.3</v>
      </c>
      <c r="K35" s="155">
        <v>0</v>
      </c>
      <c r="L35" s="165">
        <v>2650</v>
      </c>
      <c r="M35" s="158">
        <v>0</v>
      </c>
    </row>
    <row r="36" spans="1:14" s="159" customFormat="1" x14ac:dyDescent="0.2">
      <c r="A36" s="160">
        <v>1</v>
      </c>
      <c r="B36" s="160">
        <v>1</v>
      </c>
      <c r="C36" s="167">
        <v>2</v>
      </c>
      <c r="D36" s="161" t="s">
        <v>775</v>
      </c>
      <c r="E36" s="154">
        <v>5</v>
      </c>
      <c r="F36" s="155">
        <v>1984</v>
      </c>
      <c r="G36" s="156">
        <v>12</v>
      </c>
      <c r="H36" s="165">
        <v>990</v>
      </c>
      <c r="I36" s="156">
        <v>0</v>
      </c>
      <c r="J36" s="157">
        <v>1.3</v>
      </c>
      <c r="K36" s="155">
        <v>0</v>
      </c>
      <c r="L36" s="165">
        <v>2400</v>
      </c>
      <c r="M36" s="158">
        <v>0</v>
      </c>
    </row>
    <row r="37" spans="1:14" s="159" customFormat="1" x14ac:dyDescent="0.2">
      <c r="A37" s="160">
        <v>1</v>
      </c>
      <c r="B37" s="160">
        <v>1</v>
      </c>
      <c r="C37" s="167">
        <v>2</v>
      </c>
      <c r="D37" s="161" t="s">
        <v>775</v>
      </c>
      <c r="E37" s="154">
        <v>6</v>
      </c>
      <c r="F37" s="155">
        <v>1985</v>
      </c>
      <c r="G37" s="156">
        <v>12</v>
      </c>
      <c r="H37" s="165">
        <v>990</v>
      </c>
      <c r="I37" s="156">
        <v>0</v>
      </c>
      <c r="J37" s="157">
        <v>1.3</v>
      </c>
      <c r="K37" s="155">
        <v>0</v>
      </c>
      <c r="L37" s="165">
        <v>2400</v>
      </c>
      <c r="M37" s="158">
        <v>0</v>
      </c>
    </row>
    <row r="38" spans="1:14" s="159" customFormat="1" x14ac:dyDescent="0.2">
      <c r="A38" s="160">
        <v>1</v>
      </c>
      <c r="B38" s="160">
        <v>1</v>
      </c>
      <c r="C38" s="167">
        <v>2</v>
      </c>
      <c r="D38" s="161" t="s">
        <v>775</v>
      </c>
      <c r="E38" s="164">
        <v>7</v>
      </c>
      <c r="F38" s="155">
        <v>1986</v>
      </c>
      <c r="G38" s="156">
        <v>12</v>
      </c>
      <c r="H38" s="165">
        <v>990</v>
      </c>
      <c r="I38" s="156">
        <v>0</v>
      </c>
      <c r="J38" s="157">
        <v>1.3</v>
      </c>
      <c r="K38" s="155">
        <v>0</v>
      </c>
      <c r="L38" s="165">
        <v>2450</v>
      </c>
      <c r="M38" s="158">
        <v>0</v>
      </c>
    </row>
    <row r="39" spans="1:14" s="159" customFormat="1" x14ac:dyDescent="0.2">
      <c r="A39" s="160">
        <v>1</v>
      </c>
      <c r="B39" s="160">
        <v>1</v>
      </c>
      <c r="C39" s="167">
        <v>2</v>
      </c>
      <c r="D39" s="161" t="s">
        <v>775</v>
      </c>
      <c r="E39" s="154">
        <v>8</v>
      </c>
      <c r="F39" s="155">
        <v>1987</v>
      </c>
      <c r="G39" s="156">
        <v>12</v>
      </c>
      <c r="H39" s="165">
        <v>990</v>
      </c>
      <c r="I39" s="156">
        <v>0</v>
      </c>
      <c r="J39" s="157">
        <v>1.3</v>
      </c>
      <c r="K39" s="155">
        <v>0</v>
      </c>
      <c r="L39" s="165">
        <v>2450</v>
      </c>
      <c r="M39" s="158">
        <v>0</v>
      </c>
      <c r="N39" s="165"/>
    </row>
    <row r="40" spans="1:14" s="159" customFormat="1" x14ac:dyDescent="0.2">
      <c r="A40" s="160">
        <v>1</v>
      </c>
      <c r="B40" s="160">
        <v>1</v>
      </c>
      <c r="C40" s="167">
        <v>2</v>
      </c>
      <c r="D40" s="161" t="s">
        <v>775</v>
      </c>
      <c r="E40" s="154">
        <v>9</v>
      </c>
      <c r="F40" s="155">
        <v>1988</v>
      </c>
      <c r="G40" s="156">
        <v>12</v>
      </c>
      <c r="H40" s="165">
        <v>1020</v>
      </c>
      <c r="I40" s="156">
        <v>0</v>
      </c>
      <c r="J40" s="157">
        <v>1.3</v>
      </c>
      <c r="K40" s="155">
        <v>0</v>
      </c>
      <c r="L40" s="165">
        <v>2680</v>
      </c>
      <c r="M40" s="158">
        <v>0</v>
      </c>
      <c r="N40" s="165"/>
    </row>
    <row r="41" spans="1:14" s="159" customFormat="1" x14ac:dyDescent="0.2">
      <c r="A41" s="160">
        <v>1</v>
      </c>
      <c r="B41" s="160">
        <v>1</v>
      </c>
      <c r="C41" s="167">
        <v>2</v>
      </c>
      <c r="D41" s="161" t="s">
        <v>775</v>
      </c>
      <c r="E41" s="154">
        <v>10</v>
      </c>
      <c r="F41" s="155">
        <v>1989</v>
      </c>
      <c r="G41" s="156">
        <v>12</v>
      </c>
      <c r="H41" s="165">
        <v>1050</v>
      </c>
      <c r="I41" s="156">
        <v>0</v>
      </c>
      <c r="J41" s="157">
        <v>1.3</v>
      </c>
      <c r="K41" s="155">
        <v>0</v>
      </c>
      <c r="L41" s="165">
        <v>2700</v>
      </c>
      <c r="M41" s="158">
        <v>0</v>
      </c>
      <c r="N41" s="165"/>
    </row>
    <row r="42" spans="1:14" s="159" customFormat="1" x14ac:dyDescent="0.2">
      <c r="A42" s="160">
        <v>1</v>
      </c>
      <c r="B42" s="160">
        <v>1</v>
      </c>
      <c r="C42" s="167">
        <v>2</v>
      </c>
      <c r="D42" s="161" t="s">
        <v>775</v>
      </c>
      <c r="E42" s="164">
        <v>11</v>
      </c>
      <c r="F42" s="155">
        <v>1990</v>
      </c>
      <c r="G42" s="156">
        <v>12</v>
      </c>
      <c r="H42" s="165">
        <v>1150</v>
      </c>
      <c r="I42" s="156">
        <v>0</v>
      </c>
      <c r="J42" s="157">
        <v>1.3</v>
      </c>
      <c r="K42" s="155">
        <v>0</v>
      </c>
      <c r="L42" s="165">
        <v>2900</v>
      </c>
      <c r="M42" s="158">
        <v>0</v>
      </c>
      <c r="N42" s="165"/>
    </row>
    <row r="43" spans="1:14" s="159" customFormat="1" x14ac:dyDescent="0.2">
      <c r="A43" s="160">
        <v>1</v>
      </c>
      <c r="B43" s="160">
        <v>1</v>
      </c>
      <c r="C43" s="167">
        <v>2</v>
      </c>
      <c r="D43" s="161" t="s">
        <v>775</v>
      </c>
      <c r="E43" s="154">
        <v>12</v>
      </c>
      <c r="F43" s="155">
        <v>1991</v>
      </c>
      <c r="G43" s="156">
        <v>12</v>
      </c>
      <c r="H43" s="165">
        <v>1150</v>
      </c>
      <c r="I43" s="156">
        <v>0</v>
      </c>
      <c r="J43" s="157">
        <v>1.3</v>
      </c>
      <c r="K43" s="155">
        <v>0</v>
      </c>
      <c r="L43" s="165">
        <v>2900</v>
      </c>
      <c r="M43" s="158">
        <v>0</v>
      </c>
      <c r="N43" s="165"/>
    </row>
    <row r="44" spans="1:14" s="159" customFormat="1" x14ac:dyDescent="0.2">
      <c r="A44" s="160">
        <v>1</v>
      </c>
      <c r="B44" s="160">
        <v>1</v>
      </c>
      <c r="C44" s="167">
        <v>2</v>
      </c>
      <c r="D44" s="161" t="s">
        <v>775</v>
      </c>
      <c r="E44" s="154">
        <v>13</v>
      </c>
      <c r="F44" s="155">
        <v>1992</v>
      </c>
      <c r="G44" s="156">
        <v>12</v>
      </c>
      <c r="H44" s="165">
        <v>1150</v>
      </c>
      <c r="I44" s="156">
        <v>0</v>
      </c>
      <c r="J44" s="157">
        <v>1.3</v>
      </c>
      <c r="K44" s="155">
        <v>0</v>
      </c>
      <c r="L44" s="165">
        <v>2900</v>
      </c>
      <c r="M44" s="158">
        <v>0</v>
      </c>
    </row>
    <row r="45" spans="1:14" s="159" customFormat="1" x14ac:dyDescent="0.2">
      <c r="A45" s="160">
        <v>1</v>
      </c>
      <c r="B45" s="160">
        <v>1</v>
      </c>
      <c r="C45" s="167">
        <v>2</v>
      </c>
      <c r="D45" s="161" t="s">
        <v>775</v>
      </c>
      <c r="E45" s="154">
        <v>14</v>
      </c>
      <c r="F45" s="155">
        <v>1993</v>
      </c>
      <c r="G45" s="156">
        <v>12</v>
      </c>
      <c r="H45" s="165">
        <v>1150</v>
      </c>
      <c r="I45" s="156">
        <v>0</v>
      </c>
      <c r="J45" s="157">
        <v>1.3</v>
      </c>
      <c r="K45" s="155">
        <v>0</v>
      </c>
      <c r="L45" s="165">
        <v>2900</v>
      </c>
      <c r="M45" s="158">
        <v>0</v>
      </c>
    </row>
    <row r="46" spans="1:14" s="159" customFormat="1" x14ac:dyDescent="0.2">
      <c r="A46" s="160">
        <v>1</v>
      </c>
      <c r="B46" s="160">
        <v>1</v>
      </c>
      <c r="C46" s="167">
        <v>2</v>
      </c>
      <c r="D46" s="161" t="s">
        <v>775</v>
      </c>
      <c r="E46" s="164">
        <v>15</v>
      </c>
      <c r="F46" s="155">
        <v>1994</v>
      </c>
      <c r="G46" s="156">
        <v>12</v>
      </c>
      <c r="H46" s="165">
        <v>1150</v>
      </c>
      <c r="I46" s="156">
        <v>0</v>
      </c>
      <c r="J46" s="157">
        <v>1.1000000000000001</v>
      </c>
      <c r="K46" s="155">
        <v>0</v>
      </c>
      <c r="L46" s="165">
        <v>2750</v>
      </c>
      <c r="M46" s="158">
        <v>0</v>
      </c>
    </row>
    <row r="47" spans="1:14" s="159" customFormat="1" x14ac:dyDescent="0.2">
      <c r="A47" s="160">
        <v>1</v>
      </c>
      <c r="B47" s="160">
        <v>1</v>
      </c>
      <c r="C47" s="167">
        <v>2</v>
      </c>
      <c r="D47" s="161" t="s">
        <v>775</v>
      </c>
      <c r="E47" s="154">
        <v>16</v>
      </c>
      <c r="F47" s="155">
        <v>1995</v>
      </c>
      <c r="G47" s="156">
        <v>12</v>
      </c>
      <c r="H47" s="165">
        <v>1150</v>
      </c>
      <c r="I47" s="156">
        <v>0</v>
      </c>
      <c r="J47" s="157">
        <v>1.3</v>
      </c>
      <c r="K47" s="155">
        <v>0</v>
      </c>
      <c r="L47" s="165">
        <v>2800</v>
      </c>
      <c r="M47" s="158">
        <v>0</v>
      </c>
    </row>
    <row r="48" spans="1:14" s="159" customFormat="1" x14ac:dyDescent="0.2">
      <c r="A48" s="160">
        <v>1</v>
      </c>
      <c r="B48" s="160">
        <v>1</v>
      </c>
      <c r="C48" s="167">
        <v>2</v>
      </c>
      <c r="D48" s="161" t="s">
        <v>775</v>
      </c>
      <c r="E48" s="154">
        <v>17</v>
      </c>
      <c r="F48" s="155">
        <v>1996</v>
      </c>
      <c r="G48" s="156">
        <v>12</v>
      </c>
      <c r="H48" s="165">
        <v>1150</v>
      </c>
      <c r="I48" s="156">
        <v>0</v>
      </c>
      <c r="J48" s="157">
        <v>1.3</v>
      </c>
      <c r="K48" s="155">
        <v>0</v>
      </c>
      <c r="L48" s="165">
        <v>2900</v>
      </c>
      <c r="M48" s="158">
        <v>0</v>
      </c>
    </row>
    <row r="49" spans="1:14" s="159" customFormat="1" x14ac:dyDescent="0.2">
      <c r="A49" s="160">
        <v>1</v>
      </c>
      <c r="B49" s="160">
        <v>1</v>
      </c>
      <c r="C49" s="167">
        <v>2</v>
      </c>
      <c r="D49" s="161" t="s">
        <v>775</v>
      </c>
      <c r="E49" s="154">
        <v>18</v>
      </c>
      <c r="F49" s="155">
        <v>1997</v>
      </c>
      <c r="G49" s="156">
        <v>12</v>
      </c>
      <c r="H49" s="165">
        <v>1150</v>
      </c>
      <c r="I49" s="156">
        <v>0</v>
      </c>
      <c r="J49" s="157">
        <v>1.1000000000000001</v>
      </c>
      <c r="K49" s="155">
        <v>0</v>
      </c>
      <c r="L49" s="165">
        <v>2900</v>
      </c>
      <c r="M49" s="158">
        <v>0</v>
      </c>
      <c r="N49" s="165"/>
    </row>
    <row r="50" spans="1:14" s="159" customFormat="1" x14ac:dyDescent="0.2">
      <c r="A50" s="160">
        <v>1</v>
      </c>
      <c r="B50" s="160">
        <v>1</v>
      </c>
      <c r="C50" s="167">
        <v>2</v>
      </c>
      <c r="D50" s="161" t="s">
        <v>775</v>
      </c>
      <c r="E50" s="164">
        <v>19</v>
      </c>
      <c r="F50" s="155">
        <v>1998</v>
      </c>
      <c r="G50" s="156">
        <v>12</v>
      </c>
      <c r="H50" s="165">
        <v>1030</v>
      </c>
      <c r="I50" s="156">
        <v>0</v>
      </c>
      <c r="J50" s="157">
        <v>1.3</v>
      </c>
      <c r="K50" s="155">
        <v>0</v>
      </c>
      <c r="L50" s="165">
        <v>2700</v>
      </c>
      <c r="M50" s="158">
        <v>0</v>
      </c>
      <c r="N50" s="165"/>
    </row>
    <row r="51" spans="1:14" s="159" customFormat="1" x14ac:dyDescent="0.2">
      <c r="A51" s="160">
        <v>1</v>
      </c>
      <c r="B51" s="160">
        <v>1</v>
      </c>
      <c r="C51" s="167">
        <v>2</v>
      </c>
      <c r="D51" s="161" t="s">
        <v>775</v>
      </c>
      <c r="E51" s="154">
        <v>20</v>
      </c>
      <c r="F51" s="155">
        <v>1999</v>
      </c>
      <c r="G51" s="156">
        <v>12</v>
      </c>
      <c r="H51" s="165">
        <v>1030</v>
      </c>
      <c r="I51" s="156">
        <v>0</v>
      </c>
      <c r="J51" s="157">
        <v>1.3</v>
      </c>
      <c r="K51" s="155">
        <v>0</v>
      </c>
      <c r="L51" s="165">
        <v>2700</v>
      </c>
      <c r="M51" s="158">
        <v>0</v>
      </c>
      <c r="N51" s="165"/>
    </row>
    <row r="52" spans="1:14" s="159" customFormat="1" x14ac:dyDescent="0.2">
      <c r="A52" s="160">
        <v>1</v>
      </c>
      <c r="B52" s="160">
        <v>1</v>
      </c>
      <c r="C52" s="167">
        <v>2</v>
      </c>
      <c r="D52" s="161" t="s">
        <v>775</v>
      </c>
      <c r="E52" s="154">
        <v>21</v>
      </c>
      <c r="F52" s="155">
        <v>2000</v>
      </c>
      <c r="G52" s="156">
        <v>12</v>
      </c>
      <c r="H52" s="165">
        <v>1030</v>
      </c>
      <c r="I52" s="156">
        <v>0</v>
      </c>
      <c r="J52" s="157">
        <v>1.2</v>
      </c>
      <c r="K52" s="155">
        <v>0</v>
      </c>
      <c r="L52" s="165">
        <v>2600</v>
      </c>
      <c r="M52" s="158">
        <v>0</v>
      </c>
      <c r="N52" s="165"/>
    </row>
    <row r="53" spans="1:14" s="159" customFormat="1" x14ac:dyDescent="0.2">
      <c r="A53" s="160">
        <v>1</v>
      </c>
      <c r="B53" s="160">
        <v>1</v>
      </c>
      <c r="C53" s="167">
        <v>2</v>
      </c>
      <c r="D53" s="161" t="s">
        <v>775</v>
      </c>
      <c r="E53" s="154">
        <v>22</v>
      </c>
      <c r="F53" s="155">
        <v>2001</v>
      </c>
      <c r="G53" s="156">
        <v>12</v>
      </c>
      <c r="H53" s="165">
        <v>1030</v>
      </c>
      <c r="I53" s="156">
        <v>0</v>
      </c>
      <c r="J53" s="157">
        <v>1.3</v>
      </c>
      <c r="K53" s="155">
        <v>0</v>
      </c>
      <c r="L53" s="165">
        <v>2600</v>
      </c>
      <c r="M53" s="158">
        <v>0</v>
      </c>
      <c r="N53" s="165"/>
    </row>
    <row r="54" spans="1:14" s="159" customFormat="1" x14ac:dyDescent="0.2">
      <c r="A54" s="160">
        <v>1</v>
      </c>
      <c r="B54" s="160">
        <v>1</v>
      </c>
      <c r="C54" s="167">
        <v>2</v>
      </c>
      <c r="D54" s="161" t="s">
        <v>775</v>
      </c>
      <c r="E54" s="164">
        <v>23</v>
      </c>
      <c r="F54" s="155">
        <v>2002</v>
      </c>
      <c r="G54" s="156">
        <v>12</v>
      </c>
      <c r="H54" s="165">
        <v>1030</v>
      </c>
      <c r="I54" s="156">
        <v>0</v>
      </c>
      <c r="J54" s="157">
        <v>1.3</v>
      </c>
      <c r="K54" s="155">
        <v>0</v>
      </c>
      <c r="L54" s="165">
        <v>2600</v>
      </c>
      <c r="M54" s="158">
        <v>0</v>
      </c>
    </row>
    <row r="55" spans="1:14" s="159" customFormat="1" x14ac:dyDescent="0.2">
      <c r="A55" s="160">
        <v>1</v>
      </c>
      <c r="B55" s="160">
        <v>1</v>
      </c>
      <c r="C55" s="167">
        <v>2</v>
      </c>
      <c r="D55" s="161" t="s">
        <v>775</v>
      </c>
      <c r="E55" s="154">
        <v>24</v>
      </c>
      <c r="F55" s="155">
        <v>2003</v>
      </c>
      <c r="G55" s="156">
        <v>12</v>
      </c>
      <c r="H55" s="165">
        <v>1030</v>
      </c>
      <c r="I55" s="156">
        <v>0</v>
      </c>
      <c r="J55" s="157">
        <v>1.2</v>
      </c>
      <c r="K55" s="155">
        <v>0</v>
      </c>
      <c r="L55" s="165">
        <v>2600</v>
      </c>
      <c r="M55" s="158">
        <v>0</v>
      </c>
    </row>
    <row r="56" spans="1:14" s="159" customFormat="1" x14ac:dyDescent="0.2">
      <c r="A56" s="160">
        <v>1</v>
      </c>
      <c r="B56" s="160">
        <v>1</v>
      </c>
      <c r="C56" s="167">
        <v>2</v>
      </c>
      <c r="D56" s="161" t="s">
        <v>775</v>
      </c>
      <c r="E56" s="154">
        <v>25</v>
      </c>
      <c r="F56" s="155">
        <v>2004</v>
      </c>
      <c r="G56" s="156">
        <v>12</v>
      </c>
      <c r="H56" s="165">
        <v>1030</v>
      </c>
      <c r="I56" s="156">
        <v>0</v>
      </c>
      <c r="J56" s="157">
        <v>1.3</v>
      </c>
      <c r="K56" s="155">
        <v>0</v>
      </c>
      <c r="L56" s="165">
        <v>2600</v>
      </c>
      <c r="M56" s="158">
        <v>0</v>
      </c>
    </row>
    <row r="57" spans="1:14" s="159" customFormat="1" x14ac:dyDescent="0.2">
      <c r="A57" s="160">
        <v>1</v>
      </c>
      <c r="B57" s="160">
        <v>1</v>
      </c>
      <c r="C57" s="167">
        <v>2</v>
      </c>
      <c r="D57" s="161" t="s">
        <v>775</v>
      </c>
      <c r="E57" s="154">
        <v>26</v>
      </c>
      <c r="F57" s="155">
        <v>2005</v>
      </c>
      <c r="G57" s="156">
        <v>12</v>
      </c>
      <c r="H57" s="165">
        <v>1030</v>
      </c>
      <c r="I57" s="156">
        <v>0</v>
      </c>
      <c r="J57" s="157">
        <v>1.3</v>
      </c>
      <c r="K57" s="155">
        <v>0</v>
      </c>
      <c r="L57" s="165">
        <v>2600</v>
      </c>
      <c r="M57" s="158">
        <v>0</v>
      </c>
    </row>
    <row r="58" spans="1:14" s="159" customFormat="1" x14ac:dyDescent="0.2">
      <c r="A58" s="160">
        <v>1</v>
      </c>
      <c r="B58" s="160">
        <v>1</v>
      </c>
      <c r="C58" s="167">
        <v>2</v>
      </c>
      <c r="D58" s="161" t="s">
        <v>775</v>
      </c>
      <c r="E58" s="154">
        <v>27</v>
      </c>
      <c r="F58" s="155">
        <v>2006</v>
      </c>
      <c r="G58" s="156">
        <v>12</v>
      </c>
      <c r="H58" s="165">
        <v>1030</v>
      </c>
      <c r="I58" s="156">
        <v>0</v>
      </c>
      <c r="J58" s="157">
        <v>1.3</v>
      </c>
      <c r="K58" s="155">
        <v>0</v>
      </c>
      <c r="L58" s="165">
        <v>2600</v>
      </c>
      <c r="M58" s="158">
        <v>0</v>
      </c>
    </row>
    <row r="59" spans="1:14" s="159" customFormat="1" x14ac:dyDescent="0.2">
      <c r="A59" s="160">
        <v>1</v>
      </c>
      <c r="B59" s="160">
        <v>1</v>
      </c>
      <c r="C59" s="167">
        <v>2</v>
      </c>
      <c r="D59" s="161" t="s">
        <v>775</v>
      </c>
      <c r="E59" s="154">
        <v>28</v>
      </c>
      <c r="F59" s="155">
        <v>2007</v>
      </c>
      <c r="G59" s="156">
        <v>12</v>
      </c>
      <c r="H59" s="165">
        <v>1030</v>
      </c>
      <c r="I59" s="156">
        <v>0</v>
      </c>
      <c r="J59" s="157">
        <v>1.3</v>
      </c>
      <c r="K59" s="155">
        <v>0</v>
      </c>
      <c r="L59" s="165">
        <v>2600</v>
      </c>
      <c r="M59" s="158">
        <v>0</v>
      </c>
    </row>
    <row r="60" spans="1:14" s="159" customFormat="1" x14ac:dyDescent="0.2">
      <c r="A60" s="160">
        <v>1</v>
      </c>
      <c r="B60" s="160">
        <v>1</v>
      </c>
      <c r="C60" s="167">
        <v>2</v>
      </c>
      <c r="D60" s="161" t="s">
        <v>775</v>
      </c>
      <c r="E60" s="154">
        <v>29</v>
      </c>
      <c r="F60" s="155">
        <v>2008</v>
      </c>
      <c r="G60" s="156">
        <v>12</v>
      </c>
      <c r="H60" s="165">
        <v>1030</v>
      </c>
      <c r="I60" s="156">
        <v>0</v>
      </c>
      <c r="J60" s="157">
        <v>1.3</v>
      </c>
      <c r="K60" s="155">
        <v>0</v>
      </c>
      <c r="L60" s="165">
        <v>2600</v>
      </c>
      <c r="M60" s="158">
        <v>0</v>
      </c>
    </row>
    <row r="61" spans="1:14" s="159" customFormat="1" x14ac:dyDescent="0.2">
      <c r="A61" s="160">
        <v>1</v>
      </c>
      <c r="B61" s="160">
        <v>1</v>
      </c>
      <c r="C61" s="167">
        <v>2</v>
      </c>
      <c r="D61" s="161" t="s">
        <v>775</v>
      </c>
      <c r="E61" s="154">
        <v>30</v>
      </c>
      <c r="F61" s="155">
        <v>2009</v>
      </c>
      <c r="G61" s="156">
        <v>12</v>
      </c>
      <c r="H61" s="165">
        <v>1030</v>
      </c>
      <c r="I61" s="156">
        <v>0</v>
      </c>
      <c r="J61" s="157">
        <v>1.3</v>
      </c>
      <c r="K61" s="155">
        <v>0</v>
      </c>
      <c r="L61" s="165">
        <v>2600</v>
      </c>
      <c r="M61" s="158">
        <v>0</v>
      </c>
    </row>
    <row r="62" spans="1:14" s="495" customFormat="1" x14ac:dyDescent="0.2">
      <c r="A62" s="493">
        <v>1</v>
      </c>
      <c r="B62" s="493">
        <v>1</v>
      </c>
      <c r="C62" s="494">
        <v>3</v>
      </c>
      <c r="D62" s="495" t="s">
        <v>763</v>
      </c>
      <c r="E62" s="496">
        <v>1</v>
      </c>
      <c r="F62" s="250">
        <v>1980</v>
      </c>
      <c r="G62" s="495">
        <v>10</v>
      </c>
      <c r="H62" s="497">
        <v>5332.85</v>
      </c>
      <c r="I62" s="497">
        <v>6838.8</v>
      </c>
      <c r="J62" s="498">
        <v>8.9911689175427769E-3</v>
      </c>
      <c r="K62" s="499">
        <v>1</v>
      </c>
      <c r="L62" s="495">
        <v>0</v>
      </c>
      <c r="M62" s="495">
        <v>0</v>
      </c>
    </row>
    <row r="63" spans="1:14" s="159" customFormat="1" x14ac:dyDescent="0.2">
      <c r="A63" s="160">
        <v>1</v>
      </c>
      <c r="B63" s="160">
        <v>1</v>
      </c>
      <c r="C63" s="167">
        <v>3</v>
      </c>
      <c r="D63" s="159" t="s">
        <v>763</v>
      </c>
      <c r="E63" s="170">
        <v>2</v>
      </c>
      <c r="F63" s="155">
        <v>1981</v>
      </c>
      <c r="G63" s="159">
        <v>10</v>
      </c>
      <c r="H63" s="236">
        <v>4226.5</v>
      </c>
      <c r="I63" s="236">
        <v>6119.4</v>
      </c>
      <c r="J63" s="237">
        <v>1.0659653731151885E-2</v>
      </c>
      <c r="K63" s="166">
        <v>1</v>
      </c>
      <c r="L63" s="159">
        <v>0</v>
      </c>
      <c r="M63" s="159">
        <v>0</v>
      </c>
    </row>
    <row r="64" spans="1:14" s="159" customFormat="1" x14ac:dyDescent="0.2">
      <c r="A64" s="160">
        <v>1</v>
      </c>
      <c r="B64" s="160">
        <v>1</v>
      </c>
      <c r="C64" s="167">
        <v>3</v>
      </c>
      <c r="D64" s="159" t="s">
        <v>763</v>
      </c>
      <c r="E64" s="170">
        <v>3</v>
      </c>
      <c r="F64" s="155">
        <v>1982</v>
      </c>
      <c r="G64" s="159">
        <v>10</v>
      </c>
      <c r="H64" s="236">
        <v>6667</v>
      </c>
      <c r="I64" s="236">
        <v>8595.9500000000007</v>
      </c>
      <c r="J64" s="237">
        <v>8.3799609792248632E-3</v>
      </c>
      <c r="K64" s="165">
        <v>1</v>
      </c>
      <c r="L64" s="165">
        <v>0</v>
      </c>
      <c r="M64" s="168">
        <v>0</v>
      </c>
    </row>
    <row r="65" spans="1:13" s="159" customFormat="1" x14ac:dyDescent="0.2">
      <c r="A65" s="160">
        <v>1</v>
      </c>
      <c r="B65" s="160">
        <v>1</v>
      </c>
      <c r="C65" s="167">
        <v>3</v>
      </c>
      <c r="D65" s="159" t="s">
        <v>763</v>
      </c>
      <c r="E65" s="170">
        <v>4</v>
      </c>
      <c r="F65" s="155">
        <v>1983</v>
      </c>
      <c r="G65" s="159">
        <v>9</v>
      </c>
      <c r="H65" s="236">
        <v>4823.7</v>
      </c>
      <c r="I65" s="236">
        <v>6531.85</v>
      </c>
      <c r="J65" s="237">
        <v>1.074042195281499E-2</v>
      </c>
      <c r="K65" s="165">
        <v>1</v>
      </c>
      <c r="L65" s="165">
        <v>0</v>
      </c>
      <c r="M65" s="168">
        <v>0</v>
      </c>
    </row>
    <row r="66" spans="1:13" s="159" customFormat="1" x14ac:dyDescent="0.2">
      <c r="A66" s="160">
        <v>1</v>
      </c>
      <c r="B66" s="160">
        <v>1</v>
      </c>
      <c r="C66" s="167">
        <v>3</v>
      </c>
      <c r="D66" s="159" t="s">
        <v>763</v>
      </c>
      <c r="E66" s="170">
        <v>5</v>
      </c>
      <c r="F66" s="155">
        <v>1984</v>
      </c>
      <c r="G66" s="159">
        <v>10</v>
      </c>
      <c r="H66" s="236">
        <v>3281.3</v>
      </c>
      <c r="I66" s="236">
        <v>4224.1000000000004</v>
      </c>
      <c r="J66" s="237">
        <v>1.1304848980186463E-2</v>
      </c>
      <c r="K66" s="165">
        <v>1</v>
      </c>
      <c r="L66" s="165">
        <v>0</v>
      </c>
      <c r="M66" s="168">
        <v>0</v>
      </c>
    </row>
    <row r="67" spans="1:13" s="159" customFormat="1" x14ac:dyDescent="0.2">
      <c r="A67" s="160">
        <v>1</v>
      </c>
      <c r="B67" s="160">
        <v>1</v>
      </c>
      <c r="C67" s="167">
        <v>3</v>
      </c>
      <c r="D67" s="159" t="s">
        <v>763</v>
      </c>
      <c r="E67" s="170">
        <v>6</v>
      </c>
      <c r="F67" s="155">
        <v>1985</v>
      </c>
      <c r="G67" s="159">
        <v>9</v>
      </c>
      <c r="H67" s="236">
        <v>3909.15</v>
      </c>
      <c r="I67" s="236">
        <v>5829.15</v>
      </c>
      <c r="J67" s="237">
        <v>1.1525787097238522E-2</v>
      </c>
      <c r="K67" s="165">
        <v>1</v>
      </c>
      <c r="L67" s="165">
        <v>0</v>
      </c>
      <c r="M67" s="168">
        <v>0</v>
      </c>
    </row>
    <row r="68" spans="1:13" s="159" customFormat="1" x14ac:dyDescent="0.2">
      <c r="A68" s="160">
        <v>1</v>
      </c>
      <c r="B68" s="160">
        <v>1</v>
      </c>
      <c r="C68" s="167">
        <v>3</v>
      </c>
      <c r="D68" s="159" t="s">
        <v>763</v>
      </c>
      <c r="E68" s="170">
        <v>7</v>
      </c>
      <c r="F68" s="155">
        <v>1986</v>
      </c>
      <c r="G68" s="159">
        <v>10</v>
      </c>
      <c r="H68" s="236">
        <v>6111.65</v>
      </c>
      <c r="I68" s="236">
        <v>7904</v>
      </c>
      <c r="J68" s="237">
        <v>9.3530489249700286E-3</v>
      </c>
      <c r="K68" s="165">
        <v>1</v>
      </c>
      <c r="L68" s="165">
        <v>0</v>
      </c>
      <c r="M68" s="168">
        <v>0</v>
      </c>
    </row>
    <row r="69" spans="1:13" s="159" customFormat="1" x14ac:dyDescent="0.2">
      <c r="A69" s="160">
        <v>1</v>
      </c>
      <c r="B69" s="160">
        <v>1</v>
      </c>
      <c r="C69" s="167">
        <v>3</v>
      </c>
      <c r="D69" s="159" t="s">
        <v>763</v>
      </c>
      <c r="E69" s="170">
        <v>8</v>
      </c>
      <c r="F69" s="155">
        <v>1987</v>
      </c>
      <c r="G69" s="159">
        <v>10</v>
      </c>
      <c r="H69" s="236">
        <v>7780.85</v>
      </c>
      <c r="I69" s="236">
        <v>10316.65</v>
      </c>
      <c r="J69" s="237">
        <v>8.3400787242553006E-3</v>
      </c>
      <c r="K69" s="166">
        <v>1</v>
      </c>
      <c r="L69" s="159">
        <v>0</v>
      </c>
      <c r="M69" s="159">
        <v>0</v>
      </c>
    </row>
    <row r="70" spans="1:13" s="159" customFormat="1" x14ac:dyDescent="0.2">
      <c r="A70" s="160">
        <v>1</v>
      </c>
      <c r="B70" s="160">
        <v>1</v>
      </c>
      <c r="C70" s="167">
        <v>3</v>
      </c>
      <c r="D70" s="159" t="s">
        <v>763</v>
      </c>
      <c r="E70" s="170">
        <v>9</v>
      </c>
      <c r="F70" s="155">
        <v>1988</v>
      </c>
      <c r="G70" s="159">
        <v>10</v>
      </c>
      <c r="H70" s="236">
        <v>3888.2</v>
      </c>
      <c r="I70" s="236">
        <v>5184.45</v>
      </c>
      <c r="J70" s="237">
        <v>1.0279272224699491E-2</v>
      </c>
      <c r="K70" s="166">
        <v>1</v>
      </c>
      <c r="L70" s="159">
        <v>0</v>
      </c>
      <c r="M70" s="159">
        <v>0</v>
      </c>
    </row>
    <row r="71" spans="1:13" s="159" customFormat="1" x14ac:dyDescent="0.2">
      <c r="A71" s="160">
        <v>1</v>
      </c>
      <c r="B71" s="160">
        <v>1</v>
      </c>
      <c r="C71" s="167">
        <v>3</v>
      </c>
      <c r="D71" s="159" t="s">
        <v>763</v>
      </c>
      <c r="E71" s="170">
        <v>10</v>
      </c>
      <c r="F71" s="155">
        <v>1989</v>
      </c>
      <c r="G71" s="159">
        <v>10</v>
      </c>
      <c r="H71" s="236">
        <v>6258.65</v>
      </c>
      <c r="I71" s="236">
        <v>7985.5</v>
      </c>
      <c r="J71" s="237">
        <v>9.4227095283897621E-3</v>
      </c>
      <c r="K71" s="166">
        <v>1</v>
      </c>
      <c r="L71" s="159">
        <v>0</v>
      </c>
      <c r="M71" s="159">
        <v>0</v>
      </c>
    </row>
    <row r="72" spans="1:13" s="159" customFormat="1" x14ac:dyDescent="0.2">
      <c r="A72" s="160">
        <v>1</v>
      </c>
      <c r="B72" s="160">
        <v>1</v>
      </c>
      <c r="C72" s="167">
        <v>3</v>
      </c>
      <c r="D72" s="159" t="s">
        <v>763</v>
      </c>
      <c r="E72" s="170">
        <v>11</v>
      </c>
      <c r="F72" s="155">
        <v>1990</v>
      </c>
      <c r="G72" s="159">
        <v>10</v>
      </c>
      <c r="H72" s="236">
        <v>4737</v>
      </c>
      <c r="I72" s="236">
        <v>6529.45</v>
      </c>
      <c r="J72" s="237">
        <v>9.919305249836018E-3</v>
      </c>
      <c r="K72" s="166">
        <v>1</v>
      </c>
      <c r="L72" s="159">
        <v>0</v>
      </c>
      <c r="M72" s="159">
        <v>0</v>
      </c>
    </row>
    <row r="73" spans="1:13" s="159" customFormat="1" x14ac:dyDescent="0.2">
      <c r="A73" s="160">
        <v>1</v>
      </c>
      <c r="B73" s="160">
        <v>1</v>
      </c>
      <c r="C73" s="167">
        <v>3</v>
      </c>
      <c r="D73" s="159" t="s">
        <v>763</v>
      </c>
      <c r="E73" s="170">
        <v>12</v>
      </c>
      <c r="F73" s="155">
        <v>1991</v>
      </c>
      <c r="G73" s="159">
        <v>10</v>
      </c>
      <c r="H73" s="236">
        <v>5497.05</v>
      </c>
      <c r="I73" s="236">
        <v>7378.7</v>
      </c>
      <c r="J73" s="237">
        <v>9.4972612693281812E-3</v>
      </c>
      <c r="K73" s="166">
        <v>1</v>
      </c>
      <c r="L73" s="159">
        <v>0</v>
      </c>
      <c r="M73" s="159">
        <v>0</v>
      </c>
    </row>
    <row r="74" spans="1:13" s="159" customFormat="1" x14ac:dyDescent="0.2">
      <c r="A74" s="160">
        <v>1</v>
      </c>
      <c r="B74" s="160">
        <v>1</v>
      </c>
      <c r="C74" s="167">
        <v>3</v>
      </c>
      <c r="D74" s="159" t="s">
        <v>763</v>
      </c>
      <c r="E74" s="170">
        <v>13</v>
      </c>
      <c r="F74" s="155">
        <v>1992</v>
      </c>
      <c r="G74" s="159">
        <v>10</v>
      </c>
      <c r="H74" s="236">
        <v>6038.5</v>
      </c>
      <c r="I74" s="236">
        <v>8113.55</v>
      </c>
      <c r="J74" s="237">
        <v>8.8578451773071547E-3</v>
      </c>
      <c r="K74" s="165">
        <v>1</v>
      </c>
      <c r="L74" s="165">
        <v>0</v>
      </c>
      <c r="M74" s="168">
        <v>0</v>
      </c>
    </row>
    <row r="75" spans="1:13" s="159" customFormat="1" x14ac:dyDescent="0.2">
      <c r="A75" s="160">
        <v>1</v>
      </c>
      <c r="B75" s="160">
        <v>1</v>
      </c>
      <c r="C75" s="167">
        <v>3</v>
      </c>
      <c r="D75" s="159" t="s">
        <v>763</v>
      </c>
      <c r="E75" s="170">
        <v>14</v>
      </c>
      <c r="F75" s="155">
        <v>1993</v>
      </c>
      <c r="G75" s="159">
        <v>10</v>
      </c>
      <c r="H75" s="236">
        <v>4025.25</v>
      </c>
      <c r="I75" s="236">
        <v>5446.25</v>
      </c>
      <c r="J75" s="237">
        <v>1.2430245825625652E-2</v>
      </c>
      <c r="K75" s="165">
        <v>1</v>
      </c>
      <c r="L75" s="165">
        <v>0</v>
      </c>
      <c r="M75" s="168">
        <v>0</v>
      </c>
    </row>
    <row r="76" spans="1:13" s="159" customFormat="1" x14ac:dyDescent="0.2">
      <c r="A76" s="160">
        <v>1</v>
      </c>
      <c r="B76" s="160">
        <v>1</v>
      </c>
      <c r="C76" s="167">
        <v>3</v>
      </c>
      <c r="D76" s="159" t="s">
        <v>763</v>
      </c>
      <c r="E76" s="170">
        <v>15</v>
      </c>
      <c r="F76" s="155">
        <v>1994</v>
      </c>
      <c r="G76" s="159">
        <v>10</v>
      </c>
      <c r="H76" s="236">
        <v>4495.3999999999996</v>
      </c>
      <c r="I76" s="236">
        <v>5760.4</v>
      </c>
      <c r="J76" s="237">
        <v>1.0094438680376905E-2</v>
      </c>
      <c r="K76" s="165">
        <v>1</v>
      </c>
      <c r="L76" s="165">
        <v>0</v>
      </c>
      <c r="M76" s="168">
        <v>0</v>
      </c>
    </row>
    <row r="77" spans="1:13" s="159" customFormat="1" x14ac:dyDescent="0.2">
      <c r="A77" s="160">
        <v>1</v>
      </c>
      <c r="B77" s="160">
        <v>1</v>
      </c>
      <c r="C77" s="167">
        <v>3</v>
      </c>
      <c r="D77" s="159" t="s">
        <v>763</v>
      </c>
      <c r="E77" s="170">
        <v>16</v>
      </c>
      <c r="F77" s="155">
        <v>1995</v>
      </c>
      <c r="G77" s="159">
        <v>10</v>
      </c>
      <c r="H77" s="236">
        <v>5005.1499999999996</v>
      </c>
      <c r="I77" s="236">
        <v>6407.8</v>
      </c>
      <c r="J77" s="237">
        <v>9.5359724847720716E-3</v>
      </c>
      <c r="K77" s="165">
        <v>1</v>
      </c>
      <c r="L77" s="165">
        <v>0</v>
      </c>
      <c r="M77" s="168">
        <v>0</v>
      </c>
    </row>
    <row r="78" spans="1:13" s="159" customFormat="1" x14ac:dyDescent="0.2">
      <c r="A78" s="160">
        <v>1</v>
      </c>
      <c r="B78" s="160">
        <v>1</v>
      </c>
      <c r="C78" s="167">
        <v>3</v>
      </c>
      <c r="D78" s="159" t="s">
        <v>763</v>
      </c>
      <c r="E78" s="170">
        <v>17</v>
      </c>
      <c r="F78" s="155">
        <v>1996</v>
      </c>
      <c r="G78" s="159">
        <v>10</v>
      </c>
      <c r="H78" s="236">
        <v>6149.75</v>
      </c>
      <c r="I78" s="236">
        <v>8080.5</v>
      </c>
      <c r="J78" s="237">
        <v>9.4999622155129658E-3</v>
      </c>
      <c r="K78" s="165">
        <v>1</v>
      </c>
      <c r="L78" s="165">
        <v>0</v>
      </c>
      <c r="M78" s="168">
        <v>0</v>
      </c>
    </row>
    <row r="79" spans="1:13" s="159" customFormat="1" x14ac:dyDescent="0.2">
      <c r="A79" s="160">
        <v>1</v>
      </c>
      <c r="B79" s="160">
        <v>1</v>
      </c>
      <c r="C79" s="167">
        <v>3</v>
      </c>
      <c r="D79" s="159" t="s">
        <v>763</v>
      </c>
      <c r="E79" s="170">
        <v>18</v>
      </c>
      <c r="F79" s="155">
        <v>1997</v>
      </c>
      <c r="G79" s="159">
        <v>10</v>
      </c>
      <c r="H79" s="236">
        <v>6854.2</v>
      </c>
      <c r="I79" s="236">
        <v>8935</v>
      </c>
      <c r="J79" s="237">
        <v>9.3219101258396522E-3</v>
      </c>
      <c r="K79" s="166">
        <v>1</v>
      </c>
      <c r="L79" s="159">
        <v>0</v>
      </c>
      <c r="M79" s="159">
        <v>0</v>
      </c>
    </row>
    <row r="80" spans="1:13" s="159" customFormat="1" x14ac:dyDescent="0.2">
      <c r="A80" s="160">
        <v>1</v>
      </c>
      <c r="B80" s="160">
        <v>1</v>
      </c>
      <c r="C80" s="167">
        <v>3</v>
      </c>
      <c r="D80" s="159" t="s">
        <v>763</v>
      </c>
      <c r="E80" s="170">
        <v>19</v>
      </c>
      <c r="F80" s="155">
        <v>1998</v>
      </c>
      <c r="G80" s="159">
        <v>10</v>
      </c>
      <c r="H80" s="236">
        <v>4951.95</v>
      </c>
      <c r="I80" s="236">
        <v>6744.65</v>
      </c>
      <c r="J80" s="237">
        <v>9.8852574429353444E-3</v>
      </c>
      <c r="K80" s="166">
        <v>1</v>
      </c>
      <c r="L80" s="159">
        <v>0</v>
      </c>
      <c r="M80" s="159">
        <v>0</v>
      </c>
    </row>
    <row r="81" spans="1:13" s="159" customFormat="1" x14ac:dyDescent="0.2">
      <c r="A81" s="160">
        <v>1</v>
      </c>
      <c r="B81" s="160">
        <v>1</v>
      </c>
      <c r="C81" s="167">
        <v>3</v>
      </c>
      <c r="D81" s="159" t="s">
        <v>763</v>
      </c>
      <c r="E81" s="170">
        <v>20</v>
      </c>
      <c r="F81" s="155">
        <v>1999</v>
      </c>
      <c r="G81" s="159">
        <v>10</v>
      </c>
      <c r="H81" s="236">
        <v>6833.7</v>
      </c>
      <c r="I81" s="236">
        <v>8934.5499999999993</v>
      </c>
      <c r="J81" s="237">
        <v>8.8304210787335854E-3</v>
      </c>
      <c r="K81" s="166">
        <v>1</v>
      </c>
      <c r="L81" s="159">
        <v>0</v>
      </c>
      <c r="M81" s="159">
        <v>0</v>
      </c>
    </row>
    <row r="82" spans="1:13" s="159" customFormat="1" x14ac:dyDescent="0.2">
      <c r="A82" s="160">
        <v>1</v>
      </c>
      <c r="B82" s="160">
        <v>1</v>
      </c>
      <c r="C82" s="167">
        <v>3</v>
      </c>
      <c r="D82" s="159" t="s">
        <v>763</v>
      </c>
      <c r="E82" s="170">
        <v>21</v>
      </c>
      <c r="F82" s="155">
        <v>2000</v>
      </c>
      <c r="G82" s="159">
        <v>10</v>
      </c>
      <c r="H82" s="236">
        <v>7438</v>
      </c>
      <c r="I82" s="236">
        <v>9450.7999999999993</v>
      </c>
      <c r="J82" s="237">
        <v>8.60547312928483E-3</v>
      </c>
      <c r="K82" s="166">
        <v>1</v>
      </c>
      <c r="L82" s="159">
        <v>0</v>
      </c>
      <c r="M82" s="159">
        <v>0</v>
      </c>
    </row>
    <row r="83" spans="1:13" s="159" customFormat="1" x14ac:dyDescent="0.2">
      <c r="A83" s="160">
        <v>1</v>
      </c>
      <c r="B83" s="160">
        <v>1</v>
      </c>
      <c r="C83" s="167">
        <v>3</v>
      </c>
      <c r="D83" s="159" t="s">
        <v>763</v>
      </c>
      <c r="E83" s="170">
        <v>22</v>
      </c>
      <c r="F83" s="155">
        <v>2001</v>
      </c>
      <c r="G83" s="159">
        <v>9</v>
      </c>
      <c r="H83" s="236">
        <v>3368.4</v>
      </c>
      <c r="I83" s="236">
        <v>5262.8</v>
      </c>
      <c r="J83" s="237">
        <v>1.2060272537293649E-2</v>
      </c>
      <c r="K83" s="166">
        <v>1</v>
      </c>
      <c r="L83" s="159">
        <v>0</v>
      </c>
      <c r="M83" s="159">
        <v>0</v>
      </c>
    </row>
    <row r="84" spans="1:13" s="159" customFormat="1" x14ac:dyDescent="0.2">
      <c r="A84" s="160">
        <v>1</v>
      </c>
      <c r="B84" s="160">
        <v>1</v>
      </c>
      <c r="C84" s="167">
        <v>3</v>
      </c>
      <c r="D84" s="159" t="s">
        <v>763</v>
      </c>
      <c r="E84" s="170">
        <v>23</v>
      </c>
      <c r="F84" s="155">
        <v>2002</v>
      </c>
      <c r="G84" s="159">
        <v>10</v>
      </c>
      <c r="H84" s="236">
        <v>5552.15</v>
      </c>
      <c r="I84" s="236">
        <v>7286.4</v>
      </c>
      <c r="J84" s="237">
        <v>8.822052654142893E-3</v>
      </c>
      <c r="K84" s="165">
        <v>1</v>
      </c>
      <c r="L84" s="165">
        <v>0</v>
      </c>
      <c r="M84" s="168">
        <v>0</v>
      </c>
    </row>
    <row r="85" spans="1:13" s="159" customFormat="1" x14ac:dyDescent="0.2">
      <c r="A85" s="160">
        <v>1</v>
      </c>
      <c r="B85" s="160">
        <v>1</v>
      </c>
      <c r="C85" s="167">
        <v>3</v>
      </c>
      <c r="D85" s="159" t="s">
        <v>763</v>
      </c>
      <c r="E85" s="170">
        <v>24</v>
      </c>
      <c r="F85" s="155">
        <v>2003</v>
      </c>
      <c r="G85" s="159">
        <v>10</v>
      </c>
      <c r="H85" s="236">
        <v>3788.8</v>
      </c>
      <c r="I85" s="236">
        <v>5659.35</v>
      </c>
      <c r="J85" s="237">
        <v>1.2023089294984371E-2</v>
      </c>
      <c r="K85" s="165">
        <v>1</v>
      </c>
      <c r="L85" s="165">
        <v>0</v>
      </c>
      <c r="M85" s="168">
        <v>0</v>
      </c>
    </row>
    <row r="86" spans="1:13" s="159" customFormat="1" x14ac:dyDescent="0.2">
      <c r="A86" s="160">
        <v>1</v>
      </c>
      <c r="B86" s="160">
        <v>1</v>
      </c>
      <c r="C86" s="167">
        <v>3</v>
      </c>
      <c r="D86" s="159" t="s">
        <v>763</v>
      </c>
      <c r="E86" s="170">
        <v>25</v>
      </c>
      <c r="F86" s="155">
        <v>2004</v>
      </c>
      <c r="G86" s="159">
        <v>10</v>
      </c>
      <c r="H86" s="236">
        <v>5409.15</v>
      </c>
      <c r="I86" s="236">
        <v>7052</v>
      </c>
      <c r="J86" s="237">
        <v>7.9002819471940076E-3</v>
      </c>
      <c r="K86" s="165">
        <v>1</v>
      </c>
      <c r="L86" s="165">
        <v>0</v>
      </c>
      <c r="M86" s="168">
        <v>0</v>
      </c>
    </row>
    <row r="87" spans="1:13" s="159" customFormat="1" x14ac:dyDescent="0.2">
      <c r="A87" s="160">
        <v>1</v>
      </c>
      <c r="B87" s="160">
        <v>1</v>
      </c>
      <c r="C87" s="167">
        <v>3</v>
      </c>
      <c r="D87" s="159" t="s">
        <v>763</v>
      </c>
      <c r="E87" s="170">
        <v>26</v>
      </c>
      <c r="F87" s="155">
        <v>2005</v>
      </c>
      <c r="G87" s="159">
        <v>10</v>
      </c>
      <c r="H87" s="236">
        <v>3774.8</v>
      </c>
      <c r="I87" s="236">
        <v>4938.55</v>
      </c>
      <c r="J87" s="237">
        <v>1.1586982046597806E-2</v>
      </c>
      <c r="K87" s="165">
        <v>1</v>
      </c>
      <c r="L87" s="165">
        <v>0</v>
      </c>
      <c r="M87" s="168">
        <v>0</v>
      </c>
    </row>
    <row r="88" spans="1:13" s="159" customFormat="1" x14ac:dyDescent="0.2">
      <c r="A88" s="160">
        <v>1</v>
      </c>
      <c r="B88" s="160">
        <v>1</v>
      </c>
      <c r="C88" s="167">
        <v>3</v>
      </c>
      <c r="D88" s="159" t="s">
        <v>763</v>
      </c>
      <c r="E88" s="170">
        <v>27</v>
      </c>
      <c r="F88" s="155">
        <v>2006</v>
      </c>
      <c r="G88" s="159">
        <v>10</v>
      </c>
      <c r="H88" s="236">
        <v>6022.05</v>
      </c>
      <c r="I88" s="236">
        <v>7935.6</v>
      </c>
      <c r="J88" s="237">
        <v>8.0424463243487058E-3</v>
      </c>
      <c r="K88" s="165">
        <v>1</v>
      </c>
      <c r="L88" s="165">
        <v>0</v>
      </c>
      <c r="M88" s="168">
        <v>0</v>
      </c>
    </row>
    <row r="89" spans="1:13" s="159" customFormat="1" x14ac:dyDescent="0.2">
      <c r="A89" s="160">
        <v>1</v>
      </c>
      <c r="B89" s="160">
        <v>1</v>
      </c>
      <c r="C89" s="167">
        <v>3</v>
      </c>
      <c r="D89" s="159" t="s">
        <v>763</v>
      </c>
      <c r="E89" s="170">
        <v>28</v>
      </c>
      <c r="F89" s="155">
        <v>2007</v>
      </c>
      <c r="G89" s="159">
        <v>10</v>
      </c>
      <c r="H89" s="236">
        <v>5643.25</v>
      </c>
      <c r="I89" s="236">
        <v>7471.35</v>
      </c>
      <c r="J89" s="237">
        <v>8.7453944393268597E-3</v>
      </c>
      <c r="K89" s="165">
        <v>1</v>
      </c>
      <c r="L89" s="165">
        <v>0</v>
      </c>
      <c r="M89" s="168">
        <v>0</v>
      </c>
    </row>
    <row r="90" spans="1:13" s="159" customFormat="1" x14ac:dyDescent="0.2">
      <c r="A90" s="160">
        <v>1</v>
      </c>
      <c r="B90" s="160">
        <v>1</v>
      </c>
      <c r="C90" s="167">
        <v>3</v>
      </c>
      <c r="D90" s="159" t="s">
        <v>763</v>
      </c>
      <c r="E90" s="170">
        <v>29</v>
      </c>
      <c r="F90" s="155">
        <v>2008</v>
      </c>
      <c r="G90" s="159">
        <v>10</v>
      </c>
      <c r="H90" s="236">
        <v>3109.05</v>
      </c>
      <c r="I90" s="236">
        <v>3809.95</v>
      </c>
      <c r="J90" s="237">
        <v>1.2748482076218421E-2</v>
      </c>
      <c r="K90" s="165">
        <v>1</v>
      </c>
      <c r="L90" s="165">
        <v>0</v>
      </c>
      <c r="M90" s="168">
        <v>0</v>
      </c>
    </row>
    <row r="91" spans="1:13" s="159" customFormat="1" x14ac:dyDescent="0.2">
      <c r="A91" s="160">
        <v>1</v>
      </c>
      <c r="B91" s="160">
        <v>1</v>
      </c>
      <c r="C91" s="167">
        <v>3</v>
      </c>
      <c r="D91" s="159" t="s">
        <v>763</v>
      </c>
      <c r="E91" s="170">
        <v>30</v>
      </c>
      <c r="F91" s="155">
        <v>2009</v>
      </c>
      <c r="G91" s="159">
        <v>10</v>
      </c>
      <c r="H91" s="236">
        <v>5361.9</v>
      </c>
      <c r="I91" s="236">
        <v>7071.3</v>
      </c>
      <c r="J91" s="237">
        <v>8.9602364743046302E-3</v>
      </c>
      <c r="K91" s="165">
        <v>1</v>
      </c>
      <c r="L91" s="165">
        <v>0</v>
      </c>
      <c r="M91" s="168">
        <v>0</v>
      </c>
    </row>
    <row r="92" spans="1:13" s="495" customFormat="1" x14ac:dyDescent="0.2">
      <c r="A92" s="493">
        <v>1</v>
      </c>
      <c r="B92" s="493">
        <v>1</v>
      </c>
      <c r="C92" s="494">
        <v>6</v>
      </c>
      <c r="D92" s="500" t="s">
        <v>779</v>
      </c>
      <c r="E92" s="501">
        <v>1</v>
      </c>
      <c r="F92" s="250">
        <v>1980</v>
      </c>
      <c r="G92" s="497">
        <v>10</v>
      </c>
      <c r="H92" s="497">
        <v>5313.1</v>
      </c>
      <c r="I92" s="497">
        <v>6641.55</v>
      </c>
      <c r="J92" s="498">
        <v>8.9095635708562864E-3</v>
      </c>
      <c r="K92" s="250">
        <v>1</v>
      </c>
      <c r="L92" s="502">
        <v>0</v>
      </c>
      <c r="M92" s="502">
        <v>0</v>
      </c>
    </row>
    <row r="93" spans="1:13" s="159" customFormat="1" x14ac:dyDescent="0.2">
      <c r="A93" s="160">
        <v>1</v>
      </c>
      <c r="B93" s="160">
        <v>1</v>
      </c>
      <c r="C93" s="167">
        <v>6</v>
      </c>
      <c r="D93" s="161" t="s">
        <v>779</v>
      </c>
      <c r="E93" s="154">
        <v>2</v>
      </c>
      <c r="F93" s="155">
        <v>1981</v>
      </c>
      <c r="G93" s="156">
        <v>10</v>
      </c>
      <c r="H93" s="236">
        <v>4952.75</v>
      </c>
      <c r="I93" s="236">
        <v>6191</v>
      </c>
      <c r="J93" s="237">
        <v>8.3268818385339744E-3</v>
      </c>
      <c r="K93" s="155">
        <v>1</v>
      </c>
      <c r="L93" s="158">
        <v>0</v>
      </c>
      <c r="M93" s="158">
        <v>0</v>
      </c>
    </row>
    <row r="94" spans="1:13" s="159" customFormat="1" x14ac:dyDescent="0.2">
      <c r="A94" s="160">
        <v>1</v>
      </c>
      <c r="B94" s="160">
        <v>1</v>
      </c>
      <c r="C94" s="167">
        <v>6</v>
      </c>
      <c r="D94" s="161" t="s">
        <v>779</v>
      </c>
      <c r="E94" s="164">
        <v>3</v>
      </c>
      <c r="F94" s="155">
        <v>1982</v>
      </c>
      <c r="G94" s="156">
        <v>10</v>
      </c>
      <c r="H94" s="236">
        <v>3839.9</v>
      </c>
      <c r="I94" s="236">
        <v>4799.7</v>
      </c>
      <c r="J94" s="237">
        <v>9.7214074247461597E-3</v>
      </c>
      <c r="K94" s="155">
        <v>1</v>
      </c>
      <c r="L94" s="158">
        <v>0</v>
      </c>
      <c r="M94" s="158">
        <v>0</v>
      </c>
    </row>
    <row r="95" spans="1:13" s="159" customFormat="1" x14ac:dyDescent="0.2">
      <c r="A95" s="160">
        <v>1</v>
      </c>
      <c r="B95" s="160">
        <v>1</v>
      </c>
      <c r="C95" s="167">
        <v>6</v>
      </c>
      <c r="D95" s="161" t="s">
        <v>779</v>
      </c>
      <c r="E95" s="154">
        <v>4</v>
      </c>
      <c r="F95" s="155">
        <v>1983</v>
      </c>
      <c r="G95" s="156">
        <v>10</v>
      </c>
      <c r="H95" s="236">
        <v>3575</v>
      </c>
      <c r="I95" s="236">
        <v>4468.7</v>
      </c>
      <c r="J95" s="237">
        <v>9.2168512672127171E-3</v>
      </c>
      <c r="K95" s="155">
        <v>1</v>
      </c>
      <c r="L95" s="158">
        <v>0</v>
      </c>
      <c r="M95" s="158">
        <v>0</v>
      </c>
    </row>
    <row r="96" spans="1:13" s="159" customFormat="1" x14ac:dyDescent="0.2">
      <c r="A96" s="160">
        <v>1</v>
      </c>
      <c r="B96" s="160">
        <v>1</v>
      </c>
      <c r="C96" s="167">
        <v>6</v>
      </c>
      <c r="D96" s="161" t="s">
        <v>779</v>
      </c>
      <c r="E96" s="154">
        <v>5</v>
      </c>
      <c r="F96" s="155">
        <v>1984</v>
      </c>
      <c r="G96" s="156">
        <v>10</v>
      </c>
      <c r="H96" s="236">
        <v>2962.9</v>
      </c>
      <c r="I96" s="236">
        <v>3703.75</v>
      </c>
      <c r="J96" s="237">
        <v>1.1240945510571879E-2</v>
      </c>
      <c r="K96" s="155">
        <v>1</v>
      </c>
      <c r="L96" s="158">
        <v>0</v>
      </c>
      <c r="M96" s="158">
        <v>0</v>
      </c>
    </row>
    <row r="97" spans="1:13" s="159" customFormat="1" x14ac:dyDescent="0.2">
      <c r="A97" s="160">
        <v>1</v>
      </c>
      <c r="B97" s="160">
        <v>1</v>
      </c>
      <c r="C97" s="167">
        <v>6</v>
      </c>
      <c r="D97" s="161" t="s">
        <v>779</v>
      </c>
      <c r="E97" s="154">
        <v>6</v>
      </c>
      <c r="F97" s="155">
        <v>1985</v>
      </c>
      <c r="G97" s="156">
        <v>10</v>
      </c>
      <c r="H97" s="236">
        <v>2907.45</v>
      </c>
      <c r="I97" s="236">
        <v>3634.1</v>
      </c>
      <c r="J97" s="237">
        <v>1.3383285673250237E-2</v>
      </c>
      <c r="K97" s="155">
        <v>1</v>
      </c>
      <c r="L97" s="158">
        <v>0</v>
      </c>
      <c r="M97" s="158">
        <v>0</v>
      </c>
    </row>
    <row r="98" spans="1:13" s="159" customFormat="1" x14ac:dyDescent="0.2">
      <c r="A98" s="160">
        <v>1</v>
      </c>
      <c r="B98" s="160">
        <v>1</v>
      </c>
      <c r="C98" s="167">
        <v>6</v>
      </c>
      <c r="D98" s="161" t="s">
        <v>779</v>
      </c>
      <c r="E98" s="164">
        <v>7</v>
      </c>
      <c r="F98" s="155">
        <v>1986</v>
      </c>
      <c r="G98" s="156">
        <v>10</v>
      </c>
      <c r="H98" s="236">
        <v>2655.3</v>
      </c>
      <c r="I98" s="236">
        <v>3319.1</v>
      </c>
      <c r="J98" s="237">
        <v>1.0791714211800184E-2</v>
      </c>
      <c r="K98" s="155">
        <v>1</v>
      </c>
      <c r="L98" s="158">
        <v>0</v>
      </c>
      <c r="M98" s="158">
        <v>0</v>
      </c>
    </row>
    <row r="99" spans="1:13" s="159" customFormat="1" x14ac:dyDescent="0.2">
      <c r="A99" s="160">
        <v>1</v>
      </c>
      <c r="B99" s="160">
        <v>1</v>
      </c>
      <c r="C99" s="167">
        <v>6</v>
      </c>
      <c r="D99" s="161" t="s">
        <v>779</v>
      </c>
      <c r="E99" s="154">
        <v>8</v>
      </c>
      <c r="F99" s="155">
        <v>1987</v>
      </c>
      <c r="G99" s="156">
        <v>10</v>
      </c>
      <c r="H99" s="236">
        <v>3968.9</v>
      </c>
      <c r="I99" s="236">
        <v>4961.05</v>
      </c>
      <c r="J99" s="237">
        <v>1.0158705127053341E-2</v>
      </c>
      <c r="K99" s="155">
        <v>1</v>
      </c>
      <c r="L99" s="158">
        <v>0</v>
      </c>
      <c r="M99" s="158">
        <v>0</v>
      </c>
    </row>
    <row r="100" spans="1:13" s="159" customFormat="1" x14ac:dyDescent="0.2">
      <c r="A100" s="160">
        <v>1</v>
      </c>
      <c r="B100" s="160">
        <v>1</v>
      </c>
      <c r="C100" s="167">
        <v>6</v>
      </c>
      <c r="D100" s="161" t="s">
        <v>779</v>
      </c>
      <c r="E100" s="154">
        <v>9</v>
      </c>
      <c r="F100" s="155">
        <v>1988</v>
      </c>
      <c r="G100" s="156">
        <v>10</v>
      </c>
      <c r="H100" s="236">
        <v>3702.45</v>
      </c>
      <c r="I100" s="236">
        <v>4628.05</v>
      </c>
      <c r="J100" s="237">
        <v>7.6002406053173139E-3</v>
      </c>
      <c r="K100" s="155">
        <v>1</v>
      </c>
      <c r="L100" s="158">
        <v>0</v>
      </c>
      <c r="M100" s="158">
        <v>0</v>
      </c>
    </row>
    <row r="101" spans="1:13" s="159" customFormat="1" x14ac:dyDescent="0.2">
      <c r="A101" s="160">
        <v>1</v>
      </c>
      <c r="B101" s="160">
        <v>1</v>
      </c>
      <c r="C101" s="167">
        <v>6</v>
      </c>
      <c r="D101" s="161" t="s">
        <v>779</v>
      </c>
      <c r="E101" s="154">
        <v>10</v>
      </c>
      <c r="F101" s="155">
        <v>1989</v>
      </c>
      <c r="G101" s="156">
        <v>10</v>
      </c>
      <c r="H101" s="236">
        <v>3140.05</v>
      </c>
      <c r="I101" s="236">
        <v>3925.1</v>
      </c>
      <c r="J101" s="237">
        <v>9.4489763052390159E-3</v>
      </c>
      <c r="K101" s="155">
        <v>1</v>
      </c>
      <c r="L101" s="158">
        <v>0</v>
      </c>
      <c r="M101" s="158">
        <v>0</v>
      </c>
    </row>
    <row r="102" spans="1:13" s="159" customFormat="1" x14ac:dyDescent="0.2">
      <c r="A102" s="160">
        <v>1</v>
      </c>
      <c r="B102" s="160">
        <v>1</v>
      </c>
      <c r="C102" s="167">
        <v>6</v>
      </c>
      <c r="D102" s="161" t="s">
        <v>779</v>
      </c>
      <c r="E102" s="164">
        <v>11</v>
      </c>
      <c r="F102" s="155">
        <v>1990</v>
      </c>
      <c r="G102" s="156">
        <v>10</v>
      </c>
      <c r="H102" s="236">
        <v>3956.7</v>
      </c>
      <c r="I102" s="236">
        <v>4946.05</v>
      </c>
      <c r="J102" s="237">
        <v>1.0946949071697198E-2</v>
      </c>
      <c r="K102" s="155">
        <v>1</v>
      </c>
      <c r="L102" s="158">
        <v>0</v>
      </c>
      <c r="M102" s="158">
        <v>0</v>
      </c>
    </row>
    <row r="103" spans="1:13" s="159" customFormat="1" x14ac:dyDescent="0.2">
      <c r="A103" s="160">
        <v>1</v>
      </c>
      <c r="B103" s="160">
        <v>1</v>
      </c>
      <c r="C103" s="167">
        <v>6</v>
      </c>
      <c r="D103" s="161" t="s">
        <v>779</v>
      </c>
      <c r="E103" s="154">
        <v>12</v>
      </c>
      <c r="F103" s="155">
        <v>1991</v>
      </c>
      <c r="G103" s="156">
        <v>10</v>
      </c>
      <c r="H103" s="236">
        <v>3227.65</v>
      </c>
      <c r="I103" s="236">
        <v>4034.55</v>
      </c>
      <c r="J103" s="237">
        <v>1.1163123841984261E-2</v>
      </c>
      <c r="K103" s="155">
        <v>1</v>
      </c>
      <c r="L103" s="158">
        <v>0</v>
      </c>
      <c r="M103" s="158">
        <v>0</v>
      </c>
    </row>
    <row r="104" spans="1:13" s="159" customFormat="1" x14ac:dyDescent="0.2">
      <c r="A104" s="160">
        <v>1</v>
      </c>
      <c r="B104" s="160">
        <v>1</v>
      </c>
      <c r="C104" s="167">
        <v>6</v>
      </c>
      <c r="D104" s="161" t="s">
        <v>779</v>
      </c>
      <c r="E104" s="154">
        <v>13</v>
      </c>
      <c r="F104" s="155">
        <v>1992</v>
      </c>
      <c r="G104" s="156">
        <v>10</v>
      </c>
      <c r="H104" s="236">
        <v>3640.15</v>
      </c>
      <c r="I104" s="236">
        <v>4550.05</v>
      </c>
      <c r="J104" s="237">
        <v>1.0680165179882007E-2</v>
      </c>
      <c r="K104" s="155">
        <v>1</v>
      </c>
      <c r="L104" s="158">
        <v>0</v>
      </c>
      <c r="M104" s="158">
        <v>0</v>
      </c>
    </row>
    <row r="105" spans="1:13" s="159" customFormat="1" x14ac:dyDescent="0.2">
      <c r="A105" s="160">
        <v>1</v>
      </c>
      <c r="B105" s="160">
        <v>1</v>
      </c>
      <c r="C105" s="167">
        <v>6</v>
      </c>
      <c r="D105" s="161" t="s">
        <v>779</v>
      </c>
      <c r="E105" s="154">
        <v>14</v>
      </c>
      <c r="F105" s="155">
        <v>1993</v>
      </c>
      <c r="G105" s="156">
        <v>10</v>
      </c>
      <c r="H105" s="236">
        <v>4600.25</v>
      </c>
      <c r="I105" s="236">
        <v>5750.15</v>
      </c>
      <c r="J105" s="237">
        <v>8.999850991430438E-3</v>
      </c>
      <c r="K105" s="155">
        <v>1</v>
      </c>
      <c r="L105" s="158">
        <v>0</v>
      </c>
      <c r="M105" s="158">
        <v>0</v>
      </c>
    </row>
    <row r="106" spans="1:13" s="159" customFormat="1" x14ac:dyDescent="0.2">
      <c r="A106" s="160">
        <v>1</v>
      </c>
      <c r="B106" s="160">
        <v>1</v>
      </c>
      <c r="C106" s="167">
        <v>6</v>
      </c>
      <c r="D106" s="161" t="s">
        <v>779</v>
      </c>
      <c r="E106" s="164">
        <v>15</v>
      </c>
      <c r="F106" s="155">
        <v>1994</v>
      </c>
      <c r="G106" s="156">
        <v>10</v>
      </c>
      <c r="H106" s="236">
        <v>2792.9</v>
      </c>
      <c r="I106" s="236">
        <v>3491.05</v>
      </c>
      <c r="J106" s="237">
        <v>1.1891742495748554E-2</v>
      </c>
      <c r="K106" s="155">
        <v>1</v>
      </c>
      <c r="L106" s="158">
        <v>0</v>
      </c>
      <c r="M106" s="158">
        <v>0</v>
      </c>
    </row>
    <row r="107" spans="1:13" s="159" customFormat="1" x14ac:dyDescent="0.2">
      <c r="A107" s="160">
        <v>1</v>
      </c>
      <c r="B107" s="160">
        <v>1</v>
      </c>
      <c r="C107" s="167">
        <v>6</v>
      </c>
      <c r="D107" s="161" t="s">
        <v>779</v>
      </c>
      <c r="E107" s="154">
        <v>16</v>
      </c>
      <c r="F107" s="155">
        <v>1995</v>
      </c>
      <c r="G107" s="156">
        <v>10</v>
      </c>
      <c r="H107" s="236">
        <v>3420.55</v>
      </c>
      <c r="I107" s="236">
        <v>4275.45</v>
      </c>
      <c r="J107" s="237">
        <v>9.4066070271164731E-3</v>
      </c>
      <c r="K107" s="155">
        <v>1</v>
      </c>
      <c r="L107" s="158">
        <v>0</v>
      </c>
      <c r="M107" s="158">
        <v>0</v>
      </c>
    </row>
    <row r="108" spans="1:13" s="159" customFormat="1" x14ac:dyDescent="0.2">
      <c r="A108" s="160">
        <v>1</v>
      </c>
      <c r="B108" s="160">
        <v>1</v>
      </c>
      <c r="C108" s="167">
        <v>6</v>
      </c>
      <c r="D108" s="161" t="s">
        <v>779</v>
      </c>
      <c r="E108" s="154">
        <v>17</v>
      </c>
      <c r="F108" s="155">
        <v>1996</v>
      </c>
      <c r="G108" s="156">
        <v>10</v>
      </c>
      <c r="H108" s="236">
        <v>4524.3500000000004</v>
      </c>
      <c r="I108" s="236">
        <v>5655.25</v>
      </c>
      <c r="J108" s="237">
        <v>9.6746394971954225E-3</v>
      </c>
      <c r="K108" s="155">
        <v>1</v>
      </c>
      <c r="L108" s="158">
        <v>0</v>
      </c>
      <c r="M108" s="158">
        <v>0</v>
      </c>
    </row>
    <row r="109" spans="1:13" s="159" customFormat="1" x14ac:dyDescent="0.2">
      <c r="A109" s="160">
        <v>1</v>
      </c>
      <c r="B109" s="160">
        <v>1</v>
      </c>
      <c r="C109" s="167">
        <v>6</v>
      </c>
      <c r="D109" s="161" t="s">
        <v>779</v>
      </c>
      <c r="E109" s="154">
        <v>18</v>
      </c>
      <c r="F109" s="155">
        <v>1997</v>
      </c>
      <c r="G109" s="156">
        <v>10</v>
      </c>
      <c r="H109" s="236">
        <v>4438.05</v>
      </c>
      <c r="I109" s="236">
        <v>5547.65</v>
      </c>
      <c r="J109" s="237">
        <v>9.2450070415892698E-3</v>
      </c>
      <c r="K109" s="155">
        <v>1</v>
      </c>
      <c r="L109" s="158">
        <v>0</v>
      </c>
      <c r="M109" s="158">
        <v>0</v>
      </c>
    </row>
    <row r="110" spans="1:13" s="159" customFormat="1" x14ac:dyDescent="0.2">
      <c r="A110" s="160">
        <v>1</v>
      </c>
      <c r="B110" s="160">
        <v>1</v>
      </c>
      <c r="C110" s="167">
        <v>6</v>
      </c>
      <c r="D110" s="161" t="s">
        <v>779</v>
      </c>
      <c r="E110" s="164">
        <v>19</v>
      </c>
      <c r="F110" s="155">
        <v>1998</v>
      </c>
      <c r="G110" s="156">
        <v>10</v>
      </c>
      <c r="H110" s="236">
        <v>5267.35</v>
      </c>
      <c r="I110" s="236">
        <v>6584.15</v>
      </c>
      <c r="J110" s="237">
        <v>1.0054910253183091E-2</v>
      </c>
      <c r="K110" s="155">
        <v>1</v>
      </c>
      <c r="L110" s="158">
        <v>0</v>
      </c>
      <c r="M110" s="158">
        <v>0</v>
      </c>
    </row>
    <row r="111" spans="1:13" s="159" customFormat="1" x14ac:dyDescent="0.2">
      <c r="A111" s="160">
        <v>1</v>
      </c>
      <c r="B111" s="160">
        <v>1</v>
      </c>
      <c r="C111" s="167">
        <v>6</v>
      </c>
      <c r="D111" s="161" t="s">
        <v>779</v>
      </c>
      <c r="E111" s="154">
        <v>20</v>
      </c>
      <c r="F111" s="155">
        <v>1999</v>
      </c>
      <c r="G111" s="156">
        <v>10</v>
      </c>
      <c r="H111" s="236">
        <v>4544.55</v>
      </c>
      <c r="I111" s="236">
        <v>5680.6</v>
      </c>
      <c r="J111" s="237">
        <v>9.7028390370966014E-3</v>
      </c>
      <c r="K111" s="155">
        <v>1</v>
      </c>
      <c r="L111" s="158">
        <v>0</v>
      </c>
      <c r="M111" s="158">
        <v>0</v>
      </c>
    </row>
    <row r="112" spans="1:13" s="159" customFormat="1" x14ac:dyDescent="0.2">
      <c r="A112" s="160">
        <v>1</v>
      </c>
      <c r="B112" s="160">
        <v>1</v>
      </c>
      <c r="C112" s="167">
        <v>6</v>
      </c>
      <c r="D112" s="161" t="s">
        <v>779</v>
      </c>
      <c r="E112" s="154">
        <v>21</v>
      </c>
      <c r="F112" s="155">
        <v>2000</v>
      </c>
      <c r="G112" s="156">
        <v>10</v>
      </c>
      <c r="H112" s="236">
        <v>4340.1499999999996</v>
      </c>
      <c r="I112" s="236">
        <v>5425.05</v>
      </c>
      <c r="J112" s="237">
        <v>9.1875021515907054E-3</v>
      </c>
      <c r="K112" s="155">
        <v>1</v>
      </c>
      <c r="L112" s="158">
        <v>0</v>
      </c>
      <c r="M112" s="158">
        <v>0</v>
      </c>
    </row>
    <row r="113" spans="1:13" s="159" customFormat="1" x14ac:dyDescent="0.2">
      <c r="A113" s="160">
        <v>1</v>
      </c>
      <c r="B113" s="160">
        <v>1</v>
      </c>
      <c r="C113" s="167">
        <v>6</v>
      </c>
      <c r="D113" s="161" t="s">
        <v>779</v>
      </c>
      <c r="E113" s="154">
        <v>22</v>
      </c>
      <c r="F113" s="155">
        <v>2001</v>
      </c>
      <c r="G113" s="156">
        <v>10</v>
      </c>
      <c r="H113" s="236">
        <v>5025.1000000000004</v>
      </c>
      <c r="I113" s="236">
        <v>6281.3</v>
      </c>
      <c r="J113" s="237">
        <v>1.0638778200854997E-2</v>
      </c>
      <c r="K113" s="155">
        <v>1</v>
      </c>
      <c r="L113" s="158">
        <v>0</v>
      </c>
      <c r="M113" s="158">
        <v>0</v>
      </c>
    </row>
    <row r="114" spans="1:13" s="159" customFormat="1" x14ac:dyDescent="0.2">
      <c r="A114" s="160">
        <v>1</v>
      </c>
      <c r="B114" s="160">
        <v>1</v>
      </c>
      <c r="C114" s="167">
        <v>6</v>
      </c>
      <c r="D114" s="161" t="s">
        <v>779</v>
      </c>
      <c r="E114" s="164">
        <v>23</v>
      </c>
      <c r="F114" s="155">
        <v>2002</v>
      </c>
      <c r="G114" s="156">
        <v>10</v>
      </c>
      <c r="H114" s="236">
        <v>4513.1000000000004</v>
      </c>
      <c r="I114" s="236">
        <v>5641.25</v>
      </c>
      <c r="J114" s="237">
        <v>9.3849560177813908E-3</v>
      </c>
      <c r="K114" s="155">
        <v>1</v>
      </c>
      <c r="L114" s="158">
        <v>0</v>
      </c>
      <c r="M114" s="158">
        <v>0</v>
      </c>
    </row>
    <row r="115" spans="1:13" s="159" customFormat="1" x14ac:dyDescent="0.2">
      <c r="A115" s="160">
        <v>1</v>
      </c>
      <c r="B115" s="160">
        <v>1</v>
      </c>
      <c r="C115" s="167">
        <v>6</v>
      </c>
      <c r="D115" s="161" t="s">
        <v>779</v>
      </c>
      <c r="E115" s="154">
        <v>24</v>
      </c>
      <c r="F115" s="155">
        <v>2003</v>
      </c>
      <c r="G115" s="156">
        <v>10</v>
      </c>
      <c r="H115" s="236">
        <v>4325.25</v>
      </c>
      <c r="I115" s="236">
        <v>5406.6</v>
      </c>
      <c r="J115" s="237">
        <v>9.2436507187572143E-3</v>
      </c>
      <c r="K115" s="155">
        <v>1</v>
      </c>
      <c r="L115" s="158">
        <v>0</v>
      </c>
      <c r="M115" s="158">
        <v>0</v>
      </c>
    </row>
    <row r="116" spans="1:13" s="159" customFormat="1" x14ac:dyDescent="0.2">
      <c r="A116" s="160">
        <v>1</v>
      </c>
      <c r="B116" s="160">
        <v>1</v>
      </c>
      <c r="C116" s="167">
        <v>6</v>
      </c>
      <c r="D116" s="161" t="s">
        <v>779</v>
      </c>
      <c r="E116" s="154">
        <v>25</v>
      </c>
      <c r="F116" s="155">
        <v>2004</v>
      </c>
      <c r="G116" s="156">
        <v>10</v>
      </c>
      <c r="H116" s="236">
        <v>4167.7</v>
      </c>
      <c r="I116" s="236">
        <v>5209.5</v>
      </c>
      <c r="J116" s="237">
        <v>1.0557555803858396E-2</v>
      </c>
      <c r="K116" s="155">
        <v>1</v>
      </c>
      <c r="L116" s="158">
        <v>0</v>
      </c>
      <c r="M116" s="158">
        <v>0</v>
      </c>
    </row>
    <row r="117" spans="1:13" s="159" customFormat="1" x14ac:dyDescent="0.2">
      <c r="A117" s="160">
        <v>1</v>
      </c>
      <c r="B117" s="160">
        <v>1</v>
      </c>
      <c r="C117" s="167">
        <v>6</v>
      </c>
      <c r="D117" s="161" t="s">
        <v>779</v>
      </c>
      <c r="E117" s="154">
        <v>26</v>
      </c>
      <c r="F117" s="155">
        <v>2005</v>
      </c>
      <c r="G117" s="156">
        <v>10</v>
      </c>
      <c r="H117" s="236">
        <v>3924.65</v>
      </c>
      <c r="I117" s="236">
        <v>4905.8999999999996</v>
      </c>
      <c r="J117" s="237">
        <v>7.5876451593385073E-3</v>
      </c>
      <c r="K117" s="155">
        <v>1</v>
      </c>
      <c r="L117" s="158">
        <v>0</v>
      </c>
      <c r="M117" s="158">
        <v>0</v>
      </c>
    </row>
    <row r="118" spans="1:13" s="159" customFormat="1" x14ac:dyDescent="0.2">
      <c r="A118" s="160">
        <v>1</v>
      </c>
      <c r="B118" s="160">
        <v>1</v>
      </c>
      <c r="C118" s="167">
        <v>6</v>
      </c>
      <c r="D118" s="161" t="s">
        <v>779</v>
      </c>
      <c r="E118" s="154">
        <v>27</v>
      </c>
      <c r="F118" s="155">
        <v>2006</v>
      </c>
      <c r="G118" s="156">
        <v>10</v>
      </c>
      <c r="H118" s="236">
        <v>2176.75</v>
      </c>
      <c r="I118" s="236">
        <v>2720.85</v>
      </c>
      <c r="J118" s="237">
        <v>1.3618852184930424E-2</v>
      </c>
      <c r="K118" s="155">
        <v>1</v>
      </c>
      <c r="L118" s="158">
        <v>0</v>
      </c>
      <c r="M118" s="158">
        <v>0</v>
      </c>
    </row>
    <row r="119" spans="1:13" s="159" customFormat="1" x14ac:dyDescent="0.2">
      <c r="A119" s="160">
        <v>1</v>
      </c>
      <c r="B119" s="160">
        <v>1</v>
      </c>
      <c r="C119" s="167">
        <v>6</v>
      </c>
      <c r="D119" s="161" t="s">
        <v>779</v>
      </c>
      <c r="E119" s="154">
        <v>28</v>
      </c>
      <c r="F119" s="155">
        <v>2007</v>
      </c>
      <c r="G119" s="156">
        <v>10</v>
      </c>
      <c r="H119" s="236">
        <v>4242.8500000000004</v>
      </c>
      <c r="I119" s="236">
        <v>5303.5</v>
      </c>
      <c r="J119" s="237">
        <v>7.9193042523902912E-3</v>
      </c>
      <c r="K119" s="155">
        <v>1</v>
      </c>
      <c r="L119" s="158">
        <v>0</v>
      </c>
      <c r="M119" s="158">
        <v>0</v>
      </c>
    </row>
    <row r="120" spans="1:13" s="159" customFormat="1" x14ac:dyDescent="0.2">
      <c r="A120" s="160">
        <v>1</v>
      </c>
      <c r="B120" s="160">
        <v>1</v>
      </c>
      <c r="C120" s="167">
        <v>6</v>
      </c>
      <c r="D120" s="161" t="s">
        <v>779</v>
      </c>
      <c r="E120" s="154">
        <v>29</v>
      </c>
      <c r="F120" s="155">
        <v>2008</v>
      </c>
      <c r="G120" s="156">
        <v>10</v>
      </c>
      <c r="H120" s="236">
        <v>4341.3</v>
      </c>
      <c r="I120" s="236">
        <v>5426.55</v>
      </c>
      <c r="J120" s="237">
        <v>8.5140289359214687E-3</v>
      </c>
      <c r="K120" s="155">
        <v>1</v>
      </c>
      <c r="L120" s="158">
        <v>0</v>
      </c>
      <c r="M120" s="158">
        <v>0</v>
      </c>
    </row>
    <row r="121" spans="1:13" s="159" customFormat="1" x14ac:dyDescent="0.2">
      <c r="A121" s="160">
        <v>1</v>
      </c>
      <c r="B121" s="160">
        <v>1</v>
      </c>
      <c r="C121" s="167">
        <v>6</v>
      </c>
      <c r="D121" s="161" t="s">
        <v>779</v>
      </c>
      <c r="E121" s="154">
        <v>30</v>
      </c>
      <c r="F121" s="155">
        <v>2009</v>
      </c>
      <c r="G121" s="156">
        <v>10</v>
      </c>
      <c r="H121" s="236">
        <v>2334.65</v>
      </c>
      <c r="I121" s="236">
        <v>2918.4</v>
      </c>
      <c r="J121" s="237">
        <v>1.1090869708762696E-2</v>
      </c>
      <c r="K121" s="155">
        <v>1</v>
      </c>
      <c r="L121" s="158">
        <v>0</v>
      </c>
      <c r="M121" s="158">
        <v>0</v>
      </c>
    </row>
    <row r="122" spans="1:13" s="159" customFormat="1" x14ac:dyDescent="0.2">
      <c r="A122" s="160"/>
      <c r="B122" s="160"/>
      <c r="C122" s="167"/>
      <c r="D122" s="161"/>
      <c r="E122" s="154"/>
      <c r="F122" s="155"/>
      <c r="G122" s="156"/>
      <c r="H122" s="165"/>
      <c r="I122" s="165"/>
      <c r="J122" s="157"/>
      <c r="K122" s="155"/>
      <c r="L122" s="158"/>
      <c r="M122" s="158"/>
    </row>
    <row r="123" spans="1:13" s="159" customFormat="1" x14ac:dyDescent="0.2">
      <c r="A123" s="160"/>
      <c r="B123" s="160"/>
      <c r="C123" s="167"/>
      <c r="D123" s="161"/>
      <c r="E123" s="164"/>
      <c r="F123" s="155"/>
      <c r="G123" s="156"/>
      <c r="H123" s="165"/>
      <c r="I123" s="165"/>
      <c r="J123" s="157"/>
      <c r="K123" s="155"/>
      <c r="L123" s="158"/>
      <c r="M123" s="158"/>
    </row>
    <row r="124" spans="1:13" s="159" customFormat="1" x14ac:dyDescent="0.2">
      <c r="A124" s="160"/>
      <c r="B124" s="160"/>
      <c r="C124" s="167"/>
      <c r="D124" s="161"/>
      <c r="E124" s="154"/>
      <c r="F124" s="155"/>
      <c r="G124" s="156"/>
      <c r="H124" s="165"/>
      <c r="I124" s="165"/>
      <c r="J124" s="157"/>
      <c r="K124" s="155"/>
      <c r="L124" s="158"/>
      <c r="M124" s="158"/>
    </row>
    <row r="125" spans="1:13" s="159" customFormat="1" x14ac:dyDescent="0.2">
      <c r="A125" s="160"/>
      <c r="B125" s="160"/>
      <c r="C125" s="167"/>
      <c r="D125" s="161"/>
      <c r="E125" s="154"/>
      <c r="F125" s="155"/>
      <c r="G125" s="156"/>
      <c r="H125" s="165"/>
      <c r="I125" s="165"/>
      <c r="J125" s="157"/>
      <c r="K125" s="155"/>
      <c r="L125" s="158"/>
      <c r="M125" s="158"/>
    </row>
    <row r="126" spans="1:13" s="159" customFormat="1" x14ac:dyDescent="0.2">
      <c r="A126" s="160"/>
      <c r="B126" s="160"/>
      <c r="C126" s="167"/>
      <c r="D126" s="161"/>
      <c r="E126" s="154"/>
      <c r="F126" s="155"/>
      <c r="G126" s="156"/>
      <c r="H126" s="165"/>
      <c r="I126" s="165"/>
      <c r="J126" s="157"/>
      <c r="K126" s="155"/>
      <c r="L126" s="158"/>
      <c r="M126" s="158"/>
    </row>
    <row r="127" spans="1:13" s="159" customFormat="1" x14ac:dyDescent="0.2">
      <c r="A127" s="160"/>
      <c r="B127" s="160"/>
      <c r="C127" s="167"/>
      <c r="D127" s="161"/>
      <c r="E127" s="164"/>
      <c r="F127" s="155"/>
      <c r="G127" s="156"/>
      <c r="H127" s="165"/>
      <c r="I127" s="165"/>
      <c r="J127" s="157"/>
      <c r="K127" s="155"/>
      <c r="L127" s="158"/>
      <c r="M127" s="158"/>
    </row>
    <row r="128" spans="1:13" s="159" customFormat="1" x14ac:dyDescent="0.2">
      <c r="A128" s="160"/>
      <c r="B128" s="160"/>
      <c r="C128" s="167"/>
      <c r="D128" s="161"/>
      <c r="E128" s="154"/>
      <c r="F128" s="155"/>
      <c r="G128" s="156"/>
      <c r="H128" s="165"/>
      <c r="I128" s="165"/>
      <c r="J128" s="157"/>
      <c r="K128" s="155"/>
      <c r="L128" s="158"/>
      <c r="M128" s="158"/>
    </row>
    <row r="129" spans="1:13" s="159" customFormat="1" x14ac:dyDescent="0.2">
      <c r="A129" s="160"/>
      <c r="B129" s="160"/>
      <c r="C129" s="167"/>
      <c r="D129" s="161"/>
      <c r="E129" s="154"/>
      <c r="F129" s="155"/>
      <c r="G129" s="156"/>
      <c r="H129" s="165"/>
      <c r="I129" s="165"/>
      <c r="J129" s="157"/>
      <c r="K129" s="155"/>
      <c r="L129" s="158"/>
      <c r="M129" s="158"/>
    </row>
    <row r="130" spans="1:13" s="159" customFormat="1" x14ac:dyDescent="0.2">
      <c r="A130" s="160"/>
      <c r="B130" s="160"/>
      <c r="C130" s="167"/>
      <c r="D130" s="161"/>
      <c r="E130" s="154"/>
      <c r="F130" s="155"/>
      <c r="G130" s="156"/>
      <c r="H130" s="165"/>
      <c r="I130" s="165"/>
      <c r="J130" s="157"/>
      <c r="K130" s="155"/>
      <c r="L130" s="158"/>
      <c r="M130" s="158"/>
    </row>
    <row r="131" spans="1:13" s="159" customFormat="1" x14ac:dyDescent="0.2">
      <c r="A131" s="160"/>
      <c r="B131" s="160"/>
      <c r="C131" s="167"/>
      <c r="D131" s="161"/>
      <c r="E131" s="164"/>
      <c r="F131" s="155"/>
      <c r="G131" s="156"/>
      <c r="H131" s="165"/>
      <c r="I131" s="165"/>
      <c r="J131" s="157"/>
      <c r="K131" s="155"/>
      <c r="L131" s="158"/>
      <c r="M131" s="158"/>
    </row>
    <row r="132" spans="1:13" s="159" customFormat="1" x14ac:dyDescent="0.2">
      <c r="A132" s="160"/>
      <c r="B132" s="160"/>
      <c r="C132" s="167"/>
      <c r="D132" s="161"/>
      <c r="E132" s="154"/>
      <c r="F132" s="155"/>
      <c r="G132" s="156"/>
      <c r="H132" s="165"/>
      <c r="I132" s="165"/>
      <c r="J132" s="157"/>
      <c r="K132" s="155"/>
      <c r="L132" s="158"/>
      <c r="M132" s="158"/>
    </row>
    <row r="133" spans="1:13" s="159" customFormat="1" x14ac:dyDescent="0.2">
      <c r="A133" s="160"/>
      <c r="B133" s="160"/>
      <c r="C133" s="167"/>
      <c r="D133" s="161"/>
      <c r="E133" s="154"/>
      <c r="F133" s="155"/>
      <c r="G133" s="156"/>
      <c r="H133" s="165"/>
      <c r="I133" s="165"/>
      <c r="J133" s="157"/>
      <c r="K133" s="155"/>
      <c r="L133" s="158"/>
      <c r="M133" s="158"/>
    </row>
    <row r="134" spans="1:13" s="159" customFormat="1" x14ac:dyDescent="0.2">
      <c r="A134" s="160"/>
      <c r="B134" s="160"/>
      <c r="C134" s="167"/>
      <c r="D134" s="161"/>
      <c r="E134" s="154"/>
      <c r="F134" s="155"/>
      <c r="G134" s="156"/>
      <c r="H134" s="165"/>
      <c r="I134" s="165"/>
      <c r="J134" s="157"/>
      <c r="K134" s="155"/>
      <c r="L134" s="158"/>
      <c r="M134" s="158"/>
    </row>
    <row r="135" spans="1:13" s="159" customFormat="1" x14ac:dyDescent="0.2">
      <c r="A135" s="160"/>
      <c r="B135" s="160"/>
      <c r="C135" s="167"/>
      <c r="D135" s="161"/>
      <c r="E135" s="164"/>
      <c r="F135" s="155"/>
      <c r="G135" s="156"/>
      <c r="H135" s="165"/>
      <c r="I135" s="165"/>
      <c r="J135" s="157"/>
      <c r="K135" s="155"/>
      <c r="L135" s="158"/>
      <c r="M135" s="158"/>
    </row>
    <row r="136" spans="1:13" s="159" customFormat="1" x14ac:dyDescent="0.2">
      <c r="A136" s="160"/>
      <c r="B136" s="160"/>
      <c r="C136" s="167"/>
      <c r="D136" s="161"/>
      <c r="E136" s="154"/>
      <c r="F136" s="155"/>
      <c r="G136" s="156"/>
      <c r="H136" s="165"/>
      <c r="I136" s="165"/>
      <c r="J136" s="157"/>
      <c r="K136" s="155"/>
      <c r="L136" s="158"/>
      <c r="M136" s="158"/>
    </row>
    <row r="137" spans="1:13" s="159" customFormat="1" x14ac:dyDescent="0.2">
      <c r="A137" s="160"/>
      <c r="B137" s="160"/>
      <c r="C137" s="167"/>
      <c r="D137" s="161"/>
      <c r="E137" s="154"/>
      <c r="F137" s="155"/>
      <c r="G137" s="156"/>
      <c r="H137" s="165"/>
      <c r="I137" s="165"/>
      <c r="J137" s="157"/>
      <c r="K137" s="155"/>
      <c r="L137" s="158"/>
      <c r="M137" s="158"/>
    </row>
    <row r="138" spans="1:13" s="159" customFormat="1" x14ac:dyDescent="0.2">
      <c r="A138" s="160"/>
      <c r="B138" s="160"/>
      <c r="C138" s="167"/>
      <c r="D138" s="161"/>
      <c r="E138" s="154"/>
      <c r="F138" s="155"/>
      <c r="G138" s="156"/>
      <c r="H138" s="165"/>
      <c r="I138" s="165"/>
      <c r="J138" s="157"/>
      <c r="K138" s="155"/>
      <c r="L138" s="158"/>
      <c r="M138" s="158"/>
    </row>
    <row r="139" spans="1:13" s="159" customFormat="1" x14ac:dyDescent="0.2">
      <c r="A139" s="160"/>
      <c r="B139" s="160"/>
      <c r="C139" s="167"/>
      <c r="D139" s="161"/>
      <c r="E139" s="164"/>
      <c r="F139" s="155"/>
      <c r="G139" s="156"/>
      <c r="H139" s="165"/>
      <c r="I139" s="165"/>
      <c r="J139" s="157"/>
      <c r="K139" s="155"/>
      <c r="L139" s="158"/>
      <c r="M139" s="158"/>
    </row>
    <row r="140" spans="1:13" s="159" customFormat="1" x14ac:dyDescent="0.2">
      <c r="A140" s="160"/>
      <c r="B140" s="160"/>
      <c r="C140" s="167"/>
      <c r="D140" s="161"/>
      <c r="E140" s="154"/>
      <c r="F140" s="155"/>
      <c r="G140" s="156"/>
      <c r="H140" s="165"/>
      <c r="I140" s="165"/>
      <c r="J140" s="157"/>
      <c r="K140" s="155"/>
      <c r="L140" s="158"/>
      <c r="M140" s="158"/>
    </row>
    <row r="141" spans="1:13" s="159" customFormat="1" x14ac:dyDescent="0.2">
      <c r="A141" s="160"/>
      <c r="B141" s="160"/>
      <c r="C141" s="167"/>
      <c r="D141" s="161"/>
      <c r="E141" s="154"/>
      <c r="F141" s="155"/>
      <c r="G141" s="156"/>
      <c r="H141" s="165"/>
      <c r="I141" s="165"/>
      <c r="J141" s="157"/>
      <c r="K141" s="155"/>
      <c r="L141" s="158"/>
      <c r="M141" s="158"/>
    </row>
    <row r="142" spans="1:13" s="159" customFormat="1" x14ac:dyDescent="0.2">
      <c r="A142" s="163"/>
      <c r="B142" s="163"/>
      <c r="C142" s="163"/>
      <c r="E142" s="164"/>
      <c r="H142" s="165"/>
      <c r="I142" s="165"/>
      <c r="J142" s="168"/>
      <c r="K142" s="166"/>
    </row>
    <row r="143" spans="1:13" s="159" customFormat="1" x14ac:dyDescent="0.2">
      <c r="A143" s="163"/>
      <c r="B143" s="163"/>
      <c r="C143" s="163"/>
      <c r="E143" s="164"/>
      <c r="H143" s="165"/>
      <c r="I143" s="165"/>
      <c r="J143" s="168"/>
      <c r="K143" s="166"/>
    </row>
    <row r="144" spans="1:13" s="159" customFormat="1" x14ac:dyDescent="0.2">
      <c r="A144" s="163"/>
      <c r="B144" s="163"/>
      <c r="C144" s="163"/>
      <c r="E144" s="164"/>
      <c r="H144" s="165"/>
      <c r="I144" s="165"/>
      <c r="J144" s="168"/>
      <c r="K144" s="165"/>
      <c r="L144" s="165"/>
      <c r="M144" s="168"/>
    </row>
    <row r="145" spans="1:13" s="159" customFormat="1" x14ac:dyDescent="0.2">
      <c r="A145" s="163"/>
      <c r="B145" s="163"/>
      <c r="C145" s="163"/>
      <c r="E145" s="164"/>
      <c r="H145" s="165"/>
      <c r="I145" s="165"/>
      <c r="J145" s="168"/>
      <c r="K145" s="165"/>
      <c r="L145" s="165"/>
      <c r="M145" s="168"/>
    </row>
    <row r="146" spans="1:13" s="159" customFormat="1" x14ac:dyDescent="0.2">
      <c r="A146" s="163"/>
      <c r="B146" s="163"/>
      <c r="C146" s="163"/>
      <c r="E146" s="164"/>
      <c r="H146" s="165"/>
      <c r="I146" s="165"/>
      <c r="J146" s="168"/>
      <c r="K146" s="165"/>
      <c r="L146" s="165"/>
      <c r="M146" s="168"/>
    </row>
    <row r="147" spans="1:13" s="159" customFormat="1" x14ac:dyDescent="0.2">
      <c r="A147" s="163"/>
      <c r="B147" s="163"/>
      <c r="C147" s="163"/>
      <c r="E147" s="164"/>
      <c r="H147" s="165"/>
      <c r="I147" s="165"/>
      <c r="J147" s="168"/>
      <c r="K147" s="165"/>
      <c r="L147" s="165"/>
      <c r="M147" s="168"/>
    </row>
    <row r="148" spans="1:13" s="159" customFormat="1" x14ac:dyDescent="0.2">
      <c r="A148" s="163"/>
      <c r="B148" s="163"/>
      <c r="C148" s="163"/>
      <c r="E148" s="164"/>
      <c r="H148" s="165"/>
      <c r="I148" s="165"/>
      <c r="J148" s="168"/>
      <c r="K148" s="165"/>
      <c r="L148" s="165"/>
      <c r="M148" s="168"/>
    </row>
    <row r="149" spans="1:13" s="159" customFormat="1" x14ac:dyDescent="0.2">
      <c r="A149" s="163"/>
      <c r="B149" s="163"/>
      <c r="C149" s="163"/>
      <c r="E149" s="164"/>
      <c r="H149" s="165"/>
      <c r="I149" s="165"/>
      <c r="J149" s="168"/>
      <c r="K149" s="166"/>
    </row>
    <row r="150" spans="1:13" s="159" customFormat="1" x14ac:dyDescent="0.2">
      <c r="A150" s="163"/>
      <c r="B150" s="163"/>
      <c r="C150" s="163"/>
      <c r="E150" s="164"/>
      <c r="H150" s="165"/>
      <c r="I150" s="165"/>
      <c r="J150" s="168"/>
      <c r="K150" s="166"/>
    </row>
    <row r="151" spans="1:13" s="159" customFormat="1" x14ac:dyDescent="0.2">
      <c r="A151" s="163"/>
      <c r="B151" s="163"/>
      <c r="C151" s="163"/>
      <c r="E151" s="164"/>
      <c r="H151" s="165"/>
      <c r="I151" s="165"/>
      <c r="J151" s="168"/>
      <c r="K151" s="166"/>
    </row>
    <row r="152" spans="1:13" s="159" customFormat="1" x14ac:dyDescent="0.2">
      <c r="A152" s="163"/>
      <c r="B152" s="163"/>
      <c r="C152" s="163"/>
      <c r="E152" s="164"/>
      <c r="H152" s="165"/>
      <c r="I152" s="165"/>
      <c r="J152" s="168"/>
      <c r="K152" s="166"/>
    </row>
    <row r="153" spans="1:13" s="159" customFormat="1" x14ac:dyDescent="0.2">
      <c r="A153" s="163"/>
      <c r="B153" s="163"/>
      <c r="C153" s="163"/>
      <c r="E153" s="164"/>
      <c r="H153" s="165"/>
      <c r="I153" s="165"/>
      <c r="J153" s="168"/>
      <c r="K153" s="166"/>
    </row>
    <row r="154" spans="1:13" s="159" customFormat="1" x14ac:dyDescent="0.2">
      <c r="A154" s="163"/>
      <c r="B154" s="163"/>
      <c r="C154" s="163"/>
      <c r="E154" s="164"/>
      <c r="H154" s="165"/>
      <c r="I154" s="165"/>
      <c r="J154" s="168"/>
      <c r="K154" s="165"/>
      <c r="L154" s="165"/>
      <c r="M154" s="168"/>
    </row>
    <row r="155" spans="1:13" s="159" customFormat="1" x14ac:dyDescent="0.2">
      <c r="A155" s="163"/>
      <c r="B155" s="163"/>
      <c r="C155" s="163"/>
      <c r="E155" s="164"/>
      <c r="H155" s="165"/>
      <c r="I155" s="165"/>
      <c r="J155" s="168"/>
      <c r="K155" s="165"/>
      <c r="L155" s="165"/>
      <c r="M155" s="168"/>
    </row>
    <row r="156" spans="1:13" s="159" customFormat="1" x14ac:dyDescent="0.2">
      <c r="A156" s="163"/>
      <c r="B156" s="163"/>
      <c r="C156" s="163"/>
      <c r="E156" s="164"/>
      <c r="H156" s="165"/>
      <c r="I156" s="165"/>
      <c r="J156" s="168"/>
      <c r="K156" s="165"/>
      <c r="L156" s="165"/>
      <c r="M156" s="168"/>
    </row>
    <row r="157" spans="1:13" s="159" customFormat="1" x14ac:dyDescent="0.2">
      <c r="A157" s="163"/>
      <c r="B157" s="163"/>
      <c r="C157" s="163"/>
      <c r="E157" s="164"/>
      <c r="H157" s="165"/>
      <c r="I157" s="165"/>
      <c r="J157" s="168"/>
      <c r="K157" s="165"/>
      <c r="L157" s="165"/>
      <c r="M157" s="168"/>
    </row>
    <row r="158" spans="1:13" s="159" customFormat="1" x14ac:dyDescent="0.2">
      <c r="A158" s="163"/>
      <c r="B158" s="163"/>
      <c r="C158" s="163"/>
      <c r="E158" s="164"/>
      <c r="H158" s="165"/>
      <c r="I158" s="165"/>
      <c r="J158" s="168"/>
      <c r="K158" s="165"/>
      <c r="L158" s="165"/>
      <c r="M158" s="168"/>
    </row>
    <row r="159" spans="1:13" s="159" customFormat="1" x14ac:dyDescent="0.2">
      <c r="A159" s="163"/>
      <c r="B159" s="163"/>
      <c r="C159" s="163"/>
      <c r="E159" s="164"/>
      <c r="H159" s="165"/>
      <c r="I159" s="165"/>
      <c r="J159" s="168"/>
      <c r="K159" s="166"/>
    </row>
    <row r="160" spans="1:13" s="159" customFormat="1" x14ac:dyDescent="0.2">
      <c r="A160" s="163"/>
      <c r="B160" s="163"/>
      <c r="C160" s="163"/>
      <c r="E160" s="164"/>
      <c r="H160" s="165"/>
      <c r="I160" s="165"/>
      <c r="J160" s="168"/>
      <c r="K160" s="166"/>
    </row>
    <row r="161" spans="1:13" s="159" customFormat="1" x14ac:dyDescent="0.2">
      <c r="A161" s="163"/>
      <c r="B161" s="163"/>
      <c r="C161" s="163"/>
      <c r="E161" s="164"/>
      <c r="H161" s="165"/>
      <c r="I161" s="165"/>
      <c r="J161" s="168"/>
      <c r="K161" s="166"/>
    </row>
    <row r="162" spans="1:13" s="159" customFormat="1" x14ac:dyDescent="0.2">
      <c r="A162" s="163"/>
      <c r="B162" s="163"/>
      <c r="C162" s="163"/>
      <c r="E162" s="164"/>
      <c r="H162" s="165"/>
      <c r="I162" s="165"/>
      <c r="J162" s="168"/>
      <c r="K162" s="166"/>
    </row>
    <row r="163" spans="1:13" s="159" customFormat="1" x14ac:dyDescent="0.2">
      <c r="A163" s="163"/>
      <c r="B163" s="163"/>
      <c r="C163" s="163"/>
      <c r="E163" s="164"/>
      <c r="H163" s="165"/>
      <c r="I163" s="165"/>
      <c r="J163" s="168"/>
      <c r="K163" s="166"/>
    </row>
    <row r="164" spans="1:13" s="159" customFormat="1" x14ac:dyDescent="0.2">
      <c r="A164" s="163"/>
      <c r="B164" s="163"/>
      <c r="C164" s="163"/>
      <c r="E164" s="164"/>
      <c r="H164" s="165"/>
      <c r="I164" s="165"/>
      <c r="J164" s="168"/>
      <c r="K164" s="165"/>
      <c r="L164" s="165"/>
      <c r="M164" s="168"/>
    </row>
    <row r="165" spans="1:13" s="159" customFormat="1" x14ac:dyDescent="0.2">
      <c r="A165" s="163"/>
      <c r="B165" s="163"/>
      <c r="C165" s="163"/>
      <c r="E165" s="164"/>
      <c r="H165" s="165"/>
      <c r="I165" s="165"/>
      <c r="J165" s="168"/>
      <c r="K165" s="165"/>
      <c r="L165" s="165"/>
      <c r="M165" s="168"/>
    </row>
    <row r="166" spans="1:13" s="159" customFormat="1" x14ac:dyDescent="0.2">
      <c r="A166" s="163"/>
      <c r="B166" s="163"/>
      <c r="C166" s="163"/>
      <c r="E166" s="164"/>
      <c r="H166" s="165"/>
      <c r="I166" s="165"/>
      <c r="J166" s="168"/>
      <c r="K166" s="165"/>
      <c r="L166" s="165"/>
      <c r="M166" s="168"/>
    </row>
    <row r="167" spans="1:13" s="159" customFormat="1" x14ac:dyDescent="0.2">
      <c r="A167" s="163"/>
      <c r="B167" s="163"/>
      <c r="C167" s="163"/>
      <c r="E167" s="164"/>
      <c r="H167" s="165"/>
      <c r="I167" s="165"/>
      <c r="J167" s="168"/>
      <c r="K167" s="165"/>
      <c r="L167" s="165"/>
      <c r="M167" s="168"/>
    </row>
    <row r="168" spans="1:13" s="159" customFormat="1" x14ac:dyDescent="0.2">
      <c r="A168" s="163"/>
      <c r="B168" s="163"/>
      <c r="C168" s="163"/>
      <c r="E168" s="164"/>
      <c r="H168" s="165"/>
      <c r="I168" s="165"/>
      <c r="J168" s="168"/>
      <c r="K168" s="165"/>
      <c r="L168" s="165"/>
      <c r="M168" s="168"/>
    </row>
    <row r="169" spans="1:13" s="159" customFormat="1" x14ac:dyDescent="0.2">
      <c r="A169" s="163"/>
      <c r="B169" s="163"/>
      <c r="C169" s="163"/>
      <c r="E169" s="164"/>
      <c r="H169" s="165"/>
      <c r="I169" s="165"/>
      <c r="J169" s="168"/>
      <c r="K169" s="166"/>
    </row>
    <row r="170" spans="1:13" s="159" customFormat="1" x14ac:dyDescent="0.2">
      <c r="A170" s="163"/>
      <c r="B170" s="163"/>
      <c r="C170" s="163"/>
      <c r="E170" s="164"/>
      <c r="H170" s="165"/>
      <c r="I170" s="165"/>
      <c r="J170" s="168"/>
      <c r="K170" s="166"/>
    </row>
    <row r="171" spans="1:13" s="159" customFormat="1" x14ac:dyDescent="0.2">
      <c r="A171" s="163"/>
      <c r="B171" s="163"/>
      <c r="C171" s="163"/>
      <c r="E171" s="164"/>
      <c r="H171" s="165"/>
      <c r="I171" s="165"/>
      <c r="J171" s="168"/>
      <c r="K171" s="166"/>
    </row>
    <row r="172" spans="1:13" s="159" customFormat="1" x14ac:dyDescent="0.2">
      <c r="A172" s="163"/>
      <c r="B172" s="163"/>
      <c r="C172" s="163"/>
      <c r="E172" s="164"/>
      <c r="H172" s="165"/>
      <c r="I172" s="165"/>
      <c r="J172" s="168"/>
      <c r="K172" s="166"/>
    </row>
    <row r="173" spans="1:13" s="159" customFormat="1" x14ac:dyDescent="0.2">
      <c r="A173" s="163"/>
      <c r="B173" s="163"/>
      <c r="C173" s="163"/>
      <c r="E173" s="164"/>
      <c r="H173" s="165"/>
      <c r="I173" s="165"/>
      <c r="J173" s="168"/>
      <c r="K173" s="166"/>
    </row>
    <row r="174" spans="1:13" s="159" customFormat="1" x14ac:dyDescent="0.2">
      <c r="A174" s="163"/>
      <c r="B174" s="163"/>
      <c r="C174" s="163"/>
      <c r="E174" s="164"/>
      <c r="H174" s="165"/>
      <c r="I174" s="165"/>
      <c r="J174" s="168"/>
      <c r="K174" s="165"/>
      <c r="L174" s="165"/>
      <c r="M174" s="168"/>
    </row>
    <row r="175" spans="1:13" s="159" customFormat="1" x14ac:dyDescent="0.2">
      <c r="A175" s="163"/>
      <c r="B175" s="163"/>
      <c r="C175" s="163"/>
      <c r="E175" s="164"/>
      <c r="H175" s="165"/>
      <c r="I175" s="165"/>
      <c r="J175" s="168"/>
      <c r="K175" s="165"/>
      <c r="L175" s="165"/>
      <c r="M175" s="168"/>
    </row>
    <row r="176" spans="1:13" s="159" customFormat="1" x14ac:dyDescent="0.2">
      <c r="A176" s="163"/>
      <c r="B176" s="163"/>
      <c r="C176" s="163"/>
      <c r="E176" s="164"/>
      <c r="H176" s="165"/>
      <c r="I176" s="165"/>
      <c r="J176" s="168"/>
      <c r="K176" s="165"/>
      <c r="L176" s="165"/>
      <c r="M176" s="168"/>
    </row>
    <row r="177" spans="1:13" s="159" customFormat="1" x14ac:dyDescent="0.2">
      <c r="A177" s="163"/>
      <c r="B177" s="163"/>
      <c r="C177" s="163"/>
      <c r="E177" s="164"/>
      <c r="H177" s="165"/>
      <c r="I177" s="165"/>
      <c r="J177" s="168"/>
      <c r="K177" s="165"/>
      <c r="L177" s="165"/>
      <c r="M177" s="168"/>
    </row>
    <row r="178" spans="1:13" s="159" customFormat="1" x14ac:dyDescent="0.2">
      <c r="A178" s="163"/>
      <c r="B178" s="163"/>
      <c r="C178" s="163"/>
      <c r="E178" s="164"/>
      <c r="H178" s="165"/>
      <c r="I178" s="165"/>
      <c r="J178" s="168"/>
      <c r="K178" s="165"/>
      <c r="L178" s="165"/>
      <c r="M178" s="168"/>
    </row>
    <row r="179" spans="1:13" s="159" customFormat="1" x14ac:dyDescent="0.2">
      <c r="A179" s="163"/>
      <c r="B179" s="163"/>
      <c r="C179" s="163"/>
      <c r="E179" s="164"/>
      <c r="H179" s="165"/>
      <c r="I179" s="165"/>
      <c r="J179" s="168"/>
      <c r="K179" s="166"/>
    </row>
    <row r="180" spans="1:13" s="159" customFormat="1" x14ac:dyDescent="0.2">
      <c r="A180" s="163"/>
      <c r="B180" s="163"/>
      <c r="C180" s="163"/>
      <c r="E180" s="164"/>
      <c r="H180" s="165"/>
      <c r="I180" s="165"/>
      <c r="J180" s="168"/>
      <c r="K180" s="166"/>
    </row>
    <row r="181" spans="1:13" s="159" customFormat="1" x14ac:dyDescent="0.2">
      <c r="A181" s="163"/>
      <c r="B181" s="163"/>
      <c r="C181" s="163"/>
      <c r="E181" s="164"/>
      <c r="H181" s="165"/>
      <c r="I181" s="165"/>
      <c r="J181" s="168"/>
      <c r="K181" s="166"/>
    </row>
    <row r="182" spans="1:13" s="159" customFormat="1" x14ac:dyDescent="0.2">
      <c r="A182" s="163"/>
      <c r="B182" s="163"/>
      <c r="C182" s="163"/>
      <c r="E182" s="164"/>
      <c r="H182" s="165"/>
      <c r="I182" s="165"/>
      <c r="J182" s="168"/>
      <c r="K182" s="166"/>
    </row>
    <row r="183" spans="1:13" s="159" customFormat="1" x14ac:dyDescent="0.2">
      <c r="A183" s="163"/>
      <c r="B183" s="163"/>
      <c r="C183" s="163"/>
      <c r="E183" s="164"/>
      <c r="H183" s="165"/>
      <c r="I183" s="165"/>
      <c r="J183" s="168"/>
      <c r="K183" s="166"/>
    </row>
    <row r="184" spans="1:13" s="159" customFormat="1" x14ac:dyDescent="0.2">
      <c r="A184" s="163"/>
      <c r="B184" s="163"/>
      <c r="C184" s="163"/>
      <c r="E184" s="164"/>
      <c r="H184" s="165"/>
      <c r="I184" s="165"/>
      <c r="J184" s="168"/>
      <c r="K184" s="165"/>
      <c r="L184" s="165"/>
      <c r="M184" s="168"/>
    </row>
    <row r="185" spans="1:13" s="159" customFormat="1" x14ac:dyDescent="0.2">
      <c r="A185" s="163"/>
      <c r="B185" s="163"/>
      <c r="C185" s="163"/>
      <c r="E185" s="164"/>
      <c r="H185" s="165"/>
      <c r="I185" s="165"/>
      <c r="J185" s="168"/>
      <c r="K185" s="165"/>
      <c r="L185" s="165"/>
      <c r="M185" s="168"/>
    </row>
    <row r="186" spans="1:13" s="159" customFormat="1" x14ac:dyDescent="0.2">
      <c r="A186" s="163"/>
      <c r="B186" s="163"/>
      <c r="C186" s="163"/>
      <c r="E186" s="164"/>
      <c r="H186" s="165"/>
      <c r="I186" s="165"/>
      <c r="J186" s="168"/>
      <c r="K186" s="165"/>
      <c r="L186" s="165"/>
      <c r="M186" s="168"/>
    </row>
    <row r="187" spans="1:13" s="159" customFormat="1" x14ac:dyDescent="0.2">
      <c r="A187" s="163"/>
      <c r="B187" s="163"/>
      <c r="C187" s="163"/>
      <c r="E187" s="164"/>
      <c r="H187" s="165"/>
      <c r="I187" s="165"/>
      <c r="J187" s="168"/>
      <c r="K187" s="165"/>
      <c r="L187" s="165"/>
      <c r="M187" s="168"/>
    </row>
    <row r="188" spans="1:13" s="159" customFormat="1" x14ac:dyDescent="0.2">
      <c r="A188" s="163"/>
      <c r="B188" s="163"/>
      <c r="C188" s="163"/>
      <c r="E188" s="164"/>
      <c r="H188" s="165"/>
      <c r="I188" s="165"/>
      <c r="J188" s="168"/>
      <c r="K188" s="165"/>
      <c r="L188" s="165"/>
      <c r="M188" s="168"/>
    </row>
    <row r="189" spans="1:13" s="159" customFormat="1" x14ac:dyDescent="0.2">
      <c r="A189" s="163"/>
      <c r="B189" s="163"/>
      <c r="C189" s="163"/>
      <c r="E189" s="164"/>
      <c r="H189" s="165"/>
      <c r="I189" s="165"/>
      <c r="J189" s="168"/>
      <c r="K189" s="166"/>
    </row>
    <row r="190" spans="1:13" s="159" customFormat="1" x14ac:dyDescent="0.2">
      <c r="A190" s="163"/>
      <c r="B190" s="163"/>
      <c r="C190" s="163"/>
      <c r="E190" s="164"/>
      <c r="H190" s="165"/>
      <c r="I190" s="165"/>
      <c r="J190" s="168"/>
      <c r="K190" s="166"/>
    </row>
    <row r="191" spans="1:13" s="159" customFormat="1" x14ac:dyDescent="0.2">
      <c r="A191" s="163"/>
      <c r="B191" s="163"/>
      <c r="C191" s="163"/>
      <c r="E191" s="164"/>
      <c r="H191" s="165"/>
      <c r="I191" s="165"/>
      <c r="J191" s="168"/>
      <c r="K191" s="166"/>
    </row>
    <row r="192" spans="1:13" s="159" customFormat="1" x14ac:dyDescent="0.2">
      <c r="A192" s="163"/>
      <c r="B192" s="163"/>
      <c r="C192" s="163"/>
      <c r="E192" s="164"/>
      <c r="H192" s="165"/>
      <c r="I192" s="165"/>
      <c r="J192" s="168"/>
      <c r="K192" s="166"/>
    </row>
    <row r="193" spans="1:13" s="159" customFormat="1" x14ac:dyDescent="0.2">
      <c r="A193" s="163"/>
      <c r="B193" s="163"/>
      <c r="C193" s="163"/>
      <c r="E193" s="164"/>
      <c r="H193" s="165"/>
      <c r="I193" s="165"/>
      <c r="J193" s="168"/>
      <c r="K193" s="166"/>
    </row>
    <row r="194" spans="1:13" s="159" customFormat="1" x14ac:dyDescent="0.2">
      <c r="A194" s="163"/>
      <c r="B194" s="163"/>
      <c r="C194" s="163"/>
      <c r="E194" s="164"/>
      <c r="G194" s="171"/>
      <c r="H194" s="165"/>
      <c r="I194" s="165"/>
      <c r="J194" s="168"/>
      <c r="K194" s="165"/>
      <c r="L194" s="165"/>
      <c r="M194" s="168"/>
    </row>
    <row r="195" spans="1:13" s="159" customFormat="1" x14ac:dyDescent="0.2">
      <c r="A195" s="163"/>
      <c r="B195" s="163"/>
      <c r="C195" s="163"/>
      <c r="E195" s="164"/>
      <c r="G195" s="171"/>
      <c r="H195" s="165"/>
      <c r="I195" s="165"/>
      <c r="J195" s="168"/>
      <c r="K195" s="165"/>
      <c r="L195" s="165"/>
      <c r="M195" s="168"/>
    </row>
    <row r="196" spans="1:13" s="159" customFormat="1" x14ac:dyDescent="0.2">
      <c r="A196" s="163"/>
      <c r="B196" s="163"/>
      <c r="C196" s="163"/>
      <c r="E196" s="164"/>
      <c r="G196" s="171"/>
      <c r="H196" s="165"/>
      <c r="I196" s="165"/>
      <c r="J196" s="168"/>
      <c r="K196" s="165"/>
      <c r="L196" s="165"/>
      <c r="M196" s="168"/>
    </row>
    <row r="197" spans="1:13" s="159" customFormat="1" x14ac:dyDescent="0.2">
      <c r="A197" s="163"/>
      <c r="B197" s="163"/>
      <c r="C197" s="163"/>
      <c r="E197" s="164"/>
      <c r="G197" s="171"/>
      <c r="H197" s="165"/>
      <c r="I197" s="165"/>
      <c r="J197" s="168"/>
      <c r="K197" s="165"/>
      <c r="L197" s="165"/>
      <c r="M197" s="168"/>
    </row>
    <row r="198" spans="1:13" s="159" customFormat="1" x14ac:dyDescent="0.2">
      <c r="A198" s="163"/>
      <c r="B198" s="163"/>
      <c r="C198" s="163"/>
      <c r="E198" s="164"/>
      <c r="G198" s="171"/>
      <c r="H198" s="165"/>
      <c r="I198" s="165"/>
      <c r="J198" s="168"/>
      <c r="K198" s="165"/>
      <c r="L198" s="165"/>
      <c r="M198" s="168"/>
    </row>
    <row r="199" spans="1:13" s="159" customFormat="1" x14ac:dyDescent="0.2">
      <c r="A199" s="163"/>
      <c r="B199" s="163"/>
      <c r="C199" s="163"/>
      <c r="E199" s="164"/>
      <c r="G199" s="171"/>
      <c r="H199" s="165"/>
      <c r="I199" s="165"/>
      <c r="J199" s="168"/>
      <c r="K199" s="166"/>
    </row>
    <row r="200" spans="1:13" s="159" customFormat="1" x14ac:dyDescent="0.2">
      <c r="A200" s="163"/>
      <c r="B200" s="163"/>
      <c r="C200" s="163"/>
      <c r="E200" s="164"/>
      <c r="G200" s="171"/>
      <c r="H200" s="165"/>
      <c r="I200" s="165"/>
      <c r="J200" s="168"/>
      <c r="K200" s="166"/>
    </row>
    <row r="201" spans="1:13" s="159" customFormat="1" x14ac:dyDescent="0.2">
      <c r="A201" s="163"/>
      <c r="B201" s="163"/>
      <c r="C201" s="163"/>
      <c r="E201" s="164"/>
      <c r="G201" s="171"/>
      <c r="H201" s="165"/>
      <c r="I201" s="165"/>
      <c r="J201" s="168"/>
      <c r="K201" s="166"/>
    </row>
    <row r="202" spans="1:13" s="159" customFormat="1" x14ac:dyDescent="0.2">
      <c r="A202" s="163"/>
      <c r="B202" s="163"/>
      <c r="C202" s="163"/>
      <c r="E202" s="164"/>
      <c r="G202" s="171"/>
      <c r="H202" s="165"/>
      <c r="I202" s="165"/>
      <c r="J202" s="168"/>
      <c r="K202" s="166"/>
    </row>
    <row r="203" spans="1:13" s="159" customFormat="1" x14ac:dyDescent="0.2">
      <c r="A203" s="163"/>
      <c r="B203" s="163"/>
      <c r="C203" s="163"/>
      <c r="E203" s="164"/>
      <c r="G203" s="171"/>
      <c r="H203" s="165"/>
      <c r="I203" s="165"/>
      <c r="J203" s="168"/>
      <c r="K203" s="166"/>
    </row>
    <row r="204" spans="1:13" s="159" customFormat="1" x14ac:dyDescent="0.2">
      <c r="A204" s="163"/>
      <c r="B204" s="163"/>
      <c r="C204" s="163"/>
      <c r="E204" s="164"/>
      <c r="G204" s="158"/>
      <c r="J204" s="169"/>
      <c r="K204" s="166"/>
      <c r="L204" s="158"/>
    </row>
    <row r="205" spans="1:13" s="159" customFormat="1" x14ac:dyDescent="0.2">
      <c r="A205" s="163"/>
      <c r="B205" s="163"/>
      <c r="C205" s="163"/>
      <c r="E205" s="164"/>
      <c r="G205" s="158"/>
      <c r="J205" s="169"/>
      <c r="K205" s="166"/>
      <c r="L205" s="158"/>
    </row>
    <row r="206" spans="1:13" s="159" customFormat="1" x14ac:dyDescent="0.2">
      <c r="A206" s="163"/>
      <c r="B206" s="163"/>
      <c r="C206" s="163"/>
      <c r="E206" s="164"/>
      <c r="G206" s="158"/>
      <c r="J206" s="169"/>
      <c r="K206" s="166"/>
      <c r="L206" s="158"/>
    </row>
    <row r="207" spans="1:13" s="159" customFormat="1" x14ac:dyDescent="0.2">
      <c r="A207" s="163"/>
      <c r="B207" s="163"/>
      <c r="C207" s="163"/>
      <c r="E207" s="164"/>
      <c r="G207" s="158"/>
      <c r="J207" s="169"/>
      <c r="K207" s="166"/>
      <c r="L207" s="158"/>
    </row>
    <row r="208" spans="1:13" s="159" customFormat="1" x14ac:dyDescent="0.2">
      <c r="A208" s="163"/>
      <c r="B208" s="163"/>
      <c r="C208" s="163"/>
      <c r="E208" s="164"/>
      <c r="G208" s="158"/>
      <c r="J208" s="169"/>
      <c r="K208" s="166"/>
      <c r="L208" s="158"/>
    </row>
    <row r="209" spans="1:12" s="159" customFormat="1" x14ac:dyDescent="0.2">
      <c r="A209" s="163"/>
      <c r="B209" s="163"/>
      <c r="C209" s="163"/>
      <c r="E209" s="164"/>
      <c r="G209" s="158"/>
      <c r="J209" s="169"/>
      <c r="K209" s="166"/>
      <c r="L209" s="158"/>
    </row>
    <row r="210" spans="1:12" s="159" customFormat="1" x14ac:dyDescent="0.2">
      <c r="A210" s="163"/>
      <c r="B210" s="163"/>
      <c r="C210" s="163"/>
      <c r="E210" s="164"/>
      <c r="G210" s="158"/>
      <c r="J210" s="169"/>
      <c r="K210" s="166"/>
      <c r="L210" s="158"/>
    </row>
    <row r="211" spans="1:12" s="159" customFormat="1" x14ac:dyDescent="0.2">
      <c r="A211" s="163"/>
      <c r="B211" s="163"/>
      <c r="C211" s="163"/>
      <c r="E211" s="164"/>
      <c r="G211" s="158"/>
      <c r="J211" s="169"/>
      <c r="K211" s="166"/>
      <c r="L211" s="158"/>
    </row>
    <row r="212" spans="1:12" s="159" customFormat="1" x14ac:dyDescent="0.2">
      <c r="A212" s="163"/>
      <c r="B212" s="163"/>
      <c r="C212" s="163"/>
      <c r="E212" s="164"/>
      <c r="G212" s="158"/>
      <c r="J212" s="169"/>
      <c r="K212" s="166"/>
      <c r="L212" s="158"/>
    </row>
    <row r="213" spans="1:12" s="159" customFormat="1" x14ac:dyDescent="0.2">
      <c r="A213" s="163"/>
      <c r="B213" s="163"/>
      <c r="C213" s="163"/>
      <c r="E213" s="164"/>
      <c r="G213" s="158"/>
      <c r="J213" s="169"/>
      <c r="K213" s="166"/>
      <c r="L213" s="158"/>
    </row>
    <row r="214" spans="1:12" s="159" customFormat="1" x14ac:dyDescent="0.2">
      <c r="A214" s="163"/>
      <c r="B214" s="163"/>
      <c r="C214" s="163"/>
      <c r="E214" s="164"/>
      <c r="G214" s="158"/>
      <c r="H214" s="158"/>
      <c r="I214" s="158"/>
      <c r="J214" s="172"/>
      <c r="K214" s="166"/>
      <c r="L214" s="158"/>
    </row>
    <row r="215" spans="1:12" s="159" customFormat="1" x14ac:dyDescent="0.2">
      <c r="A215" s="163"/>
      <c r="B215" s="163"/>
      <c r="C215" s="163"/>
      <c r="E215" s="164"/>
      <c r="G215" s="158"/>
      <c r="H215" s="158"/>
      <c r="I215" s="158"/>
      <c r="J215" s="172"/>
      <c r="K215" s="166"/>
      <c r="L215" s="158"/>
    </row>
    <row r="216" spans="1:12" s="159" customFormat="1" x14ac:dyDescent="0.2">
      <c r="A216" s="163"/>
      <c r="B216" s="163"/>
      <c r="C216" s="163"/>
      <c r="E216" s="164"/>
      <c r="G216" s="158"/>
      <c r="H216" s="158"/>
      <c r="I216" s="158"/>
      <c r="J216" s="172"/>
      <c r="K216" s="166"/>
      <c r="L216" s="158"/>
    </row>
    <row r="217" spans="1:12" s="159" customFormat="1" x14ac:dyDescent="0.2">
      <c r="A217" s="163"/>
      <c r="B217" s="163"/>
      <c r="C217" s="163"/>
      <c r="E217" s="164"/>
      <c r="G217" s="158"/>
      <c r="H217" s="158"/>
      <c r="I217" s="158"/>
      <c r="J217" s="172"/>
      <c r="K217" s="166"/>
      <c r="L217" s="158"/>
    </row>
    <row r="218" spans="1:12" s="159" customFormat="1" x14ac:dyDescent="0.2">
      <c r="A218" s="163"/>
      <c r="B218" s="163"/>
      <c r="C218" s="163"/>
      <c r="E218" s="164"/>
      <c r="G218" s="158"/>
      <c r="H218" s="158"/>
      <c r="I218" s="158"/>
      <c r="J218" s="172"/>
      <c r="K218" s="166"/>
      <c r="L218" s="158"/>
    </row>
    <row r="219" spans="1:12" s="159" customFormat="1" x14ac:dyDescent="0.2">
      <c r="A219" s="163"/>
      <c r="B219" s="163"/>
      <c r="C219" s="163"/>
      <c r="E219" s="164"/>
      <c r="G219" s="158"/>
      <c r="H219" s="158"/>
      <c r="I219" s="158"/>
      <c r="J219" s="172"/>
      <c r="K219" s="166"/>
      <c r="L219" s="158"/>
    </row>
    <row r="220" spans="1:12" s="159" customFormat="1" x14ac:dyDescent="0.2">
      <c r="A220" s="163"/>
      <c r="B220" s="163"/>
      <c r="C220" s="163"/>
      <c r="E220" s="164"/>
      <c r="G220" s="158"/>
      <c r="H220" s="158"/>
      <c r="I220" s="158"/>
      <c r="J220" s="172"/>
      <c r="K220" s="166"/>
      <c r="L220" s="158"/>
    </row>
    <row r="221" spans="1:12" s="159" customFormat="1" x14ac:dyDescent="0.2">
      <c r="A221" s="163"/>
      <c r="B221" s="163"/>
      <c r="C221" s="163"/>
      <c r="E221" s="164"/>
      <c r="G221" s="158"/>
      <c r="H221" s="158"/>
      <c r="I221" s="158"/>
      <c r="J221" s="172"/>
      <c r="K221" s="166"/>
      <c r="L221" s="158"/>
    </row>
    <row r="222" spans="1:12" s="159" customFormat="1" x14ac:dyDescent="0.2">
      <c r="A222" s="163"/>
      <c r="B222" s="163"/>
      <c r="C222" s="163"/>
      <c r="E222" s="164"/>
      <c r="G222" s="158"/>
      <c r="H222" s="158"/>
      <c r="I222" s="158"/>
      <c r="J222" s="172"/>
      <c r="K222" s="166"/>
      <c r="L222" s="158"/>
    </row>
    <row r="223" spans="1:12" s="159" customFormat="1" x14ac:dyDescent="0.2">
      <c r="A223" s="163"/>
      <c r="B223" s="163"/>
      <c r="C223" s="163"/>
      <c r="E223" s="164"/>
      <c r="G223" s="158"/>
      <c r="H223" s="158"/>
      <c r="I223" s="158"/>
      <c r="J223" s="172"/>
      <c r="K223" s="166"/>
      <c r="L223" s="158"/>
    </row>
    <row r="224" spans="1:12" s="159" customFormat="1" x14ac:dyDescent="0.2">
      <c r="A224" s="163"/>
      <c r="B224" s="163"/>
      <c r="C224" s="163"/>
      <c r="E224" s="164"/>
      <c r="H224" s="158"/>
      <c r="I224" s="158"/>
      <c r="J224" s="169"/>
      <c r="K224" s="166"/>
      <c r="L224" s="158"/>
    </row>
    <row r="225" spans="1:12" s="159" customFormat="1" x14ac:dyDescent="0.2">
      <c r="A225" s="163"/>
      <c r="B225" s="163"/>
      <c r="C225" s="163"/>
      <c r="E225" s="164"/>
      <c r="H225" s="158"/>
      <c r="I225" s="158"/>
      <c r="J225" s="169"/>
      <c r="K225" s="166"/>
      <c r="L225" s="158"/>
    </row>
    <row r="226" spans="1:12" s="159" customFormat="1" x14ac:dyDescent="0.2">
      <c r="A226" s="163"/>
      <c r="B226" s="163"/>
      <c r="C226" s="163"/>
      <c r="E226" s="164"/>
      <c r="H226" s="158"/>
      <c r="I226" s="158"/>
      <c r="J226" s="169"/>
      <c r="K226" s="166"/>
      <c r="L226" s="158"/>
    </row>
    <row r="227" spans="1:12" s="159" customFormat="1" x14ac:dyDescent="0.2">
      <c r="A227" s="163"/>
      <c r="B227" s="163"/>
      <c r="C227" s="163"/>
      <c r="E227" s="164"/>
      <c r="H227" s="158"/>
      <c r="I227" s="158"/>
      <c r="J227" s="169"/>
      <c r="K227" s="166"/>
      <c r="L227" s="158"/>
    </row>
    <row r="228" spans="1:12" s="159" customFormat="1" x14ac:dyDescent="0.2">
      <c r="A228" s="163"/>
      <c r="B228" s="163"/>
      <c r="C228" s="163"/>
      <c r="E228" s="164"/>
      <c r="H228" s="158"/>
      <c r="I228" s="158"/>
      <c r="J228" s="169"/>
      <c r="K228" s="166"/>
      <c r="L228" s="158"/>
    </row>
    <row r="229" spans="1:12" s="159" customFormat="1" x14ac:dyDescent="0.2">
      <c r="A229" s="163"/>
      <c r="B229" s="163"/>
      <c r="C229" s="163"/>
      <c r="E229" s="164"/>
      <c r="H229" s="158"/>
      <c r="I229" s="158"/>
      <c r="J229" s="169"/>
      <c r="K229" s="166"/>
      <c r="L229" s="158"/>
    </row>
    <row r="230" spans="1:12" s="159" customFormat="1" x14ac:dyDescent="0.2">
      <c r="A230" s="163"/>
      <c r="B230" s="163"/>
      <c r="C230" s="163"/>
      <c r="E230" s="164"/>
      <c r="H230" s="158"/>
      <c r="I230" s="158"/>
      <c r="J230" s="169"/>
      <c r="K230" s="166"/>
      <c r="L230" s="158"/>
    </row>
    <row r="231" spans="1:12" s="159" customFormat="1" x14ac:dyDescent="0.2">
      <c r="A231" s="163"/>
      <c r="B231" s="163"/>
      <c r="C231" s="163"/>
      <c r="E231" s="164"/>
      <c r="H231" s="158"/>
      <c r="I231" s="158"/>
      <c r="J231" s="169"/>
      <c r="K231" s="166"/>
      <c r="L231" s="158"/>
    </row>
    <row r="232" spans="1:12" s="159" customFormat="1" x14ac:dyDescent="0.2">
      <c r="A232" s="163"/>
      <c r="B232" s="163"/>
      <c r="C232" s="163"/>
      <c r="E232" s="164"/>
      <c r="H232" s="158"/>
      <c r="I232" s="158"/>
      <c r="J232" s="169"/>
      <c r="K232" s="166"/>
      <c r="L232" s="158"/>
    </row>
    <row r="233" spans="1:12" s="159" customFormat="1" x14ac:dyDescent="0.2">
      <c r="A233" s="163"/>
      <c r="B233" s="163"/>
      <c r="C233" s="163"/>
      <c r="E233" s="164"/>
      <c r="H233" s="158"/>
      <c r="I233" s="158"/>
      <c r="J233" s="169"/>
      <c r="K233" s="166"/>
      <c r="L233" s="158"/>
    </row>
    <row r="234" spans="1:12" s="159" customFormat="1" x14ac:dyDescent="0.2">
      <c r="A234" s="163"/>
      <c r="B234" s="163"/>
      <c r="C234" s="163"/>
      <c r="E234" s="164"/>
      <c r="H234" s="158"/>
      <c r="I234" s="158"/>
      <c r="J234" s="169"/>
      <c r="K234" s="166"/>
      <c r="L234" s="158"/>
    </row>
    <row r="235" spans="1:12" s="159" customFormat="1" x14ac:dyDescent="0.2">
      <c r="A235" s="163"/>
      <c r="B235" s="163"/>
      <c r="C235" s="163"/>
      <c r="E235" s="164"/>
      <c r="H235" s="158"/>
      <c r="I235" s="158"/>
      <c r="J235" s="169"/>
      <c r="K235" s="166"/>
      <c r="L235" s="158"/>
    </row>
    <row r="236" spans="1:12" s="159" customFormat="1" x14ac:dyDescent="0.2">
      <c r="A236" s="163"/>
      <c r="B236" s="163"/>
      <c r="C236" s="163"/>
      <c r="E236" s="164"/>
      <c r="H236" s="158"/>
      <c r="I236" s="158"/>
      <c r="J236" s="169"/>
      <c r="K236" s="166"/>
      <c r="L236" s="158"/>
    </row>
    <row r="237" spans="1:12" s="159" customFormat="1" x14ac:dyDescent="0.2">
      <c r="A237" s="163"/>
      <c r="B237" s="163"/>
      <c r="C237" s="163"/>
      <c r="E237" s="164"/>
      <c r="H237" s="158"/>
      <c r="I237" s="158"/>
      <c r="J237" s="169"/>
      <c r="K237" s="166"/>
      <c r="L237" s="158"/>
    </row>
    <row r="238" spans="1:12" s="159" customFormat="1" x14ac:dyDescent="0.2">
      <c r="A238" s="163"/>
      <c r="B238" s="163"/>
      <c r="C238" s="163"/>
      <c r="E238" s="164"/>
      <c r="H238" s="158"/>
      <c r="I238" s="158"/>
      <c r="J238" s="169"/>
      <c r="K238" s="166"/>
      <c r="L238" s="158"/>
    </row>
    <row r="239" spans="1:12" s="159" customFormat="1" x14ac:dyDescent="0.2">
      <c r="A239" s="163"/>
      <c r="B239" s="163"/>
      <c r="C239" s="163"/>
      <c r="E239" s="164"/>
      <c r="H239" s="158"/>
      <c r="I239" s="158"/>
      <c r="J239" s="169"/>
      <c r="K239" s="166"/>
      <c r="L239" s="158"/>
    </row>
    <row r="240" spans="1:12" s="159" customFormat="1" x14ac:dyDescent="0.2">
      <c r="A240" s="163"/>
      <c r="B240" s="163"/>
      <c r="C240" s="163"/>
      <c r="E240" s="164"/>
      <c r="H240" s="158"/>
      <c r="I240" s="158"/>
      <c r="J240" s="169"/>
      <c r="K240" s="166"/>
      <c r="L240" s="158"/>
    </row>
    <row r="241" spans="1:12" s="159" customFormat="1" x14ac:dyDescent="0.2">
      <c r="A241" s="163"/>
      <c r="B241" s="163"/>
      <c r="C241" s="163"/>
      <c r="E241" s="164"/>
      <c r="H241" s="158"/>
      <c r="I241" s="158"/>
      <c r="J241" s="169"/>
      <c r="K241" s="166"/>
      <c r="L241" s="158"/>
    </row>
    <row r="242" spans="1:12" s="159" customFormat="1" x14ac:dyDescent="0.2">
      <c r="A242" s="163"/>
      <c r="B242" s="163"/>
      <c r="C242" s="163"/>
      <c r="E242" s="164"/>
      <c r="H242" s="158"/>
      <c r="I242" s="158"/>
      <c r="J242" s="169"/>
      <c r="K242" s="166"/>
      <c r="L242" s="158"/>
    </row>
    <row r="243" spans="1:12" s="159" customFormat="1" x14ac:dyDescent="0.2">
      <c r="A243" s="163"/>
      <c r="B243" s="163"/>
      <c r="C243" s="163"/>
      <c r="E243" s="164"/>
      <c r="H243" s="158"/>
      <c r="I243" s="158"/>
      <c r="J243" s="169"/>
      <c r="K243" s="166"/>
      <c r="L243" s="158"/>
    </row>
    <row r="244" spans="1:12" s="159" customFormat="1" x14ac:dyDescent="0.2">
      <c r="A244" s="163"/>
      <c r="B244" s="163"/>
      <c r="C244" s="163"/>
      <c r="E244" s="164"/>
      <c r="H244" s="158"/>
      <c r="I244" s="158"/>
      <c r="J244" s="169"/>
      <c r="K244" s="166"/>
      <c r="L244" s="158"/>
    </row>
    <row r="245" spans="1:12" s="159" customFormat="1" x14ac:dyDescent="0.2">
      <c r="A245" s="163"/>
      <c r="B245" s="163"/>
      <c r="C245" s="163"/>
      <c r="E245" s="164"/>
      <c r="H245" s="158"/>
      <c r="I245" s="158"/>
      <c r="J245" s="169"/>
      <c r="K245" s="166"/>
      <c r="L245" s="158"/>
    </row>
    <row r="246" spans="1:12" s="159" customFormat="1" x14ac:dyDescent="0.2">
      <c r="A246" s="163"/>
      <c r="B246" s="163"/>
      <c r="C246" s="163"/>
      <c r="E246" s="164"/>
      <c r="H246" s="158"/>
      <c r="I246" s="158"/>
      <c r="J246" s="169"/>
      <c r="K246" s="166"/>
      <c r="L246" s="158"/>
    </row>
    <row r="247" spans="1:12" s="159" customFormat="1" x14ac:dyDescent="0.2">
      <c r="A247" s="163"/>
      <c r="B247" s="163"/>
      <c r="C247" s="163"/>
      <c r="E247" s="164"/>
      <c r="H247" s="158"/>
      <c r="I247" s="158"/>
      <c r="J247" s="169"/>
      <c r="K247" s="166"/>
      <c r="L247" s="158"/>
    </row>
    <row r="248" spans="1:12" s="159" customFormat="1" x14ac:dyDescent="0.2">
      <c r="A248" s="163"/>
      <c r="B248" s="163"/>
      <c r="C248" s="163"/>
      <c r="E248" s="164"/>
      <c r="H248" s="158"/>
      <c r="I248" s="158"/>
      <c r="J248" s="169"/>
      <c r="K248" s="166"/>
      <c r="L248" s="158"/>
    </row>
    <row r="249" spans="1:12" s="159" customFormat="1" x14ac:dyDescent="0.2">
      <c r="A249" s="163"/>
      <c r="B249" s="163"/>
      <c r="C249" s="163"/>
      <c r="E249" s="164"/>
      <c r="H249" s="158"/>
      <c r="I249" s="158"/>
      <c r="J249" s="169"/>
      <c r="K249" s="166"/>
      <c r="L249" s="158"/>
    </row>
    <row r="250" spans="1:12" s="159" customFormat="1" x14ac:dyDescent="0.2">
      <c r="A250" s="163"/>
      <c r="B250" s="163"/>
      <c r="C250" s="163"/>
      <c r="E250" s="164"/>
      <c r="H250" s="158"/>
      <c r="I250" s="158"/>
      <c r="J250" s="169"/>
      <c r="K250" s="166"/>
      <c r="L250" s="158"/>
    </row>
    <row r="251" spans="1:12" s="159" customFormat="1" x14ac:dyDescent="0.2">
      <c r="A251" s="163"/>
      <c r="B251" s="163"/>
      <c r="C251" s="163"/>
      <c r="E251" s="164"/>
      <c r="H251" s="158"/>
      <c r="I251" s="158"/>
      <c r="J251" s="169"/>
      <c r="K251" s="166"/>
      <c r="L251" s="158"/>
    </row>
    <row r="252" spans="1:12" s="159" customFormat="1" x14ac:dyDescent="0.2">
      <c r="A252" s="163"/>
      <c r="B252" s="163"/>
      <c r="C252" s="163"/>
      <c r="E252" s="164"/>
      <c r="H252" s="158"/>
      <c r="I252" s="158"/>
      <c r="J252" s="169"/>
      <c r="K252" s="166"/>
      <c r="L252" s="158"/>
    </row>
    <row r="253" spans="1:12" s="159" customFormat="1" x14ac:dyDescent="0.2">
      <c r="A253" s="163"/>
      <c r="B253" s="163"/>
      <c r="C253" s="163"/>
      <c r="E253" s="164"/>
      <c r="H253" s="158"/>
      <c r="I253" s="158"/>
      <c r="J253" s="169"/>
      <c r="K253" s="166"/>
      <c r="L253" s="158"/>
    </row>
    <row r="254" spans="1:12" s="159" customFormat="1" x14ac:dyDescent="0.2">
      <c r="A254" s="163"/>
      <c r="B254" s="163"/>
      <c r="C254" s="163"/>
      <c r="E254" s="164"/>
      <c r="G254" s="173"/>
      <c r="H254" s="158"/>
      <c r="I254" s="158"/>
      <c r="J254" s="172"/>
      <c r="K254" s="166"/>
      <c r="L254" s="158"/>
    </row>
    <row r="255" spans="1:12" s="159" customFormat="1" x14ac:dyDescent="0.2">
      <c r="A255" s="163"/>
      <c r="B255" s="163"/>
      <c r="C255" s="163"/>
      <c r="E255" s="164"/>
      <c r="G255" s="173"/>
      <c r="H255" s="158"/>
      <c r="I255" s="158"/>
      <c r="J255" s="172"/>
      <c r="K255" s="166"/>
      <c r="L255" s="158"/>
    </row>
    <row r="256" spans="1:12" s="159" customFormat="1" x14ac:dyDescent="0.2">
      <c r="A256" s="163"/>
      <c r="B256" s="163"/>
      <c r="C256" s="163"/>
      <c r="E256" s="164"/>
      <c r="G256" s="173"/>
      <c r="H256" s="158"/>
      <c r="I256" s="158"/>
      <c r="J256" s="172"/>
      <c r="K256" s="166"/>
      <c r="L256" s="158"/>
    </row>
    <row r="257" spans="1:13" s="159" customFormat="1" x14ac:dyDescent="0.2">
      <c r="A257" s="163"/>
      <c r="B257" s="163"/>
      <c r="C257" s="163"/>
      <c r="E257" s="164"/>
      <c r="G257" s="173"/>
      <c r="H257" s="158"/>
      <c r="I257" s="158"/>
      <c r="J257" s="172"/>
      <c r="K257" s="166"/>
      <c r="L257" s="158"/>
    </row>
    <row r="258" spans="1:13" s="159" customFormat="1" x14ac:dyDescent="0.2">
      <c r="A258" s="163"/>
      <c r="B258" s="163"/>
      <c r="C258" s="163"/>
      <c r="E258" s="164"/>
      <c r="G258" s="173"/>
      <c r="H258" s="158"/>
      <c r="I258" s="158"/>
      <c r="J258" s="172"/>
      <c r="K258" s="166"/>
      <c r="L258" s="158"/>
    </row>
    <row r="259" spans="1:13" s="159" customFormat="1" x14ac:dyDescent="0.2">
      <c r="A259" s="163"/>
      <c r="B259" s="163"/>
      <c r="C259" s="163"/>
      <c r="E259" s="164"/>
      <c r="G259" s="173"/>
      <c r="H259" s="158"/>
      <c r="I259" s="158"/>
      <c r="J259" s="172"/>
      <c r="K259" s="166"/>
      <c r="L259" s="158"/>
    </row>
    <row r="260" spans="1:13" s="159" customFormat="1" x14ac:dyDescent="0.2">
      <c r="A260" s="163"/>
      <c r="B260" s="163"/>
      <c r="C260" s="163"/>
      <c r="E260" s="164"/>
      <c r="G260" s="173"/>
      <c r="H260" s="158"/>
      <c r="I260" s="158"/>
      <c r="J260" s="172"/>
      <c r="K260" s="166"/>
      <c r="L260" s="158"/>
    </row>
    <row r="261" spans="1:13" s="159" customFormat="1" x14ac:dyDescent="0.2">
      <c r="A261" s="163"/>
      <c r="B261" s="163"/>
      <c r="C261" s="163"/>
      <c r="E261" s="164"/>
      <c r="G261" s="173"/>
      <c r="H261" s="158"/>
      <c r="I261" s="158"/>
      <c r="J261" s="172"/>
      <c r="K261" s="166"/>
      <c r="L261" s="158"/>
    </row>
    <row r="262" spans="1:13" s="159" customFormat="1" x14ac:dyDescent="0.2">
      <c r="A262" s="163"/>
      <c r="B262" s="163"/>
      <c r="C262" s="163"/>
      <c r="E262" s="164"/>
      <c r="G262" s="173"/>
      <c r="H262" s="158"/>
      <c r="I262" s="158"/>
      <c r="J262" s="172"/>
      <c r="K262" s="166"/>
      <c r="L262" s="158"/>
    </row>
    <row r="263" spans="1:13" x14ac:dyDescent="0.2">
      <c r="A263" s="163"/>
      <c r="B263" s="163"/>
      <c r="C263" s="163"/>
      <c r="D263" s="159"/>
      <c r="E263" s="164"/>
      <c r="F263" s="159"/>
      <c r="G263" s="173"/>
      <c r="H263" s="158"/>
      <c r="I263" s="158"/>
      <c r="J263" s="172"/>
      <c r="K263" s="166"/>
      <c r="L263" s="158"/>
      <c r="M263" s="159"/>
    </row>
    <row r="264" spans="1:13" x14ac:dyDescent="0.2">
      <c r="A264" s="163"/>
      <c r="B264" s="163"/>
      <c r="C264" s="163"/>
      <c r="D264" s="159"/>
      <c r="E264" s="164"/>
      <c r="F264" s="159"/>
      <c r="G264" s="159"/>
      <c r="H264" s="158"/>
      <c r="I264" s="158"/>
      <c r="J264" s="169"/>
      <c r="K264" s="166"/>
      <c r="L264" s="158"/>
      <c r="M264" s="159"/>
    </row>
    <row r="265" spans="1:13" x14ac:dyDescent="0.2">
      <c r="A265" s="163"/>
      <c r="B265" s="163"/>
      <c r="C265" s="163"/>
      <c r="D265" s="159"/>
      <c r="E265" s="164"/>
      <c r="F265" s="159"/>
      <c r="G265" s="159"/>
      <c r="H265" s="158"/>
      <c r="I265" s="158"/>
      <c r="J265" s="169"/>
      <c r="K265" s="166"/>
      <c r="L265" s="158"/>
      <c r="M265" s="159"/>
    </row>
    <row r="266" spans="1:13" x14ac:dyDescent="0.2">
      <c r="A266" s="163"/>
      <c r="B266" s="163"/>
      <c r="C266" s="163"/>
      <c r="D266" s="159"/>
      <c r="E266" s="164"/>
      <c r="F266" s="159"/>
      <c r="G266" s="159"/>
      <c r="H266" s="158"/>
      <c r="I266" s="158"/>
      <c r="J266" s="169"/>
      <c r="K266" s="166"/>
      <c r="L266" s="158"/>
      <c r="M266" s="159"/>
    </row>
    <row r="267" spans="1:13" x14ac:dyDescent="0.2">
      <c r="A267" s="163"/>
      <c r="B267" s="163"/>
      <c r="C267" s="163"/>
      <c r="D267" s="159"/>
      <c r="E267" s="164"/>
      <c r="F267" s="159"/>
      <c r="G267" s="159"/>
      <c r="H267" s="158"/>
      <c r="I267" s="158"/>
      <c r="J267" s="169"/>
      <c r="K267" s="166"/>
      <c r="L267" s="158"/>
      <c r="M267" s="159"/>
    </row>
    <row r="268" spans="1:13" x14ac:dyDescent="0.2">
      <c r="A268" s="163"/>
      <c r="B268" s="163"/>
      <c r="C268" s="163"/>
      <c r="D268" s="159"/>
      <c r="E268" s="164"/>
      <c r="F268" s="159"/>
      <c r="G268" s="159"/>
      <c r="H268" s="158"/>
      <c r="I268" s="158"/>
      <c r="J268" s="169"/>
      <c r="K268" s="166"/>
      <c r="L268" s="158"/>
      <c r="M268" s="159"/>
    </row>
    <row r="269" spans="1:13" x14ac:dyDescent="0.2">
      <c r="A269" s="163"/>
      <c r="B269" s="163"/>
      <c r="C269" s="163"/>
      <c r="D269" s="159"/>
      <c r="E269" s="164"/>
      <c r="F269" s="159"/>
      <c r="G269" s="159"/>
      <c r="H269" s="158"/>
      <c r="I269" s="158"/>
      <c r="J269" s="169"/>
      <c r="K269" s="166"/>
      <c r="L269" s="158"/>
      <c r="M269" s="159"/>
    </row>
    <row r="270" spans="1:13" x14ac:dyDescent="0.2">
      <c r="A270" s="163"/>
      <c r="B270" s="163"/>
      <c r="C270" s="163"/>
      <c r="D270" s="159"/>
      <c r="E270" s="164"/>
      <c r="F270" s="159"/>
      <c r="G270" s="159"/>
      <c r="H270" s="158"/>
      <c r="I270" s="158"/>
      <c r="J270" s="169"/>
      <c r="K270" s="166"/>
      <c r="L270" s="158"/>
      <c r="M270" s="159"/>
    </row>
    <row r="271" spans="1:13" x14ac:dyDescent="0.2">
      <c r="A271" s="163"/>
      <c r="B271" s="163"/>
      <c r="C271" s="163"/>
      <c r="D271" s="159"/>
      <c r="E271" s="164"/>
      <c r="F271" s="159"/>
      <c r="G271" s="159"/>
      <c r="H271" s="158"/>
      <c r="I271" s="158"/>
      <c r="J271" s="169"/>
      <c r="K271" s="166"/>
      <c r="L271" s="158"/>
      <c r="M271" s="159"/>
    </row>
    <row r="272" spans="1:13" x14ac:dyDescent="0.2">
      <c r="A272" s="163"/>
      <c r="B272" s="163"/>
      <c r="C272" s="163"/>
      <c r="D272" s="159"/>
      <c r="E272" s="164"/>
      <c r="F272" s="159"/>
      <c r="G272" s="173"/>
      <c r="H272" s="158"/>
      <c r="I272" s="158"/>
      <c r="J272" s="169"/>
      <c r="K272" s="166"/>
      <c r="L272" s="158"/>
      <c r="M272" s="159"/>
    </row>
    <row r="273" spans="1:13" x14ac:dyDescent="0.2">
      <c r="A273" s="163"/>
      <c r="B273" s="163"/>
      <c r="C273" s="163"/>
      <c r="D273" s="159"/>
      <c r="E273" s="164"/>
      <c r="F273" s="159"/>
      <c r="G273" s="159"/>
      <c r="H273" s="158"/>
      <c r="I273" s="158"/>
      <c r="J273" s="169"/>
      <c r="K273" s="166"/>
      <c r="L273" s="158"/>
      <c r="M273" s="159"/>
    </row>
    <row r="274" spans="1:13" x14ac:dyDescent="0.2">
      <c r="A274" s="163"/>
      <c r="B274" s="163"/>
      <c r="C274" s="163"/>
      <c r="D274" s="159"/>
      <c r="E274" s="164"/>
      <c r="F274" s="159"/>
      <c r="G274" s="159"/>
      <c r="H274" s="158"/>
      <c r="I274" s="158"/>
      <c r="J274" s="169"/>
      <c r="K274" s="166"/>
      <c r="L274" s="158"/>
      <c r="M274" s="159"/>
    </row>
    <row r="275" spans="1:13" x14ac:dyDescent="0.2">
      <c r="A275" s="163"/>
      <c r="B275" s="163"/>
      <c r="C275" s="163"/>
      <c r="D275" s="159"/>
      <c r="E275" s="164"/>
      <c r="F275" s="159"/>
      <c r="G275" s="159"/>
      <c r="H275" s="158"/>
      <c r="I275" s="158"/>
      <c r="J275" s="169"/>
      <c r="K275" s="166"/>
      <c r="L275" s="158"/>
      <c r="M275" s="159"/>
    </row>
    <row r="276" spans="1:13" x14ac:dyDescent="0.2">
      <c r="A276" s="163"/>
      <c r="B276" s="163"/>
      <c r="C276" s="163"/>
      <c r="D276" s="159"/>
      <c r="E276" s="164"/>
      <c r="F276" s="159"/>
      <c r="G276" s="159"/>
      <c r="H276" s="158"/>
      <c r="I276" s="158"/>
      <c r="J276" s="169"/>
      <c r="K276" s="166"/>
      <c r="L276" s="158"/>
      <c r="M276" s="159"/>
    </row>
    <row r="277" spans="1:13" x14ac:dyDescent="0.2">
      <c r="A277" s="163"/>
      <c r="B277" s="163"/>
      <c r="C277" s="163"/>
      <c r="D277" s="159"/>
      <c r="E277" s="164"/>
      <c r="F277" s="159"/>
      <c r="G277" s="159"/>
      <c r="H277" s="158"/>
      <c r="I277" s="158"/>
      <c r="J277" s="169"/>
      <c r="K277" s="166"/>
      <c r="L277" s="158"/>
      <c r="M277" s="159"/>
    </row>
    <row r="278" spans="1:13" x14ac:dyDescent="0.2">
      <c r="A278" s="163"/>
      <c r="B278" s="163"/>
      <c r="C278" s="163"/>
      <c r="D278" s="159"/>
      <c r="E278" s="164"/>
      <c r="F278" s="159"/>
      <c r="G278" s="159"/>
      <c r="H278" s="158"/>
      <c r="I278" s="158"/>
      <c r="J278" s="169"/>
      <c r="K278" s="166"/>
      <c r="L278" s="158"/>
      <c r="M278" s="159"/>
    </row>
    <row r="279" spans="1:13" x14ac:dyDescent="0.2">
      <c r="A279" s="163"/>
      <c r="B279" s="163"/>
      <c r="C279" s="163"/>
      <c r="D279" s="159"/>
      <c r="E279" s="164"/>
      <c r="F279" s="159"/>
      <c r="G279" s="159"/>
      <c r="H279" s="158"/>
      <c r="I279" s="158"/>
      <c r="J279" s="169"/>
      <c r="K279" s="166"/>
      <c r="L279" s="158"/>
      <c r="M279" s="159"/>
    </row>
    <row r="280" spans="1:13" x14ac:dyDescent="0.2">
      <c r="A280" s="163"/>
      <c r="B280" s="163"/>
      <c r="C280" s="163"/>
      <c r="D280" s="159"/>
      <c r="E280" s="164"/>
      <c r="F280" s="159"/>
      <c r="G280" s="159"/>
      <c r="H280" s="158"/>
      <c r="I280" s="158"/>
      <c r="J280" s="169"/>
      <c r="K280" s="166"/>
      <c r="L280" s="158"/>
      <c r="M280" s="159"/>
    </row>
    <row r="281" spans="1:13" x14ac:dyDescent="0.2">
      <c r="A281" s="163"/>
      <c r="B281" s="163"/>
      <c r="C281" s="163"/>
      <c r="D281" s="159"/>
      <c r="E281" s="164"/>
      <c r="F281" s="159"/>
      <c r="G281" s="159"/>
      <c r="H281" s="158"/>
      <c r="I281" s="158"/>
      <c r="J281" s="169"/>
      <c r="K281" s="166"/>
      <c r="L281" s="158"/>
      <c r="M281" s="159"/>
    </row>
    <row r="282" spans="1:13" x14ac:dyDescent="0.2">
      <c r="A282" s="163"/>
      <c r="B282" s="163"/>
      <c r="C282" s="163"/>
      <c r="D282" s="159"/>
      <c r="E282" s="164"/>
      <c r="F282" s="159"/>
      <c r="G282" s="159"/>
      <c r="H282" s="158"/>
      <c r="I282" s="158"/>
      <c r="J282" s="169"/>
      <c r="K282" s="166"/>
      <c r="L282" s="158"/>
      <c r="M282" s="159"/>
    </row>
    <row r="283" spans="1:13" x14ac:dyDescent="0.2">
      <c r="A283" s="163"/>
      <c r="B283" s="163"/>
      <c r="C283" s="163"/>
      <c r="D283" s="159"/>
      <c r="E283" s="164"/>
      <c r="F283" s="159"/>
      <c r="G283" s="159"/>
      <c r="H283" s="158"/>
      <c r="I283" s="158"/>
      <c r="J283" s="169"/>
      <c r="K283" s="166"/>
      <c r="L283" s="158"/>
      <c r="M283" s="159"/>
    </row>
    <row r="284" spans="1:13" x14ac:dyDescent="0.2">
      <c r="A284" s="167"/>
      <c r="B284" s="167"/>
      <c r="C284" s="167"/>
      <c r="D284" s="159"/>
      <c r="E284" s="170"/>
      <c r="F284" s="159"/>
      <c r="G284" s="158"/>
      <c r="H284" s="159"/>
      <c r="I284" s="159"/>
      <c r="J284" s="159"/>
      <c r="K284" s="166"/>
      <c r="L284" s="159"/>
      <c r="M284" s="159"/>
    </row>
    <row r="285" spans="1:13" x14ac:dyDescent="0.2">
      <c r="A285" s="167"/>
      <c r="B285" s="167"/>
      <c r="C285" s="167"/>
      <c r="D285" s="159"/>
      <c r="E285" s="170"/>
      <c r="F285" s="159"/>
      <c r="G285" s="158"/>
      <c r="H285" s="159"/>
      <c r="I285" s="159"/>
      <c r="J285" s="159"/>
      <c r="K285" s="166"/>
      <c r="L285" s="159"/>
      <c r="M285" s="159"/>
    </row>
    <row r="286" spans="1:13" x14ac:dyDescent="0.2">
      <c r="A286" s="167"/>
      <c r="B286" s="167"/>
      <c r="C286" s="167"/>
      <c r="D286" s="159"/>
      <c r="E286" s="170"/>
      <c r="F286" s="159"/>
      <c r="G286" s="158"/>
      <c r="H286" s="159"/>
      <c r="I286" s="159"/>
      <c r="J286" s="159"/>
      <c r="K286" s="166"/>
      <c r="L286" s="159"/>
      <c r="M286" s="159"/>
    </row>
    <row r="287" spans="1:13" x14ac:dyDescent="0.2">
      <c r="A287" s="167"/>
      <c r="B287" s="167"/>
      <c r="C287" s="167"/>
      <c r="D287" s="159"/>
      <c r="E287" s="170"/>
      <c r="F287" s="159"/>
      <c r="G287" s="158"/>
      <c r="H287" s="159"/>
      <c r="I287" s="159"/>
      <c r="J287" s="159"/>
      <c r="K287" s="166"/>
      <c r="L287" s="159"/>
      <c r="M287" s="159"/>
    </row>
    <row r="288" spans="1:13" x14ac:dyDescent="0.2">
      <c r="A288" s="167"/>
      <c r="B288" s="167"/>
      <c r="C288" s="167"/>
      <c r="D288" s="159"/>
      <c r="E288" s="170"/>
      <c r="F288" s="159"/>
      <c r="G288" s="158"/>
      <c r="H288" s="159"/>
      <c r="I288" s="159"/>
      <c r="J288" s="159"/>
      <c r="K288" s="166"/>
      <c r="L288" s="159"/>
      <c r="M288" s="159"/>
    </row>
    <row r="289" spans="1:13" x14ac:dyDescent="0.2">
      <c r="A289" s="167"/>
      <c r="B289" s="167"/>
      <c r="C289" s="167"/>
      <c r="D289" s="159"/>
      <c r="E289" s="170"/>
      <c r="F289" s="159"/>
      <c r="G289" s="158"/>
      <c r="H289" s="159"/>
      <c r="I289" s="159"/>
      <c r="J289" s="159"/>
      <c r="K289" s="166"/>
      <c r="L289" s="159"/>
      <c r="M289" s="159"/>
    </row>
    <row r="290" spans="1:13" x14ac:dyDescent="0.2">
      <c r="A290" s="167"/>
      <c r="B290" s="167"/>
      <c r="C290" s="167"/>
      <c r="D290" s="159"/>
      <c r="E290" s="170"/>
      <c r="F290" s="159"/>
      <c r="G290" s="158"/>
      <c r="H290" s="159"/>
      <c r="I290" s="159"/>
      <c r="J290" s="159"/>
      <c r="K290" s="166"/>
      <c r="L290" s="159"/>
      <c r="M290" s="159"/>
    </row>
    <row r="291" spans="1:13" x14ac:dyDescent="0.2">
      <c r="A291" s="167"/>
      <c r="B291" s="167"/>
      <c r="C291" s="167"/>
      <c r="D291" s="159"/>
      <c r="E291" s="170"/>
      <c r="F291" s="159"/>
      <c r="G291" s="158"/>
      <c r="H291" s="159"/>
      <c r="I291" s="159"/>
      <c r="J291" s="159"/>
      <c r="K291" s="166"/>
      <c r="L291" s="159"/>
      <c r="M291" s="159"/>
    </row>
    <row r="292" spans="1:13" x14ac:dyDescent="0.2">
      <c r="A292" s="167"/>
      <c r="B292" s="167"/>
      <c r="C292" s="167"/>
      <c r="D292" s="159"/>
      <c r="E292" s="170"/>
      <c r="F292" s="159"/>
      <c r="G292" s="158"/>
      <c r="H292" s="159"/>
      <c r="I292" s="159"/>
      <c r="J292" s="159"/>
      <c r="K292" s="166"/>
      <c r="L292" s="159"/>
      <c r="M292" s="159"/>
    </row>
    <row r="293" spans="1:13" x14ac:dyDescent="0.2">
      <c r="A293" s="167"/>
      <c r="B293" s="167"/>
      <c r="C293" s="167"/>
      <c r="D293" s="159"/>
      <c r="E293" s="170"/>
      <c r="F293" s="159"/>
      <c r="G293" s="158"/>
      <c r="H293" s="159"/>
      <c r="I293" s="159"/>
      <c r="J293" s="159"/>
      <c r="K293" s="166"/>
      <c r="L293" s="159"/>
      <c r="M293" s="159"/>
    </row>
    <row r="294" spans="1:13" x14ac:dyDescent="0.2">
      <c r="A294" s="167"/>
      <c r="B294" s="167"/>
      <c r="C294" s="167"/>
      <c r="D294" s="159"/>
      <c r="E294" s="170"/>
      <c r="F294" s="159"/>
      <c r="G294" s="159"/>
      <c r="H294" s="159"/>
      <c r="I294" s="159"/>
      <c r="J294" s="159"/>
      <c r="K294" s="166"/>
      <c r="L294" s="159"/>
      <c r="M294" s="159"/>
    </row>
    <row r="295" spans="1:13" x14ac:dyDescent="0.2">
      <c r="A295" s="167"/>
      <c r="B295" s="167"/>
      <c r="C295" s="167"/>
      <c r="D295" s="159"/>
      <c r="E295" s="170"/>
      <c r="F295" s="159"/>
      <c r="G295" s="159"/>
      <c r="H295" s="159"/>
      <c r="I295" s="159"/>
      <c r="J295" s="159"/>
      <c r="K295" s="166"/>
      <c r="L295" s="159"/>
      <c r="M295" s="159"/>
    </row>
    <row r="296" spans="1:13" x14ac:dyDescent="0.2">
      <c r="A296" s="167"/>
      <c r="B296" s="167"/>
      <c r="C296" s="167"/>
      <c r="D296" s="159"/>
      <c r="E296" s="170"/>
      <c r="F296" s="159"/>
      <c r="G296" s="159"/>
      <c r="H296" s="159"/>
      <c r="I296" s="159"/>
      <c r="J296" s="159"/>
      <c r="K296" s="166"/>
      <c r="L296" s="159"/>
      <c r="M296" s="159"/>
    </row>
    <row r="297" spans="1:13" x14ac:dyDescent="0.2">
      <c r="A297" s="167"/>
      <c r="B297" s="167"/>
      <c r="C297" s="167"/>
      <c r="D297" s="159"/>
      <c r="E297" s="170"/>
      <c r="F297" s="159"/>
      <c r="G297" s="159"/>
      <c r="H297" s="159"/>
      <c r="I297" s="159"/>
      <c r="J297" s="159"/>
      <c r="K297" s="166"/>
      <c r="L297" s="159"/>
      <c r="M297" s="159"/>
    </row>
    <row r="298" spans="1:13" x14ac:dyDescent="0.2">
      <c r="A298" s="167"/>
      <c r="B298" s="167"/>
      <c r="C298" s="167"/>
      <c r="D298" s="159"/>
      <c r="E298" s="170"/>
      <c r="F298" s="159"/>
      <c r="G298" s="159"/>
      <c r="H298" s="159"/>
      <c r="I298" s="159"/>
      <c r="J298" s="159"/>
      <c r="K298" s="166"/>
      <c r="L298" s="159"/>
      <c r="M298" s="159"/>
    </row>
    <row r="299" spans="1:13" x14ac:dyDescent="0.2">
      <c r="A299" s="167"/>
      <c r="B299" s="167"/>
      <c r="C299" s="167"/>
      <c r="D299" s="159"/>
      <c r="E299" s="170"/>
      <c r="F299" s="159"/>
      <c r="G299" s="159"/>
      <c r="H299" s="159"/>
      <c r="I299" s="159"/>
      <c r="J299" s="159"/>
      <c r="K299" s="166"/>
      <c r="L299" s="159"/>
      <c r="M299" s="159"/>
    </row>
    <row r="300" spans="1:13" x14ac:dyDescent="0.2">
      <c r="A300" s="167"/>
      <c r="B300" s="167"/>
      <c r="C300" s="167"/>
      <c r="D300" s="159"/>
      <c r="E300" s="170"/>
      <c r="F300" s="159"/>
      <c r="G300" s="159"/>
      <c r="H300" s="159"/>
      <c r="I300" s="159"/>
      <c r="J300" s="159"/>
      <c r="K300" s="166"/>
      <c r="L300" s="159"/>
      <c r="M300" s="159"/>
    </row>
    <row r="301" spans="1:13" x14ac:dyDescent="0.2">
      <c r="A301" s="167"/>
      <c r="B301" s="167"/>
      <c r="C301" s="167"/>
      <c r="D301" s="159"/>
      <c r="E301" s="170"/>
      <c r="F301" s="159"/>
      <c r="G301" s="159"/>
      <c r="H301" s="159"/>
      <c r="I301" s="159"/>
      <c r="J301" s="159"/>
      <c r="K301" s="166"/>
      <c r="L301" s="159"/>
      <c r="M301" s="159"/>
    </row>
    <row r="302" spans="1:13" x14ac:dyDescent="0.2">
      <c r="A302" s="167"/>
      <c r="B302" s="167"/>
      <c r="C302" s="167"/>
      <c r="D302" s="159"/>
      <c r="E302" s="170"/>
      <c r="F302" s="159"/>
      <c r="G302" s="159"/>
      <c r="H302" s="159"/>
      <c r="I302" s="159"/>
      <c r="J302" s="159"/>
      <c r="K302" s="166"/>
      <c r="L302" s="159"/>
      <c r="M302" s="159"/>
    </row>
    <row r="303" spans="1:13" x14ac:dyDescent="0.2">
      <c r="A303" s="167"/>
      <c r="B303" s="167"/>
      <c r="C303" s="167"/>
      <c r="D303" s="159"/>
      <c r="E303" s="170"/>
      <c r="F303" s="159"/>
      <c r="G303" s="159"/>
      <c r="H303" s="159"/>
      <c r="I303" s="159"/>
      <c r="J303" s="159"/>
      <c r="K303" s="166"/>
      <c r="L303" s="159"/>
      <c r="M303" s="159"/>
    </row>
    <row r="304" spans="1:13" x14ac:dyDescent="0.2">
      <c r="A304" s="167"/>
      <c r="B304" s="167"/>
      <c r="C304" s="167"/>
      <c r="D304" s="159"/>
      <c r="E304" s="170"/>
      <c r="F304" s="159"/>
      <c r="G304" s="159"/>
      <c r="H304" s="159"/>
      <c r="I304" s="159"/>
      <c r="J304" s="159"/>
      <c r="K304" s="166"/>
      <c r="L304" s="159"/>
      <c r="M304" s="159"/>
    </row>
    <row r="305" spans="1:13" x14ac:dyDescent="0.2">
      <c r="A305" s="167"/>
      <c r="B305" s="167"/>
      <c r="C305" s="167"/>
      <c r="D305" s="159"/>
      <c r="E305" s="170"/>
      <c r="F305" s="159"/>
      <c r="G305" s="159"/>
      <c r="H305" s="159"/>
      <c r="I305" s="159"/>
      <c r="J305" s="159"/>
      <c r="K305" s="166"/>
      <c r="L305" s="159"/>
      <c r="M305" s="159"/>
    </row>
    <row r="306" spans="1:13" x14ac:dyDescent="0.2">
      <c r="A306" s="167"/>
      <c r="B306" s="167"/>
      <c r="C306" s="167"/>
      <c r="D306" s="159"/>
      <c r="E306" s="170"/>
      <c r="F306" s="159"/>
      <c r="G306" s="159"/>
      <c r="H306" s="159"/>
      <c r="I306" s="159"/>
      <c r="J306" s="159"/>
      <c r="K306" s="166"/>
      <c r="L306" s="159"/>
      <c r="M306" s="159"/>
    </row>
    <row r="307" spans="1:13" x14ac:dyDescent="0.2">
      <c r="A307" s="167"/>
      <c r="B307" s="167"/>
      <c r="C307" s="167"/>
      <c r="D307" s="159"/>
      <c r="E307" s="170"/>
      <c r="F307" s="159"/>
      <c r="G307" s="159"/>
      <c r="H307" s="159"/>
      <c r="I307" s="159"/>
      <c r="J307" s="159"/>
      <c r="K307" s="166"/>
      <c r="L307" s="159"/>
      <c r="M307" s="159"/>
    </row>
    <row r="308" spans="1:13" x14ac:dyDescent="0.2">
      <c r="A308" s="167"/>
      <c r="B308" s="167"/>
      <c r="C308" s="167"/>
      <c r="D308" s="159"/>
      <c r="E308" s="170"/>
      <c r="F308" s="159"/>
      <c r="G308" s="159"/>
      <c r="H308" s="159"/>
      <c r="I308" s="159"/>
      <c r="J308" s="159"/>
      <c r="K308" s="166"/>
      <c r="L308" s="159"/>
      <c r="M308" s="159"/>
    </row>
    <row r="309" spans="1:13" x14ac:dyDescent="0.2">
      <c r="A309" s="167"/>
      <c r="B309" s="167"/>
      <c r="C309" s="167"/>
      <c r="D309" s="159"/>
      <c r="E309" s="170"/>
      <c r="F309" s="159"/>
      <c r="G309" s="159"/>
      <c r="H309" s="159"/>
      <c r="I309" s="159"/>
      <c r="J309" s="159"/>
      <c r="K309" s="166"/>
      <c r="L309" s="159"/>
      <c r="M309" s="159"/>
    </row>
    <row r="310" spans="1:13" x14ac:dyDescent="0.2">
      <c r="A310" s="167"/>
      <c r="B310" s="167"/>
      <c r="C310" s="167"/>
      <c r="D310" s="159"/>
      <c r="E310" s="170"/>
      <c r="F310" s="159"/>
      <c r="G310" s="159"/>
      <c r="H310" s="159"/>
      <c r="I310" s="159"/>
      <c r="J310" s="159"/>
      <c r="K310" s="166"/>
      <c r="L310" s="159"/>
      <c r="M310" s="159"/>
    </row>
    <row r="311" spans="1:13" x14ac:dyDescent="0.2">
      <c r="A311" s="167"/>
      <c r="B311" s="167"/>
      <c r="C311" s="167"/>
      <c r="D311" s="159"/>
      <c r="E311" s="170"/>
      <c r="F311" s="159"/>
      <c r="G311" s="159"/>
      <c r="H311" s="159"/>
      <c r="I311" s="159"/>
      <c r="J311" s="159"/>
      <c r="K311" s="166"/>
      <c r="L311" s="159"/>
      <c r="M311" s="159"/>
    </row>
    <row r="312" spans="1:13" x14ac:dyDescent="0.2">
      <c r="A312" s="167"/>
      <c r="B312" s="167"/>
      <c r="C312" s="167"/>
      <c r="D312" s="159"/>
      <c r="E312" s="170"/>
      <c r="F312" s="159"/>
      <c r="G312" s="159"/>
      <c r="H312" s="159"/>
      <c r="I312" s="159"/>
      <c r="J312" s="159"/>
      <c r="K312" s="166"/>
      <c r="L312" s="159"/>
      <c r="M312" s="159"/>
    </row>
    <row r="313" spans="1:13" x14ac:dyDescent="0.2">
      <c r="A313" s="167"/>
      <c r="B313" s="167"/>
      <c r="C313" s="167"/>
      <c r="D313" s="159"/>
      <c r="E313" s="170"/>
      <c r="F313" s="159"/>
      <c r="G313" s="159"/>
      <c r="H313" s="159"/>
      <c r="I313" s="159"/>
      <c r="J313" s="159"/>
      <c r="K313" s="166"/>
      <c r="L313" s="159"/>
      <c r="M313" s="159"/>
    </row>
    <row r="314" spans="1:13" x14ac:dyDescent="0.2">
      <c r="A314" s="167"/>
      <c r="B314" s="167"/>
      <c r="C314" s="167"/>
      <c r="D314" s="159"/>
      <c r="E314" s="170"/>
      <c r="F314" s="159"/>
      <c r="G314" s="159"/>
      <c r="H314" s="159"/>
      <c r="I314" s="159"/>
      <c r="J314" s="159"/>
      <c r="K314" s="166"/>
      <c r="L314" s="159"/>
      <c r="M314" s="159"/>
    </row>
    <row r="315" spans="1:13" x14ac:dyDescent="0.2">
      <c r="A315" s="167"/>
      <c r="B315" s="167"/>
      <c r="C315" s="167"/>
      <c r="D315" s="159"/>
      <c r="E315" s="170"/>
      <c r="F315" s="159"/>
      <c r="G315" s="159"/>
      <c r="H315" s="159"/>
      <c r="I315" s="159"/>
      <c r="J315" s="159"/>
      <c r="K315" s="166"/>
      <c r="L315" s="159"/>
      <c r="M315" s="159"/>
    </row>
    <row r="316" spans="1:13" x14ac:dyDescent="0.2">
      <c r="A316" s="167"/>
      <c r="B316" s="167"/>
      <c r="C316" s="167"/>
      <c r="D316" s="159"/>
      <c r="E316" s="170"/>
      <c r="F316" s="159"/>
      <c r="G316" s="159"/>
      <c r="H316" s="159"/>
      <c r="I316" s="159"/>
      <c r="J316" s="159"/>
      <c r="K316" s="166"/>
      <c r="L316" s="159"/>
      <c r="M316" s="159"/>
    </row>
    <row r="317" spans="1:13" x14ac:dyDescent="0.2">
      <c r="A317" s="167"/>
      <c r="B317" s="167"/>
      <c r="C317" s="167"/>
      <c r="D317" s="159"/>
      <c r="E317" s="170"/>
      <c r="F317" s="159"/>
      <c r="G317" s="159"/>
      <c r="H317" s="159"/>
      <c r="I317" s="159"/>
      <c r="J317" s="159"/>
      <c r="K317" s="166"/>
      <c r="L317" s="159"/>
      <c r="M317" s="159"/>
    </row>
    <row r="318" spans="1:13" x14ac:dyDescent="0.2">
      <c r="A318" s="167"/>
      <c r="B318" s="167"/>
      <c r="C318" s="167"/>
      <c r="D318" s="159"/>
      <c r="E318" s="170"/>
      <c r="F318" s="159"/>
      <c r="G318" s="159"/>
      <c r="H318" s="159"/>
      <c r="I318" s="159"/>
      <c r="J318" s="159"/>
      <c r="K318" s="166"/>
      <c r="L318" s="159"/>
      <c r="M318" s="159"/>
    </row>
    <row r="319" spans="1:13" x14ac:dyDescent="0.2">
      <c r="A319" s="167"/>
      <c r="B319" s="167"/>
      <c r="C319" s="167"/>
      <c r="D319" s="159"/>
      <c r="E319" s="170"/>
      <c r="F319" s="159"/>
      <c r="G319" s="159"/>
      <c r="H319" s="159"/>
      <c r="I319" s="159"/>
      <c r="J319" s="159"/>
      <c r="K319" s="166"/>
      <c r="L319" s="159"/>
      <c r="M319" s="159"/>
    </row>
    <row r="320" spans="1:13" x14ac:dyDescent="0.2">
      <c r="A320" s="167"/>
      <c r="B320" s="167"/>
      <c r="C320" s="167"/>
      <c r="D320" s="159"/>
      <c r="E320" s="170"/>
      <c r="F320" s="159"/>
      <c r="G320" s="159"/>
      <c r="H320" s="159"/>
      <c r="I320" s="159"/>
      <c r="J320" s="159"/>
      <c r="K320" s="166"/>
      <c r="L320" s="159"/>
      <c r="M320" s="159"/>
    </row>
    <row r="321" spans="1:13" x14ac:dyDescent="0.2">
      <c r="A321" s="167"/>
      <c r="B321" s="167"/>
      <c r="C321" s="167"/>
      <c r="D321" s="159"/>
      <c r="E321" s="170"/>
      <c r="F321" s="159"/>
      <c r="G321" s="159"/>
      <c r="H321" s="159"/>
      <c r="I321" s="159"/>
      <c r="J321" s="159"/>
      <c r="K321" s="166"/>
      <c r="L321" s="159"/>
      <c r="M321" s="159"/>
    </row>
    <row r="322" spans="1:13" x14ac:dyDescent="0.2">
      <c r="A322" s="167"/>
      <c r="B322" s="167"/>
      <c r="C322" s="167"/>
      <c r="D322" s="159"/>
      <c r="E322" s="170"/>
      <c r="F322" s="159"/>
      <c r="G322" s="159"/>
      <c r="H322" s="159"/>
      <c r="I322" s="159"/>
      <c r="J322" s="159"/>
      <c r="K322" s="166"/>
      <c r="L322" s="159"/>
      <c r="M322" s="159"/>
    </row>
    <row r="323" spans="1:13" x14ac:dyDescent="0.2">
      <c r="A323" s="167"/>
      <c r="B323" s="167"/>
      <c r="C323" s="167"/>
      <c r="D323" s="159"/>
      <c r="E323" s="170"/>
      <c r="F323" s="159"/>
      <c r="G323" s="159"/>
      <c r="H323" s="159"/>
      <c r="I323" s="159"/>
      <c r="J323" s="159"/>
      <c r="K323" s="166"/>
      <c r="L323" s="159"/>
      <c r="M323" s="159"/>
    </row>
    <row r="324" spans="1:13" x14ac:dyDescent="0.2">
      <c r="A324" s="167"/>
      <c r="B324" s="167"/>
      <c r="C324" s="167"/>
      <c r="D324" s="159"/>
      <c r="E324" s="170"/>
      <c r="F324" s="159"/>
      <c r="G324" s="159"/>
      <c r="H324" s="159"/>
      <c r="I324" s="159"/>
      <c r="J324" s="159"/>
      <c r="K324" s="166"/>
      <c r="L324" s="159"/>
      <c r="M324" s="159"/>
    </row>
    <row r="325" spans="1:13" x14ac:dyDescent="0.2">
      <c r="A325" s="167"/>
      <c r="B325" s="167"/>
      <c r="C325" s="167"/>
      <c r="D325" s="159"/>
      <c r="E325" s="170"/>
      <c r="F325" s="159"/>
      <c r="G325" s="159"/>
      <c r="H325" s="159"/>
      <c r="I325" s="159"/>
      <c r="J325" s="159"/>
      <c r="K325" s="166"/>
      <c r="L325" s="159"/>
      <c r="M325" s="159"/>
    </row>
    <row r="326" spans="1:13" x14ac:dyDescent="0.2">
      <c r="A326" s="167"/>
      <c r="B326" s="167"/>
      <c r="C326" s="167"/>
      <c r="D326" s="159"/>
      <c r="E326" s="170"/>
      <c r="F326" s="159"/>
      <c r="G326" s="159"/>
      <c r="H326" s="159"/>
      <c r="I326" s="159"/>
      <c r="J326" s="159"/>
      <c r="K326" s="166"/>
      <c r="L326" s="159"/>
      <c r="M326" s="159"/>
    </row>
    <row r="327" spans="1:13" x14ac:dyDescent="0.2">
      <c r="A327" s="167"/>
      <c r="B327" s="167"/>
      <c r="C327" s="167"/>
      <c r="D327" s="159"/>
      <c r="E327" s="170"/>
      <c r="F327" s="159"/>
      <c r="G327" s="159"/>
      <c r="H327" s="159"/>
      <c r="I327" s="159"/>
      <c r="J327" s="159"/>
      <c r="K327" s="166"/>
      <c r="L327" s="159"/>
      <c r="M327" s="159"/>
    </row>
    <row r="328" spans="1:13" x14ac:dyDescent="0.2">
      <c r="A328" s="167"/>
      <c r="B328" s="167"/>
      <c r="C328" s="167"/>
      <c r="D328" s="159"/>
      <c r="E328" s="170"/>
      <c r="F328" s="159"/>
      <c r="G328" s="159"/>
      <c r="H328" s="159"/>
      <c r="I328" s="159"/>
      <c r="J328" s="159"/>
      <c r="K328" s="166"/>
      <c r="L328" s="159"/>
      <c r="M328" s="159"/>
    </row>
    <row r="329" spans="1:13" x14ac:dyDescent="0.2">
      <c r="A329" s="167"/>
      <c r="B329" s="167"/>
      <c r="C329" s="167"/>
      <c r="D329" s="159"/>
      <c r="E329" s="170"/>
      <c r="F329" s="159"/>
      <c r="G329" s="159"/>
      <c r="H329" s="159"/>
      <c r="I329" s="159"/>
      <c r="J329" s="159"/>
      <c r="K329" s="166"/>
      <c r="L329" s="159"/>
      <c r="M329" s="159"/>
    </row>
    <row r="330" spans="1:13" x14ac:dyDescent="0.2">
      <c r="A330" s="167"/>
      <c r="B330" s="167"/>
      <c r="C330" s="167"/>
      <c r="D330" s="159"/>
      <c r="E330" s="170"/>
      <c r="F330" s="159"/>
      <c r="G330" s="159"/>
      <c r="H330" s="159"/>
      <c r="I330" s="159"/>
      <c r="J330" s="159"/>
      <c r="K330" s="166"/>
      <c r="L330" s="159"/>
      <c r="M330" s="159"/>
    </row>
    <row r="331" spans="1:13" x14ac:dyDescent="0.2">
      <c r="A331" s="167"/>
      <c r="B331" s="167"/>
      <c r="C331" s="167"/>
      <c r="D331" s="159"/>
      <c r="E331" s="170"/>
      <c r="F331" s="159"/>
      <c r="G331" s="159"/>
      <c r="H331" s="159"/>
      <c r="I331" s="159"/>
      <c r="J331" s="159"/>
      <c r="K331" s="166"/>
      <c r="L331" s="159"/>
      <c r="M331" s="159"/>
    </row>
    <row r="332" spans="1:13" x14ac:dyDescent="0.2">
      <c r="A332" s="167"/>
      <c r="B332" s="167"/>
      <c r="C332" s="167"/>
      <c r="D332" s="159"/>
      <c r="E332" s="170"/>
      <c r="F332" s="159"/>
      <c r="G332" s="159"/>
      <c r="H332" s="159"/>
      <c r="I332" s="159"/>
      <c r="J332" s="159"/>
      <c r="K332" s="166"/>
      <c r="L332" s="159"/>
      <c r="M332" s="159"/>
    </row>
    <row r="333" spans="1:13" x14ac:dyDescent="0.2">
      <c r="A333" s="167"/>
      <c r="B333" s="167"/>
      <c r="C333" s="167"/>
      <c r="D333" s="159"/>
      <c r="E333" s="170"/>
      <c r="F333" s="159"/>
      <c r="G333" s="159"/>
      <c r="H333" s="159"/>
      <c r="I333" s="159"/>
      <c r="J333" s="159"/>
      <c r="K333" s="166"/>
      <c r="L333" s="159"/>
      <c r="M333" s="159"/>
    </row>
    <row r="334" spans="1:13" x14ac:dyDescent="0.2">
      <c r="A334" s="167"/>
      <c r="B334" s="167"/>
      <c r="C334" s="167"/>
      <c r="D334" s="159"/>
      <c r="E334" s="170"/>
      <c r="F334" s="159"/>
      <c r="G334" s="158"/>
      <c r="H334" s="159"/>
      <c r="I334" s="159"/>
      <c r="J334" s="159"/>
      <c r="K334" s="166"/>
      <c r="L334" s="159"/>
      <c r="M334" s="159"/>
    </row>
    <row r="335" spans="1:13" x14ac:dyDescent="0.2">
      <c r="A335" s="167"/>
      <c r="B335" s="167"/>
      <c r="C335" s="167"/>
      <c r="D335" s="159"/>
      <c r="E335" s="170"/>
      <c r="F335" s="159"/>
      <c r="G335" s="158"/>
      <c r="H335" s="159"/>
      <c r="I335" s="159"/>
      <c r="J335" s="159"/>
      <c r="K335" s="166"/>
      <c r="L335" s="159"/>
      <c r="M335" s="159"/>
    </row>
    <row r="336" spans="1:13" x14ac:dyDescent="0.2">
      <c r="A336" s="167"/>
      <c r="B336" s="167"/>
      <c r="C336" s="167"/>
      <c r="D336" s="159"/>
      <c r="E336" s="170"/>
      <c r="F336" s="159"/>
      <c r="G336" s="158"/>
      <c r="H336" s="159"/>
      <c r="I336" s="159"/>
      <c r="J336" s="159"/>
      <c r="K336" s="166"/>
      <c r="L336" s="159"/>
      <c r="M336" s="159"/>
    </row>
    <row r="337" spans="1:13" x14ac:dyDescent="0.2">
      <c r="A337" s="167"/>
      <c r="B337" s="167"/>
      <c r="C337" s="167"/>
      <c r="D337" s="159"/>
      <c r="E337" s="170"/>
      <c r="F337" s="159"/>
      <c r="G337" s="158"/>
      <c r="H337" s="159"/>
      <c r="I337" s="159"/>
      <c r="J337" s="159"/>
      <c r="K337" s="166"/>
      <c r="L337" s="159"/>
      <c r="M337" s="159"/>
    </row>
    <row r="338" spans="1:13" x14ac:dyDescent="0.2">
      <c r="A338" s="167"/>
      <c r="B338" s="167"/>
      <c r="C338" s="167"/>
      <c r="D338" s="159"/>
      <c r="E338" s="170"/>
      <c r="F338" s="159"/>
      <c r="G338" s="158"/>
      <c r="H338" s="159"/>
      <c r="I338" s="159"/>
      <c r="J338" s="159"/>
      <c r="K338" s="166"/>
      <c r="L338" s="159"/>
      <c r="M338" s="159"/>
    </row>
    <row r="339" spans="1:13" x14ac:dyDescent="0.2">
      <c r="A339" s="167"/>
      <c r="B339" s="167"/>
      <c r="C339" s="167"/>
      <c r="D339" s="159"/>
      <c r="E339" s="170"/>
      <c r="F339" s="159"/>
      <c r="G339" s="158"/>
      <c r="H339" s="159"/>
      <c r="I339" s="159"/>
      <c r="J339" s="159"/>
      <c r="K339" s="166"/>
      <c r="L339" s="159"/>
      <c r="M339" s="159"/>
    </row>
    <row r="340" spans="1:13" x14ac:dyDescent="0.2">
      <c r="A340" s="167"/>
      <c r="B340" s="167"/>
      <c r="C340" s="167"/>
      <c r="D340" s="159"/>
      <c r="E340" s="170"/>
      <c r="F340" s="159"/>
      <c r="G340" s="158"/>
      <c r="H340" s="159"/>
      <c r="I340" s="159"/>
      <c r="J340" s="159"/>
      <c r="K340" s="166"/>
      <c r="L340" s="159"/>
      <c r="M340" s="159"/>
    </row>
    <row r="341" spans="1:13" x14ac:dyDescent="0.2">
      <c r="A341" s="167"/>
      <c r="B341" s="167"/>
      <c r="C341" s="167"/>
      <c r="D341" s="159"/>
      <c r="E341" s="170"/>
      <c r="F341" s="159"/>
      <c r="G341" s="158"/>
      <c r="H341" s="159"/>
      <c r="I341" s="159"/>
      <c r="J341" s="159"/>
      <c r="K341" s="166"/>
      <c r="L341" s="159"/>
      <c r="M341" s="159"/>
    </row>
    <row r="342" spans="1:13" x14ac:dyDescent="0.2">
      <c r="A342" s="167"/>
      <c r="B342" s="167"/>
      <c r="C342" s="167"/>
      <c r="D342" s="159"/>
      <c r="E342" s="170"/>
      <c r="F342" s="159"/>
      <c r="G342" s="158"/>
      <c r="H342" s="159"/>
      <c r="I342" s="159"/>
      <c r="J342" s="159"/>
      <c r="K342" s="166"/>
      <c r="L342" s="159"/>
      <c r="M342" s="159"/>
    </row>
    <row r="343" spans="1:13" x14ac:dyDescent="0.2">
      <c r="A343" s="167"/>
      <c r="B343" s="167"/>
      <c r="C343" s="167"/>
      <c r="D343" s="159"/>
      <c r="E343" s="170"/>
      <c r="F343" s="159"/>
      <c r="G343" s="158"/>
      <c r="H343" s="159"/>
      <c r="I343" s="159"/>
      <c r="J343" s="159"/>
      <c r="K343" s="166"/>
      <c r="L343" s="159"/>
      <c r="M343" s="159"/>
    </row>
    <row r="344" spans="1:13" x14ac:dyDescent="0.2">
      <c r="A344" s="167"/>
      <c r="B344" s="167"/>
      <c r="C344" s="167"/>
      <c r="D344" s="159"/>
      <c r="E344" s="170"/>
      <c r="F344" s="159"/>
      <c r="G344" s="159"/>
      <c r="H344" s="159"/>
      <c r="I344" s="159"/>
      <c r="J344" s="159"/>
      <c r="K344" s="166"/>
      <c r="L344" s="159"/>
      <c r="M344" s="159"/>
    </row>
    <row r="345" spans="1:13" x14ac:dyDescent="0.2">
      <c r="A345" s="167"/>
      <c r="B345" s="167"/>
      <c r="C345" s="167"/>
      <c r="D345" s="159"/>
      <c r="E345" s="170"/>
      <c r="F345" s="159"/>
      <c r="G345" s="159"/>
      <c r="H345" s="159"/>
      <c r="I345" s="159"/>
      <c r="J345" s="159"/>
      <c r="K345" s="166"/>
      <c r="L345" s="159"/>
      <c r="M345" s="159"/>
    </row>
    <row r="346" spans="1:13" x14ac:dyDescent="0.2">
      <c r="A346" s="167"/>
      <c r="B346" s="167"/>
      <c r="C346" s="167"/>
      <c r="D346" s="159"/>
      <c r="E346" s="170"/>
      <c r="F346" s="159"/>
      <c r="G346" s="159"/>
      <c r="H346" s="159"/>
      <c r="I346" s="159"/>
      <c r="J346" s="159"/>
      <c r="K346" s="166"/>
      <c r="L346" s="159"/>
      <c r="M346" s="159"/>
    </row>
    <row r="347" spans="1:13" x14ac:dyDescent="0.2">
      <c r="A347" s="167"/>
      <c r="B347" s="167"/>
      <c r="C347" s="167"/>
      <c r="D347" s="159"/>
      <c r="E347" s="170"/>
      <c r="F347" s="159"/>
      <c r="G347" s="159"/>
      <c r="H347" s="159"/>
      <c r="I347" s="159"/>
      <c r="J347" s="159"/>
      <c r="K347" s="166"/>
      <c r="L347" s="159"/>
      <c r="M347" s="159"/>
    </row>
    <row r="348" spans="1:13" x14ac:dyDescent="0.2">
      <c r="A348" s="167"/>
      <c r="B348" s="167"/>
      <c r="C348" s="167"/>
      <c r="D348" s="159"/>
      <c r="E348" s="170"/>
      <c r="F348" s="159"/>
      <c r="G348" s="159"/>
      <c r="H348" s="159"/>
      <c r="I348" s="159"/>
      <c r="J348" s="159"/>
      <c r="K348" s="166"/>
      <c r="L348" s="159"/>
      <c r="M348" s="159"/>
    </row>
    <row r="349" spans="1:13" x14ac:dyDescent="0.2">
      <c r="A349" s="167"/>
      <c r="B349" s="167"/>
      <c r="C349" s="167"/>
      <c r="D349" s="159"/>
      <c r="E349" s="170"/>
      <c r="F349" s="159"/>
      <c r="G349" s="159"/>
      <c r="H349" s="159"/>
      <c r="I349" s="159"/>
      <c r="J349" s="159"/>
      <c r="K349" s="166"/>
      <c r="L349" s="159"/>
      <c r="M349" s="159"/>
    </row>
    <row r="350" spans="1:13" x14ac:dyDescent="0.2">
      <c r="A350" s="167"/>
      <c r="B350" s="167"/>
      <c r="C350" s="167"/>
      <c r="D350" s="159"/>
      <c r="E350" s="170"/>
      <c r="F350" s="159"/>
      <c r="G350" s="159"/>
      <c r="H350" s="159"/>
      <c r="I350" s="159"/>
      <c r="J350" s="159"/>
      <c r="K350" s="166"/>
      <c r="L350" s="159"/>
      <c r="M350" s="159"/>
    </row>
    <row r="351" spans="1:13" x14ac:dyDescent="0.2">
      <c r="A351" s="167"/>
      <c r="B351" s="167"/>
      <c r="C351" s="167"/>
      <c r="D351" s="159"/>
      <c r="E351" s="170"/>
      <c r="F351" s="159"/>
      <c r="G351" s="159"/>
      <c r="H351" s="159"/>
      <c r="I351" s="159"/>
      <c r="J351" s="159"/>
      <c r="K351" s="166"/>
      <c r="L351" s="159"/>
      <c r="M351" s="159"/>
    </row>
    <row r="352" spans="1:13" x14ac:dyDescent="0.2">
      <c r="A352" s="167"/>
      <c r="B352" s="167"/>
      <c r="C352" s="167"/>
      <c r="D352" s="159"/>
      <c r="E352" s="170"/>
      <c r="F352" s="159"/>
      <c r="G352" s="159"/>
      <c r="H352" s="159"/>
      <c r="I352" s="159"/>
      <c r="J352" s="159"/>
      <c r="K352" s="166"/>
      <c r="L352" s="159"/>
      <c r="M352" s="159"/>
    </row>
    <row r="353" spans="1:13" x14ac:dyDescent="0.2">
      <c r="A353" s="167"/>
      <c r="B353" s="167"/>
      <c r="C353" s="167"/>
      <c r="D353" s="159"/>
      <c r="E353" s="170"/>
      <c r="F353" s="159"/>
      <c r="G353" s="159"/>
      <c r="H353" s="159"/>
      <c r="I353" s="159"/>
      <c r="J353" s="159"/>
      <c r="K353" s="166"/>
      <c r="L353" s="159"/>
      <c r="M353" s="159"/>
    </row>
    <row r="354" spans="1:13" x14ac:dyDescent="0.2">
      <c r="A354" s="167"/>
      <c r="B354" s="167"/>
      <c r="C354" s="167"/>
      <c r="D354" s="159"/>
      <c r="E354" s="170"/>
      <c r="F354" s="159"/>
      <c r="G354" s="159"/>
      <c r="H354" s="159"/>
      <c r="I354" s="159"/>
      <c r="J354" s="159"/>
      <c r="K354" s="166"/>
      <c r="L354" s="159"/>
      <c r="M354" s="159"/>
    </row>
    <row r="355" spans="1:13" x14ac:dyDescent="0.2">
      <c r="A355" s="167"/>
      <c r="B355" s="167"/>
      <c r="C355" s="167"/>
      <c r="D355" s="159"/>
      <c r="E355" s="170"/>
      <c r="F355" s="159"/>
      <c r="G355" s="159"/>
      <c r="H355" s="159"/>
      <c r="I355" s="159"/>
      <c r="J355" s="159"/>
      <c r="K355" s="166"/>
      <c r="L355" s="159"/>
      <c r="M355" s="159"/>
    </row>
    <row r="356" spans="1:13" x14ac:dyDescent="0.2">
      <c r="A356" s="167"/>
      <c r="B356" s="167"/>
      <c r="C356" s="167"/>
      <c r="D356" s="159"/>
      <c r="E356" s="170"/>
      <c r="F356" s="159"/>
      <c r="G356" s="159"/>
      <c r="H356" s="159"/>
      <c r="I356" s="159"/>
      <c r="J356" s="159"/>
      <c r="K356" s="166"/>
      <c r="L356" s="159"/>
      <c r="M356" s="159"/>
    </row>
    <row r="357" spans="1:13" x14ac:dyDescent="0.2">
      <c r="A357" s="167"/>
      <c r="B357" s="167"/>
      <c r="C357" s="167"/>
      <c r="D357" s="159"/>
      <c r="E357" s="170"/>
      <c r="F357" s="159"/>
      <c r="G357" s="159"/>
      <c r="H357" s="159"/>
      <c r="I357" s="159"/>
      <c r="J357" s="159"/>
      <c r="K357" s="166"/>
      <c r="L357" s="159"/>
      <c r="M357" s="159"/>
    </row>
    <row r="358" spans="1:13" x14ac:dyDescent="0.2">
      <c r="A358" s="167"/>
      <c r="B358" s="167"/>
      <c r="C358" s="167"/>
      <c r="D358" s="159"/>
      <c r="E358" s="170"/>
      <c r="F358" s="159"/>
      <c r="G358" s="159"/>
      <c r="H358" s="159"/>
      <c r="I358" s="159"/>
      <c r="J358" s="159"/>
      <c r="K358" s="166"/>
      <c r="L358" s="159"/>
      <c r="M358" s="159"/>
    </row>
    <row r="359" spans="1:13" x14ac:dyDescent="0.2">
      <c r="A359" s="167"/>
      <c r="B359" s="167"/>
      <c r="C359" s="167"/>
      <c r="D359" s="159"/>
      <c r="E359" s="170"/>
      <c r="F359" s="159"/>
      <c r="G359" s="159"/>
      <c r="H359" s="159"/>
      <c r="I359" s="159"/>
      <c r="J359" s="159"/>
      <c r="K359" s="166"/>
      <c r="L359" s="159"/>
      <c r="M359" s="159"/>
    </row>
    <row r="360" spans="1:13" x14ac:dyDescent="0.2">
      <c r="A360" s="167"/>
      <c r="B360" s="167"/>
      <c r="C360" s="167"/>
      <c r="D360" s="159"/>
      <c r="E360" s="170"/>
      <c r="F360" s="159"/>
      <c r="G360" s="159"/>
      <c r="H360" s="159"/>
      <c r="I360" s="159"/>
      <c r="J360" s="159"/>
      <c r="K360" s="166"/>
      <c r="L360" s="159"/>
      <c r="M360" s="159"/>
    </row>
    <row r="361" spans="1:13" x14ac:dyDescent="0.2">
      <c r="A361" s="167"/>
      <c r="B361" s="167"/>
      <c r="C361" s="167"/>
      <c r="D361" s="159"/>
      <c r="E361" s="170"/>
      <c r="F361" s="159"/>
      <c r="G361" s="159"/>
      <c r="H361" s="159"/>
      <c r="I361" s="159"/>
      <c r="J361" s="159"/>
      <c r="K361" s="166"/>
      <c r="L361" s="159"/>
      <c r="M361" s="159"/>
    </row>
    <row r="362" spans="1:13" x14ac:dyDescent="0.2">
      <c r="A362" s="167"/>
      <c r="B362" s="167"/>
      <c r="C362" s="167"/>
      <c r="D362" s="159"/>
      <c r="E362" s="170"/>
      <c r="F362" s="159"/>
      <c r="G362" s="159"/>
      <c r="H362" s="159"/>
      <c r="I362" s="159"/>
      <c r="J362" s="159"/>
      <c r="K362" s="166"/>
      <c r="L362" s="159"/>
      <c r="M362" s="159"/>
    </row>
    <row r="363" spans="1:13" x14ac:dyDescent="0.2">
      <c r="A363" s="167"/>
      <c r="B363" s="167"/>
      <c r="C363" s="167"/>
      <c r="D363" s="159"/>
      <c r="E363" s="170"/>
      <c r="F363" s="159"/>
      <c r="G363" s="159"/>
      <c r="H363" s="159"/>
      <c r="I363" s="159"/>
      <c r="J363" s="159"/>
      <c r="K363" s="166"/>
      <c r="L363" s="159"/>
      <c r="M363" s="159"/>
    </row>
    <row r="364" spans="1:13" x14ac:dyDescent="0.2">
      <c r="A364" s="167"/>
      <c r="B364" s="167"/>
      <c r="C364" s="167"/>
      <c r="D364" s="159"/>
      <c r="E364" s="170"/>
      <c r="F364" s="159"/>
      <c r="G364" s="159"/>
      <c r="H364" s="159"/>
      <c r="I364" s="159"/>
      <c r="J364" s="159"/>
      <c r="K364" s="166"/>
      <c r="L364" s="159"/>
      <c r="M364" s="159"/>
    </row>
    <row r="365" spans="1:13" x14ac:dyDescent="0.2">
      <c r="A365" s="167"/>
      <c r="B365" s="167"/>
      <c r="C365" s="167"/>
      <c r="D365" s="159"/>
      <c r="E365" s="170"/>
      <c r="F365" s="159"/>
      <c r="G365" s="159"/>
      <c r="H365" s="159"/>
      <c r="I365" s="159"/>
      <c r="J365" s="159"/>
      <c r="K365" s="166"/>
      <c r="L365" s="159"/>
      <c r="M365" s="159"/>
    </row>
    <row r="366" spans="1:13" x14ac:dyDescent="0.2">
      <c r="A366" s="167"/>
      <c r="B366" s="167"/>
      <c r="C366" s="167"/>
      <c r="D366" s="159"/>
      <c r="E366" s="170"/>
      <c r="F366" s="159"/>
      <c r="G366" s="159"/>
      <c r="H366" s="159"/>
      <c r="I366" s="159"/>
      <c r="J366" s="159"/>
      <c r="K366" s="166"/>
      <c r="L366" s="159"/>
      <c r="M366" s="159"/>
    </row>
    <row r="367" spans="1:13" x14ac:dyDescent="0.2">
      <c r="A367" s="167"/>
      <c r="B367" s="167"/>
      <c r="C367" s="167"/>
      <c r="D367" s="159"/>
      <c r="E367" s="170"/>
      <c r="F367" s="159"/>
      <c r="G367" s="159"/>
      <c r="H367" s="159"/>
      <c r="I367" s="159"/>
      <c r="J367" s="159"/>
      <c r="K367" s="166"/>
      <c r="L367" s="159"/>
      <c r="M367" s="159"/>
    </row>
    <row r="368" spans="1:13" x14ac:dyDescent="0.2">
      <c r="A368" s="167"/>
      <c r="B368" s="167"/>
      <c r="C368" s="167"/>
      <c r="D368" s="159"/>
      <c r="E368" s="170"/>
      <c r="F368" s="159"/>
      <c r="G368" s="159"/>
      <c r="H368" s="159"/>
      <c r="I368" s="159"/>
      <c r="J368" s="159"/>
      <c r="K368" s="166"/>
      <c r="L368" s="159"/>
      <c r="M368" s="159"/>
    </row>
    <row r="369" spans="1:13" x14ac:dyDescent="0.2">
      <c r="A369" s="167"/>
      <c r="B369" s="167"/>
      <c r="C369" s="167"/>
      <c r="D369" s="159"/>
      <c r="E369" s="170"/>
      <c r="F369" s="159"/>
      <c r="G369" s="159"/>
      <c r="H369" s="159"/>
      <c r="I369" s="159"/>
      <c r="J369" s="159"/>
      <c r="K369" s="166"/>
      <c r="L369" s="159"/>
      <c r="M369" s="159"/>
    </row>
    <row r="370" spans="1:13" x14ac:dyDescent="0.2">
      <c r="A370" s="167"/>
      <c r="B370" s="167"/>
      <c r="C370" s="167"/>
      <c r="D370" s="159"/>
      <c r="E370" s="170"/>
      <c r="F370" s="159"/>
      <c r="G370" s="159"/>
      <c r="H370" s="159"/>
      <c r="I370" s="159"/>
      <c r="J370" s="159"/>
      <c r="K370" s="166"/>
      <c r="L370" s="159"/>
      <c r="M370" s="159"/>
    </row>
    <row r="371" spans="1:13" x14ac:dyDescent="0.2">
      <c r="A371" s="167"/>
      <c r="B371" s="167"/>
      <c r="C371" s="167"/>
      <c r="D371" s="159"/>
      <c r="E371" s="170"/>
      <c r="F371" s="159"/>
      <c r="G371" s="159"/>
      <c r="H371" s="159"/>
      <c r="I371" s="159"/>
      <c r="J371" s="159"/>
      <c r="K371" s="166"/>
      <c r="L371" s="159"/>
      <c r="M371" s="159"/>
    </row>
    <row r="372" spans="1:13" x14ac:dyDescent="0.2">
      <c r="A372" s="167"/>
      <c r="B372" s="167"/>
      <c r="C372" s="167"/>
      <c r="D372" s="159"/>
      <c r="E372" s="170"/>
      <c r="F372" s="159"/>
      <c r="G372" s="159"/>
      <c r="H372" s="159"/>
      <c r="I372" s="159"/>
      <c r="J372" s="159"/>
      <c r="K372" s="166"/>
      <c r="L372" s="159"/>
      <c r="M372" s="159"/>
    </row>
    <row r="373" spans="1:13" x14ac:dyDescent="0.2">
      <c r="A373" s="167"/>
      <c r="B373" s="167"/>
      <c r="C373" s="167"/>
      <c r="D373" s="159"/>
      <c r="E373" s="170"/>
      <c r="F373" s="159"/>
      <c r="G373" s="159"/>
      <c r="H373" s="159"/>
      <c r="I373" s="159"/>
      <c r="J373" s="159"/>
      <c r="K373" s="166"/>
      <c r="L373" s="159"/>
      <c r="M373" s="159"/>
    </row>
    <row r="374" spans="1:13" x14ac:dyDescent="0.2">
      <c r="A374" s="167"/>
      <c r="B374" s="167"/>
      <c r="C374" s="167"/>
      <c r="D374" s="159"/>
      <c r="E374" s="170"/>
      <c r="F374" s="159"/>
      <c r="G374" s="159"/>
      <c r="H374" s="159"/>
      <c r="I374" s="159"/>
      <c r="J374" s="159"/>
      <c r="K374" s="166"/>
      <c r="L374" s="159"/>
      <c r="M374" s="159"/>
    </row>
    <row r="375" spans="1:13" x14ac:dyDescent="0.2">
      <c r="A375" s="167"/>
      <c r="B375" s="167"/>
      <c r="C375" s="167"/>
      <c r="D375" s="159"/>
      <c r="E375" s="170"/>
      <c r="F375" s="159"/>
      <c r="G375" s="159"/>
      <c r="H375" s="159"/>
      <c r="I375" s="159"/>
      <c r="J375" s="159"/>
      <c r="K375" s="166"/>
      <c r="L375" s="159"/>
      <c r="M375" s="159"/>
    </row>
    <row r="376" spans="1:13" x14ac:dyDescent="0.2">
      <c r="A376" s="167"/>
      <c r="B376" s="167"/>
      <c r="C376" s="167"/>
      <c r="D376" s="159"/>
      <c r="E376" s="170"/>
      <c r="F376" s="159"/>
      <c r="G376" s="159"/>
      <c r="H376" s="159"/>
      <c r="I376" s="159"/>
      <c r="J376" s="159"/>
      <c r="K376" s="166"/>
      <c r="L376" s="159"/>
      <c r="M376" s="159"/>
    </row>
    <row r="377" spans="1:13" x14ac:dyDescent="0.2">
      <c r="A377" s="167"/>
      <c r="B377" s="167"/>
      <c r="C377" s="167"/>
      <c r="D377" s="159"/>
      <c r="E377" s="170"/>
      <c r="F377" s="159"/>
      <c r="G377" s="159"/>
      <c r="H377" s="159"/>
      <c r="I377" s="159"/>
      <c r="J377" s="159"/>
      <c r="K377" s="166"/>
      <c r="L377" s="159"/>
      <c r="M377" s="159"/>
    </row>
    <row r="378" spans="1:13" x14ac:dyDescent="0.2">
      <c r="A378" s="167"/>
      <c r="B378" s="167"/>
      <c r="C378" s="167"/>
      <c r="D378" s="159"/>
      <c r="E378" s="170"/>
      <c r="F378" s="159"/>
      <c r="G378" s="159"/>
      <c r="H378" s="159"/>
      <c r="I378" s="159"/>
      <c r="J378" s="159"/>
      <c r="K378" s="166"/>
      <c r="L378" s="159"/>
      <c r="M378" s="159"/>
    </row>
    <row r="379" spans="1:13" x14ac:dyDescent="0.2">
      <c r="A379" s="167"/>
      <c r="B379" s="167"/>
      <c r="C379" s="167"/>
      <c r="D379" s="159"/>
      <c r="E379" s="170"/>
      <c r="F379" s="159"/>
      <c r="G379" s="159"/>
      <c r="H379" s="159"/>
      <c r="I379" s="159"/>
      <c r="J379" s="159"/>
      <c r="K379" s="166"/>
      <c r="L379" s="159"/>
      <c r="M379" s="159"/>
    </row>
    <row r="380" spans="1:13" x14ac:dyDescent="0.2">
      <c r="A380" s="167"/>
      <c r="B380" s="167"/>
      <c r="C380" s="167"/>
      <c r="D380" s="159"/>
      <c r="E380" s="170"/>
      <c r="F380" s="159"/>
      <c r="G380" s="159"/>
      <c r="H380" s="159"/>
      <c r="I380" s="159"/>
      <c r="J380" s="159"/>
      <c r="K380" s="166"/>
      <c r="L380" s="159"/>
      <c r="M380" s="159"/>
    </row>
    <row r="381" spans="1:13" x14ac:dyDescent="0.2">
      <c r="A381" s="167"/>
      <c r="B381" s="167"/>
      <c r="C381" s="167"/>
      <c r="D381" s="159"/>
      <c r="E381" s="170"/>
      <c r="F381" s="159"/>
      <c r="G381" s="159"/>
      <c r="H381" s="159"/>
      <c r="I381" s="159"/>
      <c r="J381" s="159"/>
      <c r="K381" s="166"/>
      <c r="L381" s="159"/>
      <c r="M381" s="159"/>
    </row>
    <row r="382" spans="1:13" x14ac:dyDescent="0.2">
      <c r="A382" s="167"/>
      <c r="B382" s="167"/>
      <c r="C382" s="167"/>
      <c r="D382" s="159"/>
      <c r="E382" s="170"/>
      <c r="F382" s="159"/>
      <c r="G382" s="159"/>
      <c r="H382" s="159"/>
      <c r="I382" s="159"/>
      <c r="J382" s="159"/>
      <c r="K382" s="166"/>
      <c r="L382" s="159"/>
      <c r="M382" s="159"/>
    </row>
    <row r="383" spans="1:13" x14ac:dyDescent="0.2">
      <c r="A383" s="167"/>
      <c r="B383" s="167"/>
      <c r="C383" s="167"/>
      <c r="D383" s="159"/>
      <c r="E383" s="170"/>
      <c r="F383" s="159"/>
      <c r="G383" s="159"/>
      <c r="H383" s="159"/>
      <c r="I383" s="159"/>
      <c r="J383" s="159"/>
      <c r="K383" s="166"/>
      <c r="L383" s="159"/>
      <c r="M383" s="159"/>
    </row>
    <row r="384" spans="1:13" x14ac:dyDescent="0.2">
      <c r="A384" s="167"/>
      <c r="B384" s="167"/>
      <c r="C384" s="167"/>
      <c r="D384" s="159"/>
      <c r="E384" s="170"/>
      <c r="F384" s="159"/>
      <c r="G384" s="159"/>
      <c r="H384" s="159"/>
      <c r="I384" s="159"/>
      <c r="J384" s="159"/>
      <c r="K384" s="166"/>
      <c r="L384" s="159"/>
      <c r="M384" s="159"/>
    </row>
    <row r="385" spans="1:13" x14ac:dyDescent="0.2">
      <c r="A385" s="167"/>
      <c r="B385" s="167"/>
      <c r="C385" s="167"/>
      <c r="D385" s="159"/>
      <c r="E385" s="170"/>
      <c r="F385" s="159"/>
      <c r="G385" s="159"/>
      <c r="H385" s="159"/>
      <c r="I385" s="159"/>
      <c r="J385" s="159"/>
      <c r="K385" s="166"/>
      <c r="L385" s="159"/>
      <c r="M385" s="159"/>
    </row>
    <row r="386" spans="1:13" x14ac:dyDescent="0.2">
      <c r="A386" s="167"/>
      <c r="B386" s="167"/>
      <c r="C386" s="167"/>
      <c r="D386" s="159"/>
      <c r="E386" s="170"/>
      <c r="F386" s="159"/>
      <c r="G386" s="159"/>
      <c r="H386" s="159"/>
      <c r="I386" s="159"/>
      <c r="J386" s="159"/>
      <c r="K386" s="166"/>
      <c r="L386" s="159"/>
      <c r="M386" s="159"/>
    </row>
    <row r="387" spans="1:13" x14ac:dyDescent="0.2">
      <c r="A387" s="167"/>
      <c r="B387" s="167"/>
      <c r="C387" s="167"/>
      <c r="D387" s="159"/>
      <c r="E387" s="170"/>
      <c r="F387" s="159"/>
      <c r="G387" s="159"/>
      <c r="H387" s="159"/>
      <c r="I387" s="159"/>
      <c r="J387" s="159"/>
      <c r="K387" s="166"/>
      <c r="L387" s="159"/>
      <c r="M387" s="159"/>
    </row>
    <row r="388" spans="1:13" x14ac:dyDescent="0.2">
      <c r="A388" s="167"/>
      <c r="B388" s="167"/>
      <c r="C388" s="167"/>
      <c r="D388" s="159"/>
      <c r="E388" s="170"/>
      <c r="F388" s="159"/>
      <c r="G388" s="159"/>
      <c r="H388" s="159"/>
      <c r="I388" s="159"/>
      <c r="J388" s="159"/>
      <c r="K388" s="166"/>
      <c r="L388" s="159"/>
      <c r="M388" s="159"/>
    </row>
    <row r="389" spans="1:13" x14ac:dyDescent="0.2">
      <c r="A389" s="167"/>
      <c r="B389" s="167"/>
      <c r="C389" s="167"/>
      <c r="D389" s="159"/>
      <c r="E389" s="170"/>
      <c r="F389" s="159"/>
      <c r="G389" s="159"/>
      <c r="H389" s="159"/>
      <c r="I389" s="159"/>
      <c r="J389" s="159"/>
      <c r="K389" s="166"/>
      <c r="L389" s="159"/>
      <c r="M389" s="159"/>
    </row>
    <row r="390" spans="1:13" x14ac:dyDescent="0.2">
      <c r="A390" s="167"/>
      <c r="B390" s="167"/>
      <c r="C390" s="167"/>
      <c r="D390" s="159"/>
      <c r="E390" s="170"/>
      <c r="F390" s="159"/>
      <c r="G390" s="159"/>
      <c r="H390" s="159"/>
      <c r="I390" s="159"/>
      <c r="J390" s="159"/>
      <c r="K390" s="166"/>
      <c r="L390" s="159"/>
      <c r="M390" s="159"/>
    </row>
    <row r="391" spans="1:13" x14ac:dyDescent="0.2">
      <c r="A391" s="167"/>
      <c r="B391" s="167"/>
      <c r="C391" s="167"/>
      <c r="D391" s="159"/>
      <c r="E391" s="170"/>
      <c r="F391" s="159"/>
      <c r="G391" s="159"/>
      <c r="H391" s="159"/>
      <c r="I391" s="159"/>
      <c r="J391" s="159"/>
      <c r="K391" s="166"/>
      <c r="L391" s="159"/>
      <c r="M391" s="159"/>
    </row>
    <row r="392" spans="1:13" x14ac:dyDescent="0.2">
      <c r="A392" s="167"/>
      <c r="B392" s="167"/>
      <c r="C392" s="167"/>
      <c r="D392" s="159"/>
      <c r="E392" s="170"/>
      <c r="F392" s="159"/>
      <c r="G392" s="159"/>
      <c r="H392" s="159"/>
      <c r="I392" s="159"/>
      <c r="J392" s="159"/>
      <c r="K392" s="166"/>
      <c r="L392" s="159"/>
      <c r="M392" s="159"/>
    </row>
    <row r="393" spans="1:13" x14ac:dyDescent="0.2">
      <c r="A393" s="167"/>
      <c r="B393" s="167"/>
      <c r="C393" s="167"/>
      <c r="D393" s="159"/>
      <c r="E393" s="170"/>
      <c r="F393" s="159"/>
      <c r="G393" s="159"/>
      <c r="H393" s="159"/>
      <c r="I393" s="159"/>
      <c r="J393" s="159"/>
      <c r="K393" s="166"/>
      <c r="L393" s="159"/>
      <c r="M393" s="159"/>
    </row>
    <row r="394" spans="1:13" x14ac:dyDescent="0.2">
      <c r="A394" s="167"/>
      <c r="B394" s="167"/>
      <c r="C394" s="167"/>
      <c r="D394" s="159"/>
      <c r="E394" s="170"/>
      <c r="F394" s="159"/>
      <c r="G394" s="159"/>
      <c r="H394" s="159"/>
      <c r="I394" s="159"/>
      <c r="J394" s="159"/>
      <c r="K394" s="166"/>
      <c r="L394" s="159"/>
      <c r="M394" s="159"/>
    </row>
    <row r="395" spans="1:13" x14ac:dyDescent="0.2">
      <c r="A395" s="167"/>
      <c r="B395" s="167"/>
      <c r="C395" s="167"/>
      <c r="D395" s="159"/>
      <c r="E395" s="170"/>
      <c r="F395" s="159"/>
      <c r="G395" s="159"/>
      <c r="H395" s="159"/>
      <c r="I395" s="159"/>
      <c r="J395" s="159"/>
      <c r="K395" s="166"/>
      <c r="L395" s="159"/>
      <c r="M395" s="159"/>
    </row>
    <row r="396" spans="1:13" x14ac:dyDescent="0.2">
      <c r="A396" s="167"/>
      <c r="B396" s="167"/>
      <c r="C396" s="167"/>
      <c r="D396" s="159"/>
      <c r="E396" s="170"/>
      <c r="F396" s="159"/>
      <c r="G396" s="159"/>
      <c r="H396" s="159"/>
      <c r="I396" s="159"/>
      <c r="J396" s="159"/>
      <c r="K396" s="166"/>
      <c r="L396" s="159"/>
      <c r="M396" s="159"/>
    </row>
    <row r="397" spans="1:13" x14ac:dyDescent="0.2">
      <c r="A397" s="167"/>
      <c r="B397" s="167"/>
      <c r="C397" s="167"/>
      <c r="D397" s="159"/>
      <c r="E397" s="170"/>
      <c r="F397" s="159"/>
      <c r="G397" s="159"/>
      <c r="H397" s="159"/>
      <c r="I397" s="159"/>
      <c r="J397" s="159"/>
      <c r="K397" s="166"/>
      <c r="L397" s="159"/>
      <c r="M397" s="159"/>
    </row>
    <row r="398" spans="1:13" x14ac:dyDescent="0.2">
      <c r="A398" s="167"/>
      <c r="B398" s="167"/>
      <c r="C398" s="167"/>
      <c r="D398" s="159"/>
      <c r="E398" s="170"/>
      <c r="F398" s="159"/>
      <c r="G398" s="159"/>
      <c r="H398" s="159"/>
      <c r="I398" s="159"/>
      <c r="J398" s="159"/>
      <c r="K398" s="166"/>
      <c r="L398" s="159"/>
      <c r="M398" s="159"/>
    </row>
    <row r="399" spans="1:13" x14ac:dyDescent="0.2">
      <c r="A399" s="167"/>
      <c r="B399" s="167"/>
      <c r="C399" s="167"/>
      <c r="D399" s="159"/>
      <c r="E399" s="170"/>
      <c r="F399" s="159"/>
      <c r="G399" s="159"/>
      <c r="H399" s="159"/>
      <c r="I399" s="159"/>
      <c r="J399" s="159"/>
      <c r="K399" s="166"/>
      <c r="L399" s="159"/>
      <c r="M399" s="159"/>
    </row>
    <row r="400" spans="1:13" x14ac:dyDescent="0.2">
      <c r="A400" s="167"/>
      <c r="B400" s="167"/>
      <c r="C400" s="167"/>
      <c r="D400" s="159"/>
      <c r="E400" s="170"/>
      <c r="F400" s="159"/>
      <c r="G400" s="159"/>
      <c r="H400" s="159"/>
      <c r="I400" s="159"/>
      <c r="J400" s="159"/>
      <c r="K400" s="166"/>
      <c r="L400" s="159"/>
      <c r="M400" s="159"/>
    </row>
    <row r="401" spans="1:13" x14ac:dyDescent="0.2">
      <c r="A401" s="167"/>
      <c r="B401" s="167"/>
      <c r="C401" s="167"/>
      <c r="D401" s="159"/>
      <c r="E401" s="170"/>
      <c r="F401" s="159"/>
      <c r="G401" s="159"/>
      <c r="H401" s="159"/>
      <c r="I401" s="159"/>
      <c r="J401" s="159"/>
      <c r="K401" s="166"/>
      <c r="L401" s="159"/>
      <c r="M401" s="159"/>
    </row>
    <row r="402" spans="1:13" x14ac:dyDescent="0.2">
      <c r="A402" s="167"/>
      <c r="B402" s="167"/>
      <c r="C402" s="167"/>
      <c r="D402" s="159"/>
      <c r="E402" s="170"/>
      <c r="F402" s="159"/>
      <c r="G402" s="159"/>
      <c r="H402" s="159"/>
      <c r="I402" s="159"/>
      <c r="J402" s="159"/>
      <c r="K402" s="166"/>
      <c r="L402" s="159"/>
      <c r="M402" s="159"/>
    </row>
    <row r="403" spans="1:13" x14ac:dyDescent="0.2">
      <c r="A403" s="167"/>
      <c r="B403" s="167"/>
      <c r="C403" s="167"/>
      <c r="D403" s="159"/>
      <c r="E403" s="170"/>
      <c r="F403" s="159"/>
      <c r="G403" s="159"/>
      <c r="H403" s="159"/>
      <c r="I403" s="159"/>
      <c r="J403" s="159"/>
      <c r="K403" s="166"/>
      <c r="L403" s="159"/>
      <c r="M403" s="159"/>
    </row>
    <row r="404" spans="1:13" x14ac:dyDescent="0.2">
      <c r="A404" s="167"/>
      <c r="B404" s="167"/>
      <c r="C404" s="167"/>
      <c r="D404" s="159"/>
      <c r="E404" s="170"/>
      <c r="F404" s="159"/>
      <c r="G404" s="159"/>
      <c r="H404" s="159"/>
      <c r="I404" s="159"/>
      <c r="J404" s="159"/>
      <c r="K404" s="166"/>
      <c r="L404" s="159"/>
      <c r="M404" s="159"/>
    </row>
    <row r="405" spans="1:13" x14ac:dyDescent="0.2">
      <c r="A405" s="167"/>
      <c r="B405" s="167"/>
      <c r="C405" s="167"/>
      <c r="D405" s="159"/>
      <c r="E405" s="170"/>
      <c r="F405" s="159"/>
      <c r="G405" s="159"/>
      <c r="H405" s="159"/>
      <c r="I405" s="159"/>
      <c r="J405" s="159"/>
      <c r="K405" s="166"/>
      <c r="L405" s="159"/>
      <c r="M405" s="159"/>
    </row>
    <row r="406" spans="1:13" x14ac:dyDescent="0.2">
      <c r="A406" s="167"/>
      <c r="B406" s="167"/>
      <c r="C406" s="167"/>
      <c r="D406" s="159"/>
      <c r="E406" s="170"/>
      <c r="F406" s="159"/>
      <c r="G406" s="159"/>
      <c r="H406" s="159"/>
      <c r="I406" s="159"/>
      <c r="J406" s="159"/>
      <c r="K406" s="166"/>
      <c r="L406" s="159"/>
      <c r="M406" s="159"/>
    </row>
    <row r="407" spans="1:13" x14ac:dyDescent="0.2">
      <c r="A407" s="167"/>
      <c r="B407" s="167"/>
      <c r="C407" s="167"/>
      <c r="D407" s="159"/>
      <c r="E407" s="170"/>
      <c r="F407" s="159"/>
      <c r="G407" s="159"/>
      <c r="H407" s="159"/>
      <c r="I407" s="159"/>
      <c r="J407" s="159"/>
      <c r="K407" s="166"/>
      <c r="L407" s="159"/>
      <c r="M407" s="159"/>
    </row>
    <row r="408" spans="1:13" x14ac:dyDescent="0.2">
      <c r="A408" s="167"/>
      <c r="B408" s="167"/>
      <c r="C408" s="167"/>
      <c r="D408" s="159"/>
      <c r="E408" s="170"/>
      <c r="F408" s="159"/>
      <c r="G408" s="159"/>
      <c r="H408" s="159"/>
      <c r="I408" s="159"/>
      <c r="J408" s="159"/>
      <c r="K408" s="166"/>
      <c r="L408" s="159"/>
      <c r="M408" s="159"/>
    </row>
    <row r="409" spans="1:13" x14ac:dyDescent="0.2">
      <c r="A409" s="167"/>
      <c r="B409" s="167"/>
      <c r="C409" s="167"/>
      <c r="D409" s="159"/>
      <c r="E409" s="170"/>
      <c r="F409" s="159"/>
      <c r="G409" s="159"/>
      <c r="H409" s="159"/>
      <c r="I409" s="159"/>
      <c r="J409" s="159"/>
      <c r="K409" s="166"/>
      <c r="L409" s="159"/>
      <c r="M409" s="159"/>
    </row>
    <row r="410" spans="1:13" x14ac:dyDescent="0.2">
      <c r="A410" s="167"/>
      <c r="B410" s="167"/>
      <c r="C410" s="167"/>
      <c r="D410" s="159"/>
      <c r="E410" s="170"/>
      <c r="F410" s="159"/>
      <c r="G410" s="159"/>
      <c r="H410" s="159"/>
      <c r="I410" s="159"/>
      <c r="J410" s="159"/>
      <c r="K410" s="166"/>
      <c r="L410" s="159"/>
      <c r="M410" s="159"/>
    </row>
    <row r="411" spans="1:13" x14ac:dyDescent="0.2">
      <c r="A411" s="167"/>
      <c r="B411" s="167"/>
      <c r="C411" s="167"/>
      <c r="D411" s="159"/>
      <c r="E411" s="170"/>
      <c r="F411" s="159"/>
      <c r="G411" s="159"/>
      <c r="H411" s="159"/>
      <c r="I411" s="159"/>
      <c r="J411" s="159"/>
      <c r="K411" s="166"/>
      <c r="L411" s="159"/>
      <c r="M411" s="159"/>
    </row>
    <row r="412" spans="1:13" x14ac:dyDescent="0.2">
      <c r="A412" s="167"/>
      <c r="B412" s="167"/>
      <c r="C412" s="167"/>
      <c r="D412" s="159"/>
      <c r="E412" s="170"/>
      <c r="F412" s="159"/>
      <c r="G412" s="159"/>
      <c r="H412" s="159"/>
      <c r="I412" s="159"/>
      <c r="J412" s="159"/>
      <c r="K412" s="166"/>
      <c r="L412" s="159"/>
      <c r="M412" s="159"/>
    </row>
    <row r="413" spans="1:13" x14ac:dyDescent="0.2">
      <c r="A413" s="167"/>
      <c r="B413" s="167"/>
      <c r="C413" s="167"/>
      <c r="D413" s="159"/>
      <c r="E413" s="170"/>
      <c r="F413" s="159"/>
      <c r="G413" s="159"/>
      <c r="H413" s="159"/>
      <c r="I413" s="159"/>
      <c r="J413" s="159"/>
      <c r="K413" s="166"/>
      <c r="L413" s="159"/>
      <c r="M413" s="159"/>
    </row>
    <row r="414" spans="1:13" x14ac:dyDescent="0.2">
      <c r="A414" s="167"/>
      <c r="B414" s="167"/>
      <c r="C414" s="167"/>
      <c r="D414" s="159"/>
      <c r="E414" s="170"/>
      <c r="F414" s="159"/>
      <c r="G414" s="159"/>
      <c r="H414" s="159"/>
      <c r="I414" s="159"/>
      <c r="J414" s="159"/>
      <c r="K414" s="166"/>
      <c r="L414" s="159"/>
      <c r="M414" s="159"/>
    </row>
    <row r="415" spans="1:13" x14ac:dyDescent="0.2">
      <c r="A415" s="167"/>
      <c r="B415" s="167"/>
      <c r="C415" s="167"/>
      <c r="D415" s="159"/>
      <c r="E415" s="170"/>
      <c r="F415" s="159"/>
      <c r="G415" s="159"/>
      <c r="H415" s="159"/>
      <c r="I415" s="159"/>
      <c r="J415" s="159"/>
      <c r="K415" s="166"/>
      <c r="L415" s="159"/>
      <c r="M415" s="159"/>
    </row>
    <row r="416" spans="1:13" x14ac:dyDescent="0.2">
      <c r="A416" s="167"/>
      <c r="B416" s="167"/>
      <c r="C416" s="167"/>
      <c r="D416" s="159"/>
      <c r="E416" s="170"/>
      <c r="F416" s="159"/>
      <c r="G416" s="159"/>
      <c r="H416" s="159"/>
      <c r="I416" s="159"/>
      <c r="J416" s="159"/>
      <c r="K416" s="166"/>
      <c r="L416" s="159"/>
      <c r="M416" s="159"/>
    </row>
    <row r="417" spans="1:13" x14ac:dyDescent="0.2">
      <c r="A417" s="167"/>
      <c r="B417" s="167"/>
      <c r="C417" s="167"/>
      <c r="D417" s="159"/>
      <c r="E417" s="170"/>
      <c r="F417" s="159"/>
      <c r="G417" s="159"/>
      <c r="H417" s="159"/>
      <c r="I417" s="159"/>
      <c r="J417" s="159"/>
      <c r="K417" s="166"/>
      <c r="L417" s="159"/>
      <c r="M417" s="159"/>
    </row>
    <row r="418" spans="1:13" x14ac:dyDescent="0.2">
      <c r="A418" s="167"/>
      <c r="B418" s="167"/>
      <c r="C418" s="167"/>
      <c r="D418" s="159"/>
      <c r="E418" s="170"/>
      <c r="F418" s="159"/>
      <c r="G418" s="159"/>
      <c r="H418" s="159"/>
      <c r="I418" s="159"/>
      <c r="J418" s="159"/>
      <c r="K418" s="166"/>
      <c r="L418" s="159"/>
      <c r="M418" s="159"/>
    </row>
    <row r="419" spans="1:13" x14ac:dyDescent="0.2">
      <c r="A419" s="167"/>
      <c r="B419" s="167"/>
      <c r="C419" s="167"/>
      <c r="D419" s="159"/>
      <c r="E419" s="170"/>
      <c r="F419" s="159"/>
      <c r="G419" s="159"/>
      <c r="H419" s="159"/>
      <c r="I419" s="159"/>
      <c r="J419" s="159"/>
      <c r="K419" s="166"/>
      <c r="L419" s="159"/>
      <c r="M419" s="159"/>
    </row>
    <row r="420" spans="1:13" x14ac:dyDescent="0.2">
      <c r="A420" s="167"/>
      <c r="B420" s="167"/>
      <c r="C420" s="167"/>
      <c r="D420" s="159"/>
      <c r="E420" s="170"/>
      <c r="F420" s="159"/>
      <c r="G420" s="159"/>
      <c r="H420" s="159"/>
      <c r="I420" s="159"/>
      <c r="J420" s="159"/>
      <c r="K420" s="166"/>
      <c r="L420" s="159"/>
      <c r="M420" s="159"/>
    </row>
    <row r="421" spans="1:13" x14ac:dyDescent="0.2">
      <c r="A421" s="167"/>
      <c r="B421" s="167"/>
      <c r="C421" s="167"/>
      <c r="D421" s="159"/>
      <c r="E421" s="170"/>
      <c r="F421" s="159"/>
      <c r="G421" s="159"/>
      <c r="H421" s="159"/>
      <c r="I421" s="159"/>
      <c r="J421" s="159"/>
      <c r="K421" s="166"/>
      <c r="L421" s="159"/>
      <c r="M421" s="159"/>
    </row>
    <row r="422" spans="1:13" x14ac:dyDescent="0.2">
      <c r="A422" s="167"/>
      <c r="B422" s="167"/>
      <c r="C422" s="167"/>
      <c r="D422" s="159"/>
      <c r="E422" s="170"/>
      <c r="F422" s="159"/>
      <c r="G422" s="159"/>
      <c r="H422" s="159"/>
      <c r="I422" s="159"/>
      <c r="J422" s="159"/>
      <c r="K422" s="166"/>
      <c r="L422" s="159"/>
      <c r="M422" s="159"/>
    </row>
    <row r="423" spans="1:13" x14ac:dyDescent="0.2">
      <c r="A423" s="167"/>
      <c r="B423" s="167"/>
      <c r="C423" s="167"/>
      <c r="D423" s="159"/>
      <c r="E423" s="170"/>
      <c r="F423" s="159"/>
      <c r="G423" s="159"/>
      <c r="H423" s="159"/>
      <c r="I423" s="159"/>
      <c r="J423" s="159"/>
      <c r="K423" s="166"/>
      <c r="L423" s="159"/>
      <c r="M423" s="159"/>
    </row>
    <row r="424" spans="1:13" x14ac:dyDescent="0.2">
      <c r="A424" s="167"/>
      <c r="B424" s="167"/>
      <c r="C424" s="167"/>
      <c r="D424" s="159"/>
      <c r="E424" s="170"/>
      <c r="F424" s="159"/>
      <c r="G424" s="159"/>
      <c r="H424" s="159"/>
      <c r="I424" s="159"/>
      <c r="J424" s="159"/>
      <c r="K424" s="166"/>
      <c r="L424" s="159"/>
      <c r="M424" s="159"/>
    </row>
    <row r="425" spans="1:13" x14ac:dyDescent="0.2">
      <c r="A425" s="167"/>
      <c r="B425" s="167"/>
      <c r="C425" s="167"/>
      <c r="D425" s="159"/>
      <c r="E425" s="170"/>
      <c r="F425" s="159"/>
      <c r="G425" s="159"/>
      <c r="H425" s="159"/>
      <c r="I425" s="159"/>
      <c r="J425" s="159"/>
      <c r="K425" s="166"/>
      <c r="L425" s="159"/>
      <c r="M425" s="159"/>
    </row>
    <row r="426" spans="1:13" x14ac:dyDescent="0.2">
      <c r="A426" s="167"/>
      <c r="B426" s="167"/>
      <c r="C426" s="167"/>
      <c r="D426" s="159"/>
      <c r="E426" s="170"/>
      <c r="F426" s="159"/>
      <c r="G426" s="159"/>
      <c r="H426" s="159"/>
      <c r="I426" s="159"/>
      <c r="J426" s="159"/>
      <c r="K426" s="166"/>
      <c r="L426" s="159"/>
      <c r="M426" s="159"/>
    </row>
    <row r="427" spans="1:13" x14ac:dyDescent="0.2">
      <c r="A427" s="167"/>
      <c r="B427" s="167"/>
      <c r="C427" s="167"/>
      <c r="D427" s="159"/>
      <c r="E427" s="170"/>
      <c r="F427" s="159"/>
      <c r="G427" s="159"/>
      <c r="H427" s="159"/>
      <c r="I427" s="159"/>
      <c r="J427" s="159"/>
      <c r="K427" s="166"/>
      <c r="L427" s="159"/>
      <c r="M427" s="159"/>
    </row>
    <row r="428" spans="1:13" x14ac:dyDescent="0.2">
      <c r="A428" s="167"/>
      <c r="B428" s="167"/>
      <c r="C428" s="167"/>
      <c r="D428" s="159"/>
      <c r="E428" s="170"/>
      <c r="F428" s="159"/>
      <c r="G428" s="159"/>
      <c r="H428" s="159"/>
      <c r="I428" s="159"/>
      <c r="J428" s="159"/>
      <c r="K428" s="166"/>
      <c r="L428" s="159"/>
      <c r="M428" s="159"/>
    </row>
    <row r="429" spans="1:13" x14ac:dyDescent="0.2">
      <c r="A429" s="167"/>
      <c r="B429" s="167"/>
      <c r="C429" s="167"/>
      <c r="D429" s="159"/>
      <c r="E429" s="170"/>
      <c r="F429" s="159"/>
      <c r="G429" s="159"/>
      <c r="H429" s="159"/>
      <c r="I429" s="159"/>
      <c r="J429" s="159"/>
      <c r="K429" s="166"/>
      <c r="L429" s="159"/>
      <c r="M429" s="159"/>
    </row>
    <row r="430" spans="1:13" x14ac:dyDescent="0.2">
      <c r="A430" s="167"/>
      <c r="B430" s="167"/>
      <c r="C430" s="167"/>
      <c r="D430" s="159"/>
      <c r="E430" s="170"/>
      <c r="F430" s="159"/>
      <c r="G430" s="159"/>
      <c r="H430" s="159"/>
      <c r="I430" s="159"/>
      <c r="J430" s="159"/>
      <c r="K430" s="166"/>
      <c r="L430" s="159"/>
      <c r="M430" s="159"/>
    </row>
    <row r="431" spans="1:13" x14ac:dyDescent="0.2">
      <c r="A431" s="167"/>
      <c r="B431" s="167"/>
      <c r="C431" s="167"/>
      <c r="D431" s="159"/>
      <c r="E431" s="170"/>
      <c r="F431" s="159"/>
      <c r="G431" s="159"/>
      <c r="H431" s="159"/>
      <c r="I431" s="159"/>
      <c r="J431" s="159"/>
      <c r="K431" s="166"/>
      <c r="L431" s="159"/>
      <c r="M431" s="159"/>
    </row>
    <row r="432" spans="1:13" x14ac:dyDescent="0.2">
      <c r="A432" s="167"/>
      <c r="B432" s="167"/>
      <c r="C432" s="167"/>
      <c r="D432" s="159"/>
      <c r="E432" s="170"/>
      <c r="F432" s="159"/>
      <c r="G432" s="159"/>
      <c r="H432" s="159"/>
      <c r="I432" s="159"/>
      <c r="J432" s="159"/>
      <c r="K432" s="166"/>
      <c r="L432" s="159"/>
      <c r="M432" s="159"/>
    </row>
    <row r="433" spans="1:13" x14ac:dyDescent="0.2">
      <c r="A433" s="167"/>
      <c r="B433" s="167"/>
      <c r="C433" s="167"/>
      <c r="D433" s="159"/>
      <c r="E433" s="170"/>
      <c r="F433" s="159"/>
      <c r="G433" s="159"/>
      <c r="H433" s="159"/>
      <c r="I433" s="159"/>
      <c r="J433" s="159"/>
      <c r="K433" s="166"/>
      <c r="L433" s="159"/>
      <c r="M433" s="159"/>
    </row>
    <row r="434" spans="1:13" x14ac:dyDescent="0.2">
      <c r="A434" s="167"/>
      <c r="B434" s="167"/>
      <c r="C434" s="167"/>
      <c r="D434" s="159"/>
      <c r="E434" s="170"/>
      <c r="F434" s="159"/>
      <c r="G434" s="159"/>
      <c r="H434" s="159"/>
      <c r="I434" s="159"/>
      <c r="J434" s="159"/>
      <c r="K434" s="166"/>
      <c r="L434" s="159"/>
      <c r="M434" s="159"/>
    </row>
    <row r="435" spans="1:13" x14ac:dyDescent="0.2">
      <c r="A435" s="167"/>
      <c r="B435" s="167"/>
      <c r="C435" s="167"/>
      <c r="D435" s="159"/>
      <c r="E435" s="170"/>
      <c r="F435" s="159"/>
      <c r="G435" s="159"/>
      <c r="H435" s="159"/>
      <c r="I435" s="159"/>
      <c r="J435" s="159"/>
      <c r="K435" s="166"/>
      <c r="L435" s="159"/>
      <c r="M435" s="159"/>
    </row>
    <row r="436" spans="1:13" x14ac:dyDescent="0.2">
      <c r="A436" s="167"/>
      <c r="B436" s="167"/>
      <c r="C436" s="167"/>
      <c r="D436" s="159"/>
      <c r="E436" s="170"/>
      <c r="F436" s="159"/>
      <c r="G436" s="159"/>
      <c r="H436" s="159"/>
      <c r="I436" s="159"/>
      <c r="J436" s="159"/>
      <c r="K436" s="166"/>
      <c r="L436" s="159"/>
      <c r="M436" s="159"/>
    </row>
    <row r="437" spans="1:13" x14ac:dyDescent="0.2">
      <c r="A437" s="167"/>
      <c r="B437" s="167"/>
      <c r="C437" s="167"/>
      <c r="D437" s="159"/>
      <c r="E437" s="170"/>
      <c r="F437" s="159"/>
      <c r="G437" s="159"/>
      <c r="H437" s="159"/>
      <c r="I437" s="159"/>
      <c r="J437" s="159"/>
      <c r="K437" s="166"/>
      <c r="L437" s="159"/>
      <c r="M437" s="159"/>
    </row>
    <row r="438" spans="1:13" x14ac:dyDescent="0.2">
      <c r="A438" s="167"/>
      <c r="B438" s="167"/>
      <c r="C438" s="167"/>
      <c r="D438" s="159"/>
      <c r="E438" s="170"/>
      <c r="F438" s="159"/>
      <c r="G438" s="159"/>
      <c r="H438" s="159"/>
      <c r="I438" s="159"/>
      <c r="J438" s="159"/>
      <c r="K438" s="166"/>
      <c r="L438" s="159"/>
      <c r="M438" s="159"/>
    </row>
    <row r="439" spans="1:13" x14ac:dyDescent="0.2">
      <c r="A439" s="167"/>
      <c r="B439" s="167"/>
      <c r="C439" s="167"/>
      <c r="D439" s="159"/>
      <c r="E439" s="170"/>
      <c r="F439" s="159"/>
      <c r="G439" s="159"/>
      <c r="H439" s="159"/>
      <c r="I439" s="159"/>
      <c r="J439" s="159"/>
      <c r="K439" s="166"/>
      <c r="L439" s="159"/>
      <c r="M439" s="159"/>
    </row>
    <row r="440" spans="1:13" x14ac:dyDescent="0.2">
      <c r="A440" s="167"/>
      <c r="B440" s="167"/>
      <c r="C440" s="167"/>
      <c r="D440" s="159"/>
      <c r="E440" s="170"/>
      <c r="F440" s="159"/>
      <c r="G440" s="159"/>
      <c r="H440" s="159"/>
      <c r="I440" s="159"/>
      <c r="J440" s="159"/>
      <c r="K440" s="166"/>
      <c r="L440" s="159"/>
      <c r="M440" s="159"/>
    </row>
    <row r="441" spans="1:13" x14ac:dyDescent="0.2">
      <c r="A441" s="167"/>
      <c r="B441" s="167"/>
      <c r="C441" s="167"/>
      <c r="D441" s="159"/>
      <c r="E441" s="170"/>
      <c r="F441" s="159"/>
      <c r="G441" s="159"/>
      <c r="H441" s="159"/>
      <c r="I441" s="159"/>
      <c r="J441" s="159"/>
      <c r="K441" s="166"/>
      <c r="L441" s="159"/>
      <c r="M441" s="159"/>
    </row>
    <row r="442" spans="1:13" x14ac:dyDescent="0.2">
      <c r="A442" s="167"/>
      <c r="B442" s="167"/>
      <c r="C442" s="167"/>
      <c r="D442" s="159"/>
      <c r="E442" s="170"/>
      <c r="F442" s="159"/>
      <c r="G442" s="159"/>
      <c r="H442" s="159"/>
      <c r="I442" s="159"/>
      <c r="J442" s="159"/>
      <c r="K442" s="166"/>
      <c r="L442" s="159"/>
      <c r="M442" s="159"/>
    </row>
    <row r="443" spans="1:13" x14ac:dyDescent="0.2">
      <c r="A443" s="167"/>
      <c r="B443" s="167"/>
      <c r="C443" s="167"/>
      <c r="D443" s="159"/>
      <c r="E443" s="170"/>
      <c r="F443" s="159"/>
      <c r="G443" s="159"/>
      <c r="H443" s="159"/>
      <c r="I443" s="159"/>
      <c r="J443" s="159"/>
      <c r="K443" s="166"/>
      <c r="L443" s="159"/>
      <c r="M443" s="159"/>
    </row>
    <row r="444" spans="1:13" x14ac:dyDescent="0.2">
      <c r="A444" s="167"/>
      <c r="B444" s="167"/>
      <c r="C444" s="167"/>
      <c r="D444" s="159"/>
      <c r="E444" s="170"/>
      <c r="F444" s="159"/>
      <c r="G444" s="159"/>
      <c r="H444" s="159"/>
      <c r="I444" s="159"/>
      <c r="J444" s="159"/>
      <c r="K444" s="166"/>
      <c r="L444" s="159"/>
      <c r="M444" s="159"/>
    </row>
    <row r="445" spans="1:13" x14ac:dyDescent="0.2">
      <c r="A445" s="167"/>
      <c r="B445" s="167"/>
      <c r="C445" s="167"/>
      <c r="D445" s="159"/>
      <c r="E445" s="170"/>
      <c r="F445" s="159"/>
      <c r="G445" s="159"/>
      <c r="H445" s="159"/>
      <c r="I445" s="159"/>
      <c r="J445" s="159"/>
      <c r="K445" s="166"/>
      <c r="L445" s="159"/>
      <c r="M445" s="159"/>
    </row>
    <row r="446" spans="1:13" x14ac:dyDescent="0.2">
      <c r="A446" s="167"/>
      <c r="B446" s="167"/>
      <c r="C446" s="167"/>
      <c r="D446" s="159"/>
      <c r="E446" s="170"/>
      <c r="F446" s="159"/>
      <c r="G446" s="159"/>
      <c r="H446" s="159"/>
      <c r="I446" s="159"/>
      <c r="J446" s="159"/>
      <c r="K446" s="166"/>
      <c r="L446" s="159"/>
      <c r="M446" s="159"/>
    </row>
    <row r="447" spans="1:13" x14ac:dyDescent="0.2">
      <c r="A447" s="167"/>
      <c r="B447" s="167"/>
      <c r="C447" s="167"/>
      <c r="D447" s="159"/>
      <c r="E447" s="170"/>
      <c r="F447" s="159"/>
      <c r="G447" s="159"/>
      <c r="H447" s="159"/>
      <c r="I447" s="159"/>
      <c r="J447" s="159"/>
      <c r="K447" s="166"/>
      <c r="L447" s="159"/>
      <c r="M447" s="159"/>
    </row>
    <row r="448" spans="1:13" x14ac:dyDescent="0.2">
      <c r="A448" s="167"/>
      <c r="B448" s="167"/>
      <c r="C448" s="167"/>
      <c r="D448" s="159"/>
      <c r="E448" s="170"/>
      <c r="F448" s="159"/>
      <c r="G448" s="159"/>
      <c r="H448" s="159"/>
      <c r="I448" s="159"/>
      <c r="J448" s="159"/>
      <c r="K448" s="166"/>
      <c r="L448" s="159"/>
      <c r="M448" s="159"/>
    </row>
    <row r="449" spans="1:13" x14ac:dyDescent="0.2">
      <c r="A449" s="167"/>
      <c r="B449" s="167"/>
      <c r="C449" s="167"/>
      <c r="D449" s="159"/>
      <c r="E449" s="170"/>
      <c r="F449" s="159"/>
      <c r="G449" s="159"/>
      <c r="H449" s="159"/>
      <c r="I449" s="159"/>
      <c r="J449" s="159"/>
      <c r="K449" s="166"/>
      <c r="L449" s="159"/>
      <c r="M449" s="159"/>
    </row>
    <row r="450" spans="1:13" x14ac:dyDescent="0.2">
      <c r="A450" s="167"/>
      <c r="B450" s="167"/>
      <c r="C450" s="167"/>
      <c r="D450" s="159"/>
      <c r="E450" s="170"/>
      <c r="F450" s="159"/>
      <c r="G450" s="159"/>
      <c r="H450" s="159"/>
      <c r="I450" s="159"/>
      <c r="J450" s="159"/>
      <c r="K450" s="166"/>
      <c r="L450" s="159"/>
      <c r="M450" s="159"/>
    </row>
    <row r="451" spans="1:13" x14ac:dyDescent="0.2">
      <c r="A451" s="167"/>
      <c r="B451" s="167"/>
      <c r="C451" s="167"/>
      <c r="D451" s="159"/>
      <c r="E451" s="170"/>
      <c r="F451" s="159"/>
      <c r="G451" s="159"/>
      <c r="H451" s="159"/>
      <c r="I451" s="159"/>
      <c r="J451" s="159"/>
      <c r="K451" s="166"/>
      <c r="L451" s="159"/>
      <c r="M451" s="159"/>
    </row>
    <row r="452" spans="1:13" x14ac:dyDescent="0.2">
      <c r="A452" s="167"/>
      <c r="B452" s="167"/>
      <c r="C452" s="167"/>
      <c r="D452" s="159"/>
      <c r="E452" s="170"/>
      <c r="F452" s="159"/>
      <c r="G452" s="159"/>
      <c r="H452" s="159"/>
      <c r="I452" s="159"/>
      <c r="J452" s="159"/>
      <c r="K452" s="166"/>
      <c r="L452" s="159"/>
      <c r="M452" s="159"/>
    </row>
    <row r="453" spans="1:13" x14ac:dyDescent="0.2">
      <c r="A453" s="167"/>
      <c r="B453" s="167"/>
      <c r="C453" s="167"/>
      <c r="D453" s="159"/>
      <c r="E453" s="170"/>
      <c r="F453" s="159"/>
      <c r="G453" s="159"/>
      <c r="H453" s="159"/>
      <c r="I453" s="159"/>
      <c r="J453" s="159"/>
      <c r="K453" s="166"/>
      <c r="L453" s="159"/>
      <c r="M453" s="159"/>
    </row>
    <row r="454" spans="1:13" x14ac:dyDescent="0.2">
      <c r="A454" s="167"/>
      <c r="B454" s="167"/>
      <c r="C454" s="167"/>
      <c r="D454" s="159"/>
      <c r="E454" s="170"/>
      <c r="F454" s="159"/>
      <c r="G454" s="159"/>
      <c r="H454" s="159"/>
      <c r="I454" s="159"/>
      <c r="J454" s="159"/>
      <c r="K454" s="166"/>
      <c r="L454" s="159"/>
      <c r="M454" s="159"/>
    </row>
    <row r="455" spans="1:13" x14ac:dyDescent="0.2">
      <c r="A455" s="167"/>
      <c r="B455" s="167"/>
      <c r="C455" s="167"/>
      <c r="D455" s="159"/>
      <c r="E455" s="170"/>
      <c r="F455" s="159"/>
      <c r="G455" s="159"/>
      <c r="H455" s="159"/>
      <c r="I455" s="159"/>
      <c r="J455" s="159"/>
      <c r="K455" s="166"/>
      <c r="L455" s="159"/>
      <c r="M455" s="159"/>
    </row>
    <row r="456" spans="1:13" x14ac:dyDescent="0.2">
      <c r="A456" s="167"/>
      <c r="B456" s="167"/>
      <c r="C456" s="167"/>
      <c r="D456" s="159"/>
      <c r="E456" s="170"/>
      <c r="F456" s="159"/>
      <c r="G456" s="159"/>
      <c r="H456" s="159"/>
      <c r="I456" s="159"/>
      <c r="J456" s="159"/>
      <c r="K456" s="166"/>
      <c r="L456" s="159"/>
      <c r="M456" s="159"/>
    </row>
    <row r="457" spans="1:13" x14ac:dyDescent="0.2">
      <c r="A457" s="167"/>
      <c r="B457" s="167"/>
      <c r="C457" s="167"/>
      <c r="D457" s="159"/>
      <c r="E457" s="170"/>
      <c r="F457" s="159"/>
      <c r="G457" s="159"/>
      <c r="H457" s="159"/>
      <c r="I457" s="159"/>
      <c r="J457" s="159"/>
      <c r="K457" s="166"/>
      <c r="L457" s="159"/>
      <c r="M457" s="159"/>
    </row>
    <row r="458" spans="1:13" x14ac:dyDescent="0.2">
      <c r="A458" s="167"/>
      <c r="B458" s="167"/>
      <c r="C458" s="167"/>
      <c r="D458" s="159"/>
      <c r="E458" s="170"/>
      <c r="F458" s="159"/>
      <c r="G458" s="159"/>
      <c r="H458" s="159"/>
      <c r="I458" s="159"/>
      <c r="J458" s="159"/>
      <c r="K458" s="166"/>
      <c r="L458" s="159"/>
      <c r="M458" s="159"/>
    </row>
    <row r="459" spans="1:13" x14ac:dyDescent="0.2">
      <c r="A459" s="167"/>
      <c r="B459" s="167"/>
      <c r="C459" s="167"/>
      <c r="D459" s="159"/>
      <c r="E459" s="170"/>
      <c r="F459" s="159"/>
      <c r="G459" s="159"/>
      <c r="H459" s="159"/>
      <c r="I459" s="159"/>
      <c r="J459" s="159"/>
      <c r="K459" s="166"/>
      <c r="L459" s="159"/>
      <c r="M459" s="159"/>
    </row>
    <row r="460" spans="1:13" x14ac:dyDescent="0.2">
      <c r="A460" s="167"/>
      <c r="B460" s="167"/>
      <c r="C460" s="167"/>
      <c r="D460" s="159"/>
      <c r="E460" s="170"/>
      <c r="F460" s="159"/>
      <c r="G460" s="159"/>
      <c r="H460" s="159"/>
      <c r="I460" s="159"/>
      <c r="J460" s="159"/>
      <c r="K460" s="166"/>
      <c r="L460" s="159"/>
      <c r="M460" s="159"/>
    </row>
    <row r="461" spans="1:13" x14ac:dyDescent="0.2">
      <c r="A461" s="167"/>
      <c r="B461" s="167"/>
      <c r="C461" s="167"/>
      <c r="D461" s="159"/>
      <c r="E461" s="170"/>
      <c r="F461" s="159"/>
      <c r="G461" s="159"/>
      <c r="H461" s="159"/>
      <c r="I461" s="159"/>
      <c r="J461" s="159"/>
      <c r="K461" s="166"/>
      <c r="L461" s="159"/>
      <c r="M461" s="159"/>
    </row>
    <row r="462" spans="1:13" x14ac:dyDescent="0.2">
      <c r="A462" s="167"/>
      <c r="B462" s="167"/>
      <c r="C462" s="167"/>
      <c r="D462" s="159"/>
      <c r="E462" s="170"/>
      <c r="F462" s="159"/>
      <c r="G462" s="159"/>
      <c r="H462" s="159"/>
      <c r="I462" s="159"/>
      <c r="J462" s="159"/>
      <c r="K462" s="166"/>
      <c r="L462" s="159"/>
      <c r="M462" s="159"/>
    </row>
    <row r="463" spans="1:13" x14ac:dyDescent="0.2">
      <c r="A463" s="167"/>
      <c r="B463" s="167"/>
      <c r="C463" s="167"/>
      <c r="D463" s="159"/>
      <c r="E463" s="170"/>
      <c r="F463" s="159"/>
      <c r="G463" s="159"/>
      <c r="H463" s="159"/>
      <c r="I463" s="159"/>
      <c r="J463" s="159"/>
      <c r="K463" s="166"/>
      <c r="L463" s="159"/>
      <c r="M463" s="159"/>
    </row>
    <row r="464" spans="1:13" x14ac:dyDescent="0.2">
      <c r="A464" s="167"/>
      <c r="B464" s="167"/>
      <c r="C464" s="167"/>
      <c r="D464" s="159"/>
      <c r="E464" s="170"/>
      <c r="F464" s="159"/>
      <c r="G464" s="159"/>
      <c r="H464" s="159"/>
      <c r="I464" s="159"/>
      <c r="J464" s="159"/>
      <c r="K464" s="166"/>
      <c r="L464" s="159"/>
      <c r="M464" s="159"/>
    </row>
    <row r="465" spans="1:13" x14ac:dyDescent="0.2">
      <c r="A465" s="167"/>
      <c r="B465" s="167"/>
      <c r="C465" s="167"/>
      <c r="D465" s="159"/>
      <c r="E465" s="170"/>
      <c r="F465" s="159"/>
      <c r="G465" s="159"/>
      <c r="H465" s="159"/>
      <c r="I465" s="159"/>
      <c r="J465" s="159"/>
      <c r="K465" s="166"/>
      <c r="L465" s="159"/>
      <c r="M465" s="159"/>
    </row>
    <row r="466" spans="1:13" x14ac:dyDescent="0.2">
      <c r="A466" s="167"/>
      <c r="B466" s="167"/>
      <c r="C466" s="167"/>
      <c r="D466" s="159"/>
      <c r="E466" s="170"/>
      <c r="F466" s="159"/>
      <c r="G466" s="159"/>
      <c r="H466" s="159"/>
      <c r="I466" s="159"/>
      <c r="J466" s="159"/>
      <c r="K466" s="166"/>
      <c r="L466" s="159"/>
      <c r="M466" s="159"/>
    </row>
    <row r="467" spans="1:13" x14ac:dyDescent="0.2">
      <c r="A467" s="167"/>
      <c r="B467" s="167"/>
      <c r="C467" s="167"/>
      <c r="D467" s="159"/>
      <c r="E467" s="170"/>
      <c r="F467" s="159"/>
      <c r="G467" s="159"/>
      <c r="H467" s="159"/>
      <c r="I467" s="159"/>
      <c r="J467" s="159"/>
      <c r="K467" s="166"/>
      <c r="L467" s="159"/>
      <c r="M467" s="159"/>
    </row>
    <row r="468" spans="1:13" x14ac:dyDescent="0.2">
      <c r="A468" s="167"/>
      <c r="B468" s="167"/>
      <c r="C468" s="167"/>
      <c r="D468" s="159"/>
      <c r="E468" s="170"/>
      <c r="F468" s="159"/>
      <c r="G468" s="159"/>
      <c r="H468" s="159"/>
      <c r="I468" s="159"/>
      <c r="J468" s="159"/>
      <c r="K468" s="166"/>
      <c r="L468" s="159"/>
      <c r="M468" s="159"/>
    </row>
    <row r="469" spans="1:13" x14ac:dyDescent="0.2">
      <c r="A469" s="167"/>
      <c r="B469" s="167"/>
      <c r="C469" s="167"/>
      <c r="D469" s="159"/>
      <c r="E469" s="170"/>
      <c r="F469" s="159"/>
      <c r="G469" s="171"/>
      <c r="H469" s="159"/>
      <c r="I469" s="159"/>
      <c r="J469" s="159"/>
      <c r="K469" s="166"/>
      <c r="L469" s="159"/>
      <c r="M469" s="159"/>
    </row>
    <row r="470" spans="1:13" x14ac:dyDescent="0.2">
      <c r="A470" s="167"/>
      <c r="B470" s="167"/>
      <c r="C470" s="167"/>
      <c r="D470" s="159"/>
      <c r="E470" s="170"/>
      <c r="F470" s="159"/>
      <c r="G470" s="171"/>
      <c r="H470" s="159"/>
      <c r="I470" s="159"/>
      <c r="J470" s="159"/>
      <c r="K470" s="166"/>
      <c r="L470" s="159"/>
      <c r="M470" s="159"/>
    </row>
    <row r="471" spans="1:13" x14ac:dyDescent="0.2">
      <c r="A471" s="167"/>
      <c r="B471" s="167"/>
      <c r="C471" s="167"/>
      <c r="D471" s="159"/>
      <c r="E471" s="170"/>
      <c r="F471" s="159"/>
      <c r="G471" s="171"/>
      <c r="H471" s="159"/>
      <c r="I471" s="159"/>
      <c r="J471" s="159"/>
      <c r="K471" s="166"/>
      <c r="L471" s="159"/>
      <c r="M471" s="159"/>
    </row>
    <row r="472" spans="1:13" x14ac:dyDescent="0.2">
      <c r="A472" s="167"/>
      <c r="B472" s="167"/>
      <c r="C472" s="167"/>
      <c r="D472" s="159"/>
      <c r="E472" s="170"/>
      <c r="F472" s="159"/>
      <c r="G472" s="171"/>
      <c r="H472" s="159"/>
      <c r="I472" s="159"/>
      <c r="J472" s="159"/>
      <c r="K472" s="166"/>
      <c r="L472" s="159"/>
      <c r="M472" s="159"/>
    </row>
    <row r="473" spans="1:13" x14ac:dyDescent="0.2">
      <c r="A473" s="167"/>
      <c r="B473" s="167"/>
      <c r="C473" s="167"/>
      <c r="D473" s="159"/>
      <c r="E473" s="170"/>
      <c r="F473" s="159"/>
      <c r="G473" s="171"/>
      <c r="H473" s="159"/>
      <c r="I473" s="159"/>
      <c r="J473" s="159"/>
      <c r="K473" s="166"/>
      <c r="L473" s="159"/>
      <c r="M473" s="159"/>
    </row>
    <row r="474" spans="1:13" x14ac:dyDescent="0.2">
      <c r="A474" s="167"/>
      <c r="B474" s="167"/>
      <c r="C474" s="167"/>
      <c r="D474" s="159"/>
      <c r="E474" s="170"/>
      <c r="F474" s="159"/>
      <c r="G474" s="159"/>
      <c r="H474" s="159"/>
      <c r="I474" s="159"/>
      <c r="J474" s="159"/>
      <c r="K474" s="166"/>
      <c r="L474" s="159"/>
      <c r="M474" s="159"/>
    </row>
    <row r="475" spans="1:13" x14ac:dyDescent="0.2">
      <c r="A475" s="167"/>
      <c r="B475" s="167"/>
      <c r="C475" s="167"/>
      <c r="D475" s="159"/>
      <c r="E475" s="170"/>
      <c r="F475" s="159"/>
      <c r="G475" s="159"/>
      <c r="H475" s="159"/>
      <c r="I475" s="159"/>
      <c r="J475" s="159"/>
      <c r="K475" s="166"/>
      <c r="L475" s="159"/>
      <c r="M475" s="159"/>
    </row>
    <row r="476" spans="1:13" x14ac:dyDescent="0.2">
      <c r="A476" s="167"/>
      <c r="B476" s="167"/>
      <c r="C476" s="167"/>
      <c r="D476" s="159"/>
      <c r="E476" s="170"/>
      <c r="F476" s="159"/>
      <c r="G476" s="159"/>
      <c r="H476" s="159"/>
      <c r="I476" s="159"/>
      <c r="J476" s="159"/>
      <c r="K476" s="166"/>
      <c r="L476" s="159"/>
      <c r="M476" s="159"/>
    </row>
    <row r="477" spans="1:13" x14ac:dyDescent="0.2">
      <c r="A477" s="167"/>
      <c r="B477" s="167"/>
      <c r="C477" s="167"/>
      <c r="D477" s="159"/>
      <c r="E477" s="170"/>
      <c r="F477" s="159"/>
      <c r="G477" s="159"/>
      <c r="H477" s="159"/>
      <c r="I477" s="159"/>
      <c r="J477" s="159"/>
      <c r="K477" s="166"/>
      <c r="L477" s="159"/>
      <c r="M477" s="159"/>
    </row>
    <row r="478" spans="1:13" x14ac:dyDescent="0.2">
      <c r="A478" s="167"/>
      <c r="B478" s="167"/>
      <c r="C478" s="167"/>
      <c r="D478" s="159"/>
      <c r="E478" s="170"/>
      <c r="F478" s="159"/>
      <c r="G478" s="159"/>
      <c r="H478" s="159"/>
      <c r="I478" s="159"/>
      <c r="J478" s="159"/>
      <c r="K478" s="166"/>
      <c r="L478" s="159"/>
      <c r="M478" s="159"/>
    </row>
    <row r="479" spans="1:13" x14ac:dyDescent="0.2">
      <c r="A479" s="167"/>
      <c r="B479" s="167"/>
      <c r="C479" s="167"/>
      <c r="D479" s="159"/>
      <c r="E479" s="170"/>
      <c r="F479" s="159"/>
      <c r="G479" s="159"/>
      <c r="H479" s="159"/>
      <c r="I479" s="159"/>
      <c r="J479" s="159"/>
      <c r="K479" s="166"/>
      <c r="L479" s="159"/>
      <c r="M479" s="159"/>
    </row>
    <row r="480" spans="1:13" x14ac:dyDescent="0.2">
      <c r="A480" s="167"/>
      <c r="B480" s="167"/>
      <c r="C480" s="167"/>
      <c r="D480" s="159"/>
      <c r="E480" s="170"/>
      <c r="F480" s="159"/>
      <c r="G480" s="159"/>
      <c r="H480" s="159"/>
      <c r="I480" s="159"/>
      <c r="J480" s="159"/>
      <c r="K480" s="166"/>
      <c r="L480" s="159"/>
      <c r="M480" s="159"/>
    </row>
    <row r="481" spans="1:13" x14ac:dyDescent="0.2">
      <c r="A481" s="167"/>
      <c r="B481" s="167"/>
      <c r="C481" s="167"/>
      <c r="D481" s="159"/>
      <c r="E481" s="170"/>
      <c r="F481" s="159"/>
      <c r="G481" s="159"/>
      <c r="H481" s="159"/>
      <c r="I481" s="159"/>
      <c r="J481" s="159"/>
      <c r="K481" s="166"/>
      <c r="L481" s="159"/>
      <c r="M481" s="159"/>
    </row>
    <row r="482" spans="1:13" x14ac:dyDescent="0.2">
      <c r="A482" s="167"/>
      <c r="B482" s="167"/>
      <c r="C482" s="167"/>
      <c r="D482" s="159"/>
      <c r="E482" s="170"/>
      <c r="F482" s="159"/>
      <c r="G482" s="159"/>
      <c r="H482" s="159"/>
      <c r="I482" s="159"/>
      <c r="J482" s="159"/>
      <c r="K482" s="166"/>
      <c r="L482" s="159"/>
      <c r="M482" s="159"/>
    </row>
    <row r="483" spans="1:13" x14ac:dyDescent="0.2">
      <c r="A483" s="167"/>
      <c r="B483" s="167"/>
      <c r="C483" s="167"/>
      <c r="D483" s="159"/>
      <c r="E483" s="170"/>
      <c r="F483" s="159"/>
      <c r="G483" s="159"/>
      <c r="H483" s="159"/>
      <c r="I483" s="159"/>
      <c r="J483" s="159"/>
      <c r="K483" s="166"/>
      <c r="L483" s="159"/>
      <c r="M483" s="159"/>
    </row>
    <row r="484" spans="1:13" x14ac:dyDescent="0.2">
      <c r="A484" s="167"/>
      <c r="B484" s="167"/>
      <c r="C484" s="167"/>
      <c r="D484" s="159"/>
      <c r="E484" s="170"/>
      <c r="F484" s="159"/>
      <c r="G484" s="159"/>
      <c r="H484" s="159"/>
      <c r="I484" s="159"/>
      <c r="J484" s="159"/>
      <c r="K484" s="166"/>
      <c r="L484" s="159"/>
      <c r="M484" s="159"/>
    </row>
    <row r="485" spans="1:13" x14ac:dyDescent="0.2">
      <c r="A485" s="167"/>
      <c r="B485" s="167"/>
      <c r="C485" s="167"/>
      <c r="D485" s="159"/>
      <c r="E485" s="170"/>
      <c r="F485" s="159"/>
      <c r="G485" s="159"/>
      <c r="H485" s="159"/>
      <c r="I485" s="159"/>
      <c r="J485" s="159"/>
      <c r="K485" s="166"/>
      <c r="L485" s="159"/>
      <c r="M485" s="159"/>
    </row>
    <row r="486" spans="1:13" x14ac:dyDescent="0.2">
      <c r="A486" s="167"/>
      <c r="B486" s="167"/>
      <c r="C486" s="167"/>
      <c r="D486" s="159"/>
      <c r="E486" s="170"/>
      <c r="F486" s="159"/>
      <c r="G486" s="159"/>
      <c r="H486" s="159"/>
      <c r="I486" s="159"/>
      <c r="J486" s="159"/>
      <c r="K486" s="166"/>
      <c r="L486" s="159"/>
      <c r="M486" s="159"/>
    </row>
    <row r="487" spans="1:13" x14ac:dyDescent="0.2">
      <c r="A487" s="167"/>
      <c r="B487" s="167"/>
      <c r="C487" s="167"/>
      <c r="D487" s="159"/>
      <c r="E487" s="170"/>
      <c r="F487" s="159"/>
      <c r="G487" s="159"/>
      <c r="H487" s="159"/>
      <c r="I487" s="159"/>
      <c r="J487" s="159"/>
      <c r="K487" s="166"/>
      <c r="L487" s="159"/>
      <c r="M487" s="159"/>
    </row>
    <row r="488" spans="1:13" x14ac:dyDescent="0.2">
      <c r="A488" s="167"/>
      <c r="B488" s="167"/>
      <c r="C488" s="167"/>
      <c r="D488" s="159"/>
      <c r="E488" s="170"/>
      <c r="F488" s="159"/>
      <c r="G488" s="159"/>
      <c r="H488" s="159"/>
      <c r="I488" s="159"/>
      <c r="J488" s="159"/>
      <c r="K488" s="166"/>
      <c r="L488" s="159"/>
      <c r="M488" s="159"/>
    </row>
    <row r="489" spans="1:13" x14ac:dyDescent="0.2">
      <c r="A489" s="167"/>
      <c r="B489" s="167"/>
      <c r="C489" s="167"/>
      <c r="D489" s="159"/>
      <c r="E489" s="170"/>
      <c r="F489" s="159"/>
      <c r="G489" s="159"/>
      <c r="H489" s="159"/>
      <c r="I489" s="159"/>
      <c r="J489" s="159"/>
      <c r="K489" s="166"/>
      <c r="L489" s="159"/>
      <c r="M489" s="159"/>
    </row>
    <row r="490" spans="1:13" x14ac:dyDescent="0.2">
      <c r="A490" s="167"/>
      <c r="B490" s="167"/>
      <c r="C490" s="167"/>
      <c r="D490" s="159"/>
      <c r="E490" s="170"/>
      <c r="F490" s="159"/>
      <c r="G490" s="159"/>
      <c r="H490" s="159"/>
      <c r="I490" s="159"/>
      <c r="J490" s="159"/>
      <c r="K490" s="166"/>
      <c r="L490" s="159"/>
      <c r="M490" s="159"/>
    </row>
    <row r="491" spans="1:13" x14ac:dyDescent="0.2">
      <c r="A491" s="167"/>
      <c r="B491" s="167"/>
      <c r="C491" s="167"/>
      <c r="D491" s="159"/>
      <c r="E491" s="170"/>
      <c r="F491" s="159"/>
      <c r="G491" s="159"/>
      <c r="H491" s="159"/>
      <c r="I491" s="159"/>
      <c r="J491" s="159"/>
      <c r="K491" s="166"/>
      <c r="L491" s="159"/>
      <c r="M491" s="159"/>
    </row>
    <row r="492" spans="1:13" x14ac:dyDescent="0.2">
      <c r="A492" s="167"/>
      <c r="B492" s="167"/>
      <c r="C492" s="167"/>
      <c r="D492" s="159"/>
      <c r="E492" s="170"/>
      <c r="F492" s="159"/>
      <c r="G492" s="159"/>
      <c r="H492" s="159"/>
      <c r="I492" s="159"/>
      <c r="J492" s="159"/>
      <c r="K492" s="166"/>
      <c r="L492" s="159"/>
      <c r="M492" s="159"/>
    </row>
    <row r="493" spans="1:13" x14ac:dyDescent="0.2">
      <c r="A493" s="167"/>
      <c r="B493" s="167"/>
      <c r="C493" s="167"/>
      <c r="D493" s="159"/>
      <c r="E493" s="170"/>
      <c r="F493" s="159"/>
      <c r="G493" s="159"/>
      <c r="H493" s="159"/>
      <c r="I493" s="159"/>
      <c r="J493" s="159"/>
      <c r="K493" s="166"/>
      <c r="L493" s="159"/>
      <c r="M493" s="159"/>
    </row>
    <row r="494" spans="1:13" x14ac:dyDescent="0.2">
      <c r="A494" s="167"/>
      <c r="B494" s="167"/>
      <c r="C494" s="167"/>
      <c r="D494" s="159"/>
      <c r="E494" s="170"/>
      <c r="F494" s="159"/>
      <c r="G494" s="159"/>
      <c r="H494" s="159"/>
      <c r="I494" s="159"/>
      <c r="J494" s="159"/>
      <c r="K494" s="166"/>
      <c r="L494" s="159"/>
      <c r="M494" s="159"/>
    </row>
    <row r="495" spans="1:13" x14ac:dyDescent="0.2">
      <c r="A495" s="167"/>
      <c r="B495" s="167"/>
      <c r="C495" s="167"/>
      <c r="D495" s="159"/>
      <c r="E495" s="170"/>
      <c r="F495" s="159"/>
      <c r="G495" s="159"/>
      <c r="H495" s="159"/>
      <c r="I495" s="159"/>
      <c r="J495" s="159"/>
      <c r="K495" s="166"/>
      <c r="L495" s="159"/>
      <c r="M495" s="159"/>
    </row>
    <row r="496" spans="1:13" x14ac:dyDescent="0.2">
      <c r="A496" s="167"/>
      <c r="B496" s="167"/>
      <c r="C496" s="167"/>
      <c r="D496" s="159"/>
      <c r="E496" s="170"/>
      <c r="F496" s="159"/>
      <c r="G496" s="159"/>
      <c r="H496" s="159"/>
      <c r="I496" s="159"/>
      <c r="J496" s="159"/>
      <c r="K496" s="166"/>
      <c r="L496" s="159"/>
      <c r="M496" s="159"/>
    </row>
    <row r="497" spans="1:13" x14ac:dyDescent="0.2">
      <c r="A497" s="167"/>
      <c r="B497" s="167"/>
      <c r="C497" s="167"/>
      <c r="D497" s="159"/>
      <c r="E497" s="170"/>
      <c r="F497" s="159"/>
      <c r="G497" s="159"/>
      <c r="H497" s="159"/>
      <c r="I497" s="159"/>
      <c r="J497" s="159"/>
      <c r="K497" s="166"/>
      <c r="L497" s="159"/>
      <c r="M497" s="159"/>
    </row>
    <row r="498" spans="1:13" x14ac:dyDescent="0.2">
      <c r="A498" s="167"/>
      <c r="B498" s="167"/>
      <c r="C498" s="167"/>
      <c r="D498" s="159"/>
      <c r="E498" s="170"/>
      <c r="F498" s="159"/>
      <c r="G498" s="159"/>
      <c r="H498" s="159"/>
      <c r="I498" s="159"/>
      <c r="J498" s="159"/>
      <c r="K498" s="166"/>
      <c r="L498" s="159"/>
      <c r="M498" s="159"/>
    </row>
    <row r="499" spans="1:13" x14ac:dyDescent="0.2">
      <c r="A499" s="167"/>
      <c r="B499" s="167"/>
      <c r="C499" s="167"/>
      <c r="D499" s="159"/>
      <c r="E499" s="170"/>
      <c r="F499" s="159"/>
      <c r="G499" s="159"/>
      <c r="H499" s="159"/>
      <c r="I499" s="159"/>
      <c r="J499" s="159"/>
      <c r="K499" s="166"/>
      <c r="L499" s="159"/>
      <c r="M499" s="159"/>
    </row>
    <row r="500" spans="1:13" x14ac:dyDescent="0.2">
      <c r="A500" s="167"/>
      <c r="B500" s="167"/>
      <c r="C500" s="167"/>
      <c r="D500" s="159"/>
      <c r="E500" s="170"/>
      <c r="F500" s="159"/>
      <c r="G500" s="159"/>
      <c r="H500" s="159"/>
      <c r="I500" s="159"/>
      <c r="J500" s="159"/>
      <c r="K500" s="166"/>
      <c r="L500" s="159"/>
      <c r="M500" s="159"/>
    </row>
    <row r="501" spans="1:13" x14ac:dyDescent="0.2">
      <c r="A501" s="167"/>
      <c r="B501" s="167"/>
      <c r="C501" s="167"/>
      <c r="D501" s="159"/>
      <c r="E501" s="170"/>
      <c r="F501" s="159"/>
      <c r="G501" s="159"/>
      <c r="H501" s="159"/>
      <c r="I501" s="159"/>
      <c r="J501" s="159"/>
      <c r="K501" s="166"/>
      <c r="L501" s="159"/>
      <c r="M501" s="159"/>
    </row>
    <row r="502" spans="1:13" x14ac:dyDescent="0.2">
      <c r="A502" s="167"/>
      <c r="B502" s="167"/>
      <c r="C502" s="167"/>
      <c r="D502" s="159"/>
      <c r="E502" s="170"/>
      <c r="F502" s="159"/>
      <c r="G502" s="159"/>
      <c r="H502" s="159"/>
      <c r="I502" s="159"/>
      <c r="J502" s="159"/>
      <c r="K502" s="166"/>
      <c r="L502" s="159"/>
      <c r="M502" s="159"/>
    </row>
    <row r="503" spans="1:13" x14ac:dyDescent="0.2">
      <c r="A503" s="167"/>
      <c r="B503" s="167"/>
      <c r="C503" s="167"/>
      <c r="D503" s="159"/>
      <c r="E503" s="170"/>
      <c r="F503" s="159"/>
      <c r="G503" s="159"/>
      <c r="H503" s="159"/>
      <c r="I503" s="159"/>
      <c r="J503" s="159"/>
      <c r="K503" s="166"/>
      <c r="L503" s="159"/>
      <c r="M503" s="159"/>
    </row>
    <row r="504" spans="1:13" x14ac:dyDescent="0.2">
      <c r="A504" s="167"/>
      <c r="B504" s="167"/>
      <c r="C504" s="167"/>
      <c r="D504" s="159"/>
      <c r="E504" s="170"/>
      <c r="F504" s="159"/>
      <c r="G504" s="159"/>
      <c r="H504" s="159"/>
      <c r="I504" s="159"/>
      <c r="J504" s="159"/>
      <c r="K504" s="166"/>
      <c r="L504" s="159"/>
      <c r="M504" s="159"/>
    </row>
    <row r="505" spans="1:13" x14ac:dyDescent="0.2">
      <c r="A505" s="167"/>
      <c r="B505" s="167"/>
      <c r="C505" s="167"/>
      <c r="D505" s="159"/>
      <c r="E505" s="170"/>
      <c r="F505" s="159"/>
      <c r="G505" s="159"/>
      <c r="H505" s="159"/>
      <c r="I505" s="159"/>
      <c r="J505" s="159"/>
      <c r="K505" s="166"/>
      <c r="L505" s="159"/>
      <c r="M505" s="159"/>
    </row>
    <row r="506" spans="1:13" x14ac:dyDescent="0.2">
      <c r="A506" s="167"/>
      <c r="B506" s="167"/>
      <c r="C506" s="167"/>
      <c r="D506" s="159"/>
      <c r="E506" s="170"/>
      <c r="F506" s="159"/>
      <c r="G506" s="159"/>
      <c r="H506" s="159"/>
      <c r="I506" s="159"/>
      <c r="J506" s="159"/>
      <c r="K506" s="166"/>
      <c r="L506" s="159"/>
      <c r="M506" s="159"/>
    </row>
    <row r="507" spans="1:13" x14ac:dyDescent="0.2">
      <c r="A507" s="167"/>
      <c r="B507" s="167"/>
      <c r="C507" s="167"/>
      <c r="D507" s="159"/>
      <c r="E507" s="170"/>
      <c r="F507" s="159"/>
      <c r="G507" s="159"/>
      <c r="H507" s="159"/>
      <c r="I507" s="159"/>
      <c r="J507" s="159"/>
      <c r="K507" s="166"/>
      <c r="L507" s="159"/>
      <c r="M507" s="159"/>
    </row>
    <row r="508" spans="1:13" x14ac:dyDescent="0.2">
      <c r="A508" s="167"/>
      <c r="B508" s="167"/>
      <c r="C508" s="167"/>
      <c r="D508" s="159"/>
      <c r="E508" s="170"/>
      <c r="F508" s="159"/>
      <c r="G508" s="159"/>
      <c r="H508" s="159"/>
      <c r="I508" s="159"/>
      <c r="J508" s="159"/>
      <c r="K508" s="166"/>
      <c r="L508" s="159"/>
      <c r="M508" s="159"/>
    </row>
    <row r="509" spans="1:13" x14ac:dyDescent="0.2">
      <c r="A509" s="167"/>
      <c r="B509" s="167"/>
      <c r="C509" s="167"/>
      <c r="D509" s="159"/>
      <c r="E509" s="170"/>
      <c r="F509" s="159"/>
      <c r="G509" s="159"/>
      <c r="H509" s="159"/>
      <c r="I509" s="159"/>
      <c r="J509" s="159"/>
      <c r="K509" s="166"/>
      <c r="L509" s="159"/>
      <c r="M509" s="159"/>
    </row>
    <row r="510" spans="1:13" x14ac:dyDescent="0.2">
      <c r="A510" s="167"/>
      <c r="B510" s="167"/>
      <c r="C510" s="167"/>
      <c r="D510" s="159"/>
      <c r="E510" s="170"/>
      <c r="F510" s="159"/>
      <c r="G510" s="159"/>
      <c r="H510" s="159"/>
      <c r="I510" s="159"/>
      <c r="J510" s="159"/>
      <c r="K510" s="166"/>
      <c r="L510" s="159"/>
      <c r="M510" s="159"/>
    </row>
    <row r="511" spans="1:13" x14ac:dyDescent="0.2">
      <c r="A511" s="167"/>
      <c r="B511" s="167"/>
      <c r="C511" s="167"/>
      <c r="D511" s="159"/>
      <c r="E511" s="170"/>
      <c r="F511" s="159"/>
      <c r="G511" s="159"/>
      <c r="H511" s="159"/>
      <c r="I511" s="159"/>
      <c r="J511" s="159"/>
      <c r="K511" s="166"/>
      <c r="L511" s="159"/>
      <c r="M511" s="159"/>
    </row>
    <row r="512" spans="1:13" x14ac:dyDescent="0.2">
      <c r="A512" s="167"/>
      <c r="B512" s="167"/>
      <c r="C512" s="167"/>
      <c r="D512" s="159"/>
      <c r="E512" s="170"/>
      <c r="F512" s="159"/>
      <c r="G512" s="159"/>
      <c r="H512" s="159"/>
      <c r="I512" s="159"/>
      <c r="J512" s="159"/>
      <c r="K512" s="166"/>
      <c r="L512" s="159"/>
      <c r="M512" s="159"/>
    </row>
    <row r="513" spans="1:13" x14ac:dyDescent="0.2">
      <c r="A513" s="167"/>
      <c r="B513" s="167"/>
      <c r="C513" s="167"/>
      <c r="D513" s="159"/>
      <c r="E513" s="170"/>
      <c r="F513" s="159"/>
      <c r="G513" s="159"/>
      <c r="H513" s="159"/>
      <c r="I513" s="159"/>
      <c r="J513" s="159"/>
      <c r="K513" s="166"/>
      <c r="L513" s="159"/>
      <c r="M513" s="159"/>
    </row>
    <row r="514" spans="1:13" x14ac:dyDescent="0.2">
      <c r="A514" s="167"/>
      <c r="B514" s="167"/>
      <c r="C514" s="167"/>
      <c r="D514" s="159"/>
      <c r="E514" s="170"/>
      <c r="F514" s="159"/>
      <c r="G514" s="159"/>
      <c r="H514" s="159"/>
      <c r="I514" s="159"/>
      <c r="J514" s="159"/>
      <c r="K514" s="166"/>
      <c r="L514" s="159"/>
      <c r="M514" s="159"/>
    </row>
    <row r="515" spans="1:13" x14ac:dyDescent="0.2">
      <c r="A515" s="167"/>
      <c r="B515" s="167"/>
      <c r="C515" s="167"/>
      <c r="D515" s="159"/>
      <c r="E515" s="170"/>
      <c r="F515" s="159"/>
      <c r="G515" s="159"/>
      <c r="H515" s="159"/>
      <c r="I515" s="159"/>
      <c r="J515" s="159"/>
      <c r="K515" s="166"/>
      <c r="L515" s="159"/>
      <c r="M515" s="159"/>
    </row>
    <row r="516" spans="1:13" x14ac:dyDescent="0.2">
      <c r="A516" s="167"/>
      <c r="B516" s="167"/>
      <c r="C516" s="167"/>
      <c r="D516" s="159"/>
      <c r="E516" s="170"/>
      <c r="F516" s="159"/>
      <c r="G516" s="159"/>
      <c r="H516" s="159"/>
      <c r="I516" s="159"/>
      <c r="J516" s="159"/>
      <c r="K516" s="166"/>
      <c r="L516" s="159"/>
      <c r="M516" s="159"/>
    </row>
    <row r="517" spans="1:13" x14ac:dyDescent="0.2">
      <c r="A517" s="167"/>
      <c r="B517" s="167"/>
      <c r="C517" s="167"/>
      <c r="D517" s="159"/>
      <c r="E517" s="170"/>
      <c r="F517" s="159"/>
      <c r="G517" s="159"/>
      <c r="H517" s="159"/>
      <c r="I517" s="159"/>
      <c r="J517" s="159"/>
      <c r="K517" s="166"/>
      <c r="L517" s="159"/>
      <c r="M517" s="159"/>
    </row>
    <row r="518" spans="1:13" x14ac:dyDescent="0.2">
      <c r="A518" s="167"/>
      <c r="B518" s="167"/>
      <c r="C518" s="167"/>
      <c r="D518" s="159"/>
      <c r="E518" s="170"/>
      <c r="F518" s="159"/>
      <c r="G518" s="159"/>
      <c r="H518" s="159"/>
      <c r="I518" s="159"/>
      <c r="J518" s="159"/>
      <c r="K518" s="166"/>
      <c r="L518" s="159"/>
      <c r="M518" s="159"/>
    </row>
    <row r="519" spans="1:13" x14ac:dyDescent="0.2">
      <c r="A519" s="167"/>
      <c r="B519" s="167"/>
      <c r="C519" s="167"/>
      <c r="D519" s="159"/>
      <c r="E519" s="170"/>
      <c r="F519" s="159"/>
      <c r="G519" s="159"/>
      <c r="H519" s="159"/>
      <c r="I519" s="159"/>
      <c r="J519" s="159"/>
      <c r="K519" s="166"/>
      <c r="L519" s="159"/>
      <c r="M519" s="159"/>
    </row>
    <row r="520" spans="1:13" x14ac:dyDescent="0.2">
      <c r="A520" s="167"/>
      <c r="B520" s="167"/>
      <c r="C520" s="167"/>
      <c r="D520" s="159"/>
      <c r="E520" s="170"/>
      <c r="F520" s="159"/>
      <c r="G520" s="159"/>
      <c r="H520" s="159"/>
      <c r="I520" s="159"/>
      <c r="J520" s="159"/>
      <c r="K520" s="166"/>
      <c r="L520" s="159"/>
      <c r="M520" s="159"/>
    </row>
    <row r="521" spans="1:13" x14ac:dyDescent="0.2">
      <c r="A521" s="167"/>
      <c r="B521" s="167"/>
      <c r="C521" s="167"/>
      <c r="D521" s="159"/>
      <c r="E521" s="170"/>
      <c r="F521" s="159"/>
      <c r="G521" s="159"/>
      <c r="H521" s="159"/>
      <c r="I521" s="159"/>
      <c r="J521" s="159"/>
      <c r="K521" s="166"/>
      <c r="L521" s="159"/>
      <c r="M521" s="159"/>
    </row>
    <row r="522" spans="1:13" x14ac:dyDescent="0.2">
      <c r="A522" s="167"/>
      <c r="B522" s="167"/>
      <c r="C522" s="167"/>
      <c r="D522" s="159"/>
      <c r="E522" s="170"/>
      <c r="F522" s="159"/>
      <c r="G522" s="159"/>
      <c r="H522" s="159"/>
      <c r="I522" s="159"/>
      <c r="J522" s="159"/>
      <c r="K522" s="166"/>
      <c r="L522" s="159"/>
      <c r="M522" s="159"/>
    </row>
    <row r="523" spans="1:13" x14ac:dyDescent="0.2">
      <c r="A523" s="167"/>
      <c r="B523" s="167"/>
      <c r="C523" s="167"/>
      <c r="D523" s="159"/>
      <c r="E523" s="170"/>
      <c r="F523" s="159"/>
      <c r="G523" s="159"/>
      <c r="H523" s="159"/>
      <c r="I523" s="159"/>
      <c r="J523" s="159"/>
      <c r="K523" s="166"/>
      <c r="L523" s="159"/>
      <c r="M523" s="159"/>
    </row>
    <row r="524" spans="1:13" x14ac:dyDescent="0.2">
      <c r="A524" s="167"/>
      <c r="B524" s="167"/>
      <c r="C524" s="167"/>
      <c r="D524" s="159"/>
      <c r="E524" s="170"/>
      <c r="F524" s="159"/>
      <c r="G524" s="159"/>
      <c r="H524" s="159"/>
      <c r="I524" s="159"/>
      <c r="J524" s="159"/>
      <c r="K524" s="166"/>
      <c r="L524" s="159"/>
      <c r="M524" s="159"/>
    </row>
    <row r="525" spans="1:13" x14ac:dyDescent="0.2">
      <c r="A525" s="167"/>
      <c r="B525" s="167"/>
      <c r="C525" s="167"/>
      <c r="D525" s="159"/>
      <c r="E525" s="170"/>
      <c r="F525" s="159"/>
      <c r="G525" s="159"/>
      <c r="H525" s="159"/>
      <c r="I525" s="159"/>
      <c r="J525" s="159"/>
      <c r="K525" s="166"/>
      <c r="L525" s="159"/>
      <c r="M525" s="159"/>
    </row>
    <row r="526" spans="1:13" x14ac:dyDescent="0.2">
      <c r="A526" s="167"/>
      <c r="B526" s="167"/>
      <c r="C526" s="167"/>
      <c r="D526" s="159"/>
      <c r="E526" s="170"/>
      <c r="F526" s="159"/>
      <c r="G526" s="159"/>
      <c r="H526" s="159"/>
      <c r="I526" s="159"/>
      <c r="J526" s="159"/>
      <c r="K526" s="166"/>
      <c r="L526" s="159"/>
      <c r="M526" s="159"/>
    </row>
    <row r="527" spans="1:13" x14ac:dyDescent="0.2">
      <c r="A527" s="167"/>
      <c r="B527" s="167"/>
      <c r="C527" s="167"/>
      <c r="D527" s="159"/>
      <c r="E527" s="170"/>
      <c r="F527" s="159"/>
      <c r="G527" s="159"/>
      <c r="H527" s="159"/>
      <c r="I527" s="159"/>
      <c r="J527" s="159"/>
      <c r="K527" s="166"/>
      <c r="L527" s="159"/>
      <c r="M527" s="159"/>
    </row>
    <row r="528" spans="1:13" x14ac:dyDescent="0.2">
      <c r="A528" s="167"/>
      <c r="B528" s="167"/>
      <c r="C528" s="167"/>
      <c r="D528" s="159"/>
      <c r="E528" s="170"/>
      <c r="F528" s="159"/>
      <c r="G528" s="159"/>
      <c r="H528" s="159"/>
      <c r="I528" s="159"/>
      <c r="J528" s="159"/>
      <c r="K528" s="166"/>
      <c r="L528" s="159"/>
      <c r="M528" s="159"/>
    </row>
    <row r="529" spans="1:13" x14ac:dyDescent="0.2">
      <c r="A529" s="167"/>
      <c r="B529" s="167"/>
      <c r="C529" s="167"/>
      <c r="D529" s="159"/>
      <c r="E529" s="170"/>
      <c r="F529" s="159"/>
      <c r="G529" s="159"/>
      <c r="H529" s="159"/>
      <c r="I529" s="159"/>
      <c r="J529" s="159"/>
      <c r="K529" s="166"/>
      <c r="L529" s="159"/>
      <c r="M529" s="159"/>
    </row>
    <row r="530" spans="1:13" x14ac:dyDescent="0.2">
      <c r="A530" s="167"/>
      <c r="B530" s="167"/>
      <c r="C530" s="167"/>
      <c r="D530" s="159"/>
      <c r="E530" s="170"/>
      <c r="F530" s="159"/>
      <c r="G530" s="159"/>
      <c r="H530" s="159"/>
      <c r="I530" s="159"/>
      <c r="J530" s="159"/>
      <c r="K530" s="166"/>
      <c r="L530" s="159"/>
      <c r="M530" s="159"/>
    </row>
    <row r="531" spans="1:13" x14ac:dyDescent="0.2">
      <c r="A531" s="167"/>
      <c r="B531" s="167"/>
      <c r="C531" s="167"/>
      <c r="D531" s="159"/>
      <c r="E531" s="170"/>
      <c r="F531" s="159"/>
      <c r="G531" s="159"/>
      <c r="H531" s="159"/>
      <c r="I531" s="159"/>
      <c r="J531" s="159"/>
      <c r="K531" s="166"/>
      <c r="L531" s="159"/>
      <c r="M531" s="159"/>
    </row>
    <row r="532" spans="1:13" x14ac:dyDescent="0.2">
      <c r="A532" s="167"/>
      <c r="B532" s="167"/>
      <c r="C532" s="167"/>
      <c r="D532" s="159"/>
      <c r="E532" s="170"/>
      <c r="F532" s="159"/>
      <c r="G532" s="159"/>
      <c r="H532" s="159"/>
      <c r="I532" s="159"/>
      <c r="J532" s="159"/>
      <c r="K532" s="166"/>
      <c r="L532" s="159"/>
      <c r="M532" s="159"/>
    </row>
    <row r="533" spans="1:13" x14ac:dyDescent="0.2">
      <c r="A533" s="167"/>
      <c r="B533" s="167"/>
      <c r="C533" s="167"/>
      <c r="D533" s="159"/>
      <c r="E533" s="170"/>
      <c r="F533" s="159"/>
      <c r="G533" s="159"/>
      <c r="H533" s="159"/>
      <c r="I533" s="159"/>
      <c r="J533" s="159"/>
      <c r="K533" s="166"/>
      <c r="L533" s="159"/>
      <c r="M533" s="159"/>
    </row>
    <row r="534" spans="1:13" x14ac:dyDescent="0.2">
      <c r="A534" s="167"/>
      <c r="B534" s="167"/>
      <c r="C534" s="167"/>
      <c r="D534" s="159"/>
      <c r="E534" s="170"/>
      <c r="F534" s="159"/>
      <c r="G534" s="159"/>
      <c r="H534" s="159"/>
      <c r="I534" s="159"/>
      <c r="J534" s="159"/>
      <c r="K534" s="166"/>
      <c r="L534" s="159"/>
      <c r="M534" s="159"/>
    </row>
    <row r="535" spans="1:13" x14ac:dyDescent="0.2">
      <c r="A535" s="167"/>
      <c r="B535" s="167"/>
      <c r="C535" s="167"/>
      <c r="D535" s="159"/>
      <c r="E535" s="170"/>
      <c r="F535" s="159"/>
      <c r="G535" s="159"/>
      <c r="H535" s="159"/>
      <c r="I535" s="159"/>
      <c r="J535" s="159"/>
      <c r="K535" s="166"/>
      <c r="L535" s="159"/>
      <c r="M535" s="159"/>
    </row>
    <row r="536" spans="1:13" x14ac:dyDescent="0.2">
      <c r="A536" s="167"/>
      <c r="B536" s="167"/>
      <c r="C536" s="167"/>
      <c r="D536" s="159"/>
      <c r="E536" s="170"/>
      <c r="F536" s="159"/>
      <c r="G536" s="159"/>
      <c r="H536" s="159"/>
      <c r="I536" s="159"/>
      <c r="J536" s="159"/>
      <c r="K536" s="166"/>
      <c r="L536" s="159"/>
      <c r="M536" s="159"/>
    </row>
    <row r="537" spans="1:13" x14ac:dyDescent="0.2">
      <c r="A537" s="167"/>
      <c r="B537" s="167"/>
      <c r="C537" s="167"/>
      <c r="D537" s="159"/>
      <c r="E537" s="170"/>
      <c r="F537" s="159"/>
      <c r="G537" s="159"/>
      <c r="H537" s="159"/>
      <c r="I537" s="159"/>
      <c r="J537" s="159"/>
      <c r="K537" s="166"/>
      <c r="L537" s="159"/>
      <c r="M537" s="159"/>
    </row>
    <row r="538" spans="1:13" x14ac:dyDescent="0.2">
      <c r="A538" s="167"/>
      <c r="B538" s="167"/>
      <c r="C538" s="167"/>
      <c r="D538" s="159"/>
      <c r="E538" s="170"/>
      <c r="F538" s="159"/>
      <c r="G538" s="159"/>
      <c r="H538" s="159"/>
      <c r="I538" s="159"/>
      <c r="J538" s="159"/>
      <c r="K538" s="166"/>
      <c r="L538" s="159"/>
      <c r="M538" s="159"/>
    </row>
    <row r="539" spans="1:13" x14ac:dyDescent="0.2">
      <c r="A539" s="167"/>
      <c r="B539" s="167"/>
      <c r="C539" s="167"/>
      <c r="D539" s="159"/>
      <c r="E539" s="170"/>
      <c r="F539" s="159"/>
      <c r="G539" s="159"/>
      <c r="H539" s="159"/>
      <c r="I539" s="159"/>
      <c r="J539" s="159"/>
      <c r="K539" s="166"/>
      <c r="L539" s="159"/>
      <c r="M539" s="159"/>
    </row>
    <row r="540" spans="1:13" x14ac:dyDescent="0.2">
      <c r="A540" s="167"/>
      <c r="B540" s="167"/>
      <c r="C540" s="167"/>
      <c r="D540" s="159"/>
      <c r="E540" s="170"/>
      <c r="F540" s="159"/>
      <c r="G540" s="159"/>
      <c r="H540" s="159"/>
      <c r="I540" s="159"/>
      <c r="J540" s="159"/>
      <c r="K540" s="166"/>
      <c r="L540" s="159"/>
      <c r="M540" s="159"/>
    </row>
    <row r="541" spans="1:13" x14ac:dyDescent="0.2">
      <c r="A541" s="167"/>
      <c r="B541" s="167"/>
      <c r="C541" s="167"/>
      <c r="D541" s="159"/>
      <c r="E541" s="170"/>
      <c r="F541" s="159"/>
      <c r="G541" s="159"/>
      <c r="H541" s="159"/>
      <c r="I541" s="159"/>
      <c r="J541" s="159"/>
      <c r="K541" s="166"/>
      <c r="L541" s="159"/>
      <c r="M541" s="159"/>
    </row>
    <row r="542" spans="1:13" x14ac:dyDescent="0.2">
      <c r="A542" s="167"/>
      <c r="B542" s="167"/>
      <c r="C542" s="167"/>
      <c r="D542" s="159"/>
      <c r="E542" s="170"/>
      <c r="F542" s="159"/>
      <c r="G542" s="159"/>
      <c r="H542" s="159"/>
      <c r="I542" s="159"/>
      <c r="J542" s="159"/>
      <c r="K542" s="166"/>
      <c r="L542" s="159"/>
      <c r="M542" s="159"/>
    </row>
    <row r="543" spans="1:13" x14ac:dyDescent="0.2">
      <c r="A543" s="167"/>
      <c r="B543" s="167"/>
      <c r="C543" s="167"/>
      <c r="D543" s="159"/>
      <c r="E543" s="170"/>
      <c r="F543" s="159"/>
      <c r="G543" s="159"/>
      <c r="H543" s="159"/>
      <c r="I543" s="159"/>
      <c r="J543" s="159"/>
      <c r="K543" s="166"/>
      <c r="L543" s="159"/>
      <c r="M543" s="159"/>
    </row>
    <row r="544" spans="1:13" x14ac:dyDescent="0.2">
      <c r="A544" s="167"/>
      <c r="B544" s="167"/>
      <c r="C544" s="167"/>
      <c r="D544" s="159"/>
      <c r="E544" s="170"/>
      <c r="F544" s="159"/>
      <c r="G544" s="159"/>
      <c r="H544" s="159"/>
      <c r="I544" s="159"/>
      <c r="J544" s="159"/>
      <c r="K544" s="166"/>
      <c r="L544" s="159"/>
      <c r="M544" s="159"/>
    </row>
    <row r="545" spans="1:13" x14ac:dyDescent="0.2">
      <c r="A545" s="167"/>
      <c r="B545" s="167"/>
      <c r="C545" s="167"/>
      <c r="D545" s="159"/>
      <c r="E545" s="170"/>
      <c r="F545" s="159"/>
      <c r="G545" s="159"/>
      <c r="H545" s="159"/>
      <c r="I545" s="159"/>
      <c r="J545" s="159"/>
      <c r="K545" s="166"/>
      <c r="L545" s="159"/>
      <c r="M545" s="159"/>
    </row>
    <row r="546" spans="1:13" x14ac:dyDescent="0.2">
      <c r="A546" s="167"/>
      <c r="B546" s="167"/>
      <c r="C546" s="167"/>
      <c r="D546" s="159"/>
      <c r="E546" s="170"/>
      <c r="F546" s="159"/>
      <c r="G546" s="159"/>
      <c r="H546" s="159"/>
      <c r="I546" s="159"/>
      <c r="J546" s="159"/>
      <c r="K546" s="166"/>
      <c r="L546" s="159"/>
      <c r="M546" s="159"/>
    </row>
    <row r="547" spans="1:13" x14ac:dyDescent="0.2">
      <c r="A547" s="167"/>
      <c r="B547" s="167"/>
      <c r="C547" s="167"/>
      <c r="D547" s="159"/>
      <c r="E547" s="170"/>
      <c r="F547" s="159"/>
      <c r="G547" s="159"/>
      <c r="H547" s="159"/>
      <c r="I547" s="159"/>
      <c r="J547" s="159"/>
      <c r="K547" s="166"/>
      <c r="L547" s="159"/>
      <c r="M547" s="159"/>
    </row>
    <row r="548" spans="1:13" x14ac:dyDescent="0.2">
      <c r="A548" s="167"/>
      <c r="B548" s="167"/>
      <c r="C548" s="167"/>
      <c r="D548" s="159"/>
      <c r="E548" s="170"/>
      <c r="F548" s="159"/>
      <c r="G548" s="159"/>
      <c r="H548" s="159"/>
      <c r="I548" s="159"/>
      <c r="J548" s="159"/>
      <c r="K548" s="166"/>
      <c r="L548" s="159"/>
      <c r="M548" s="159"/>
    </row>
    <row r="549" spans="1:13" x14ac:dyDescent="0.2">
      <c r="A549" s="167"/>
      <c r="B549" s="167"/>
      <c r="C549" s="167"/>
      <c r="D549" s="159"/>
      <c r="E549" s="170"/>
      <c r="F549" s="159"/>
      <c r="G549" s="159"/>
      <c r="H549" s="159"/>
      <c r="I549" s="159"/>
      <c r="J549" s="159"/>
      <c r="K549" s="166"/>
      <c r="L549" s="159"/>
      <c r="M549" s="159"/>
    </row>
    <row r="550" spans="1:13" x14ac:dyDescent="0.2">
      <c r="A550" s="167"/>
      <c r="B550" s="167"/>
      <c r="C550" s="167"/>
      <c r="D550" s="159"/>
      <c r="E550" s="170"/>
      <c r="F550" s="159"/>
      <c r="G550" s="159"/>
      <c r="H550" s="159"/>
      <c r="I550" s="159"/>
      <c r="J550" s="159"/>
      <c r="K550" s="166"/>
      <c r="L550" s="159"/>
      <c r="M550" s="159"/>
    </row>
    <row r="551" spans="1:13" x14ac:dyDescent="0.2">
      <c r="A551" s="167"/>
      <c r="B551" s="167"/>
      <c r="C551" s="167"/>
      <c r="D551" s="159"/>
      <c r="E551" s="170"/>
      <c r="F551" s="159"/>
      <c r="G551" s="159"/>
      <c r="H551" s="159"/>
      <c r="I551" s="159"/>
      <c r="J551" s="159"/>
      <c r="K551" s="166"/>
      <c r="L551" s="159"/>
      <c r="M551" s="159"/>
    </row>
    <row r="552" spans="1:13" x14ac:dyDescent="0.2">
      <c r="A552" s="167"/>
      <c r="B552" s="167"/>
      <c r="C552" s="167"/>
      <c r="D552" s="159"/>
      <c r="E552" s="170"/>
      <c r="F552" s="159"/>
      <c r="G552" s="159"/>
      <c r="H552" s="159"/>
      <c r="I552" s="159"/>
      <c r="J552" s="159"/>
      <c r="K552" s="166"/>
      <c r="L552" s="159"/>
      <c r="M552" s="159"/>
    </row>
    <row r="553" spans="1:13" x14ac:dyDescent="0.2">
      <c r="A553" s="167"/>
      <c r="B553" s="167"/>
      <c r="C553" s="167"/>
      <c r="D553" s="159"/>
      <c r="E553" s="170"/>
      <c r="F553" s="159"/>
      <c r="G553" s="159"/>
      <c r="H553" s="159"/>
      <c r="I553" s="159"/>
      <c r="J553" s="159"/>
      <c r="K553" s="166"/>
      <c r="L553" s="159"/>
      <c r="M553" s="159"/>
    </row>
    <row r="554" spans="1:13" x14ac:dyDescent="0.2">
      <c r="A554" s="167"/>
      <c r="B554" s="167"/>
      <c r="C554" s="167"/>
      <c r="D554" s="159"/>
      <c r="E554" s="170"/>
      <c r="F554" s="159"/>
      <c r="G554" s="159"/>
      <c r="H554" s="159"/>
      <c r="I554" s="159"/>
      <c r="J554" s="159"/>
      <c r="K554" s="166"/>
      <c r="L554" s="159"/>
      <c r="M554" s="159"/>
    </row>
    <row r="555" spans="1:13" x14ac:dyDescent="0.2">
      <c r="A555" s="167"/>
      <c r="B555" s="167"/>
      <c r="C555" s="167"/>
      <c r="D555" s="159"/>
      <c r="E555" s="170"/>
      <c r="F555" s="159"/>
      <c r="G555" s="159"/>
      <c r="H555" s="159"/>
      <c r="I555" s="159"/>
      <c r="J555" s="159"/>
      <c r="K555" s="166"/>
      <c r="L555" s="159"/>
      <c r="M555" s="159"/>
    </row>
    <row r="556" spans="1:13" x14ac:dyDescent="0.2">
      <c r="A556" s="167"/>
      <c r="B556" s="167"/>
      <c r="C556" s="167"/>
      <c r="D556" s="159"/>
      <c r="E556" s="170"/>
      <c r="F556" s="159"/>
      <c r="G556" s="159"/>
      <c r="H556" s="159"/>
      <c r="I556" s="159"/>
      <c r="J556" s="159"/>
      <c r="K556" s="166"/>
      <c r="L556" s="159"/>
      <c r="M556" s="159"/>
    </row>
    <row r="557" spans="1:13" x14ac:dyDescent="0.2">
      <c r="A557" s="167"/>
      <c r="B557" s="167"/>
      <c r="C557" s="167"/>
      <c r="D557" s="159"/>
      <c r="E557" s="170"/>
      <c r="F557" s="159"/>
      <c r="G557" s="159"/>
      <c r="H557" s="159"/>
      <c r="I557" s="159"/>
      <c r="J557" s="159"/>
      <c r="K557" s="166"/>
      <c r="L557" s="159"/>
      <c r="M557" s="159"/>
    </row>
    <row r="558" spans="1:13" x14ac:dyDescent="0.2">
      <c r="A558" s="167"/>
      <c r="B558" s="167"/>
      <c r="C558" s="167"/>
      <c r="D558" s="159"/>
      <c r="E558" s="170"/>
      <c r="F558" s="159"/>
      <c r="G558" s="159"/>
      <c r="H558" s="159"/>
      <c r="I558" s="159"/>
      <c r="J558" s="159"/>
      <c r="K558" s="166"/>
      <c r="L558" s="159"/>
      <c r="M558" s="159"/>
    </row>
    <row r="559" spans="1:13" x14ac:dyDescent="0.2">
      <c r="A559" s="167"/>
      <c r="B559" s="167"/>
      <c r="C559" s="167"/>
      <c r="D559" s="159"/>
      <c r="E559" s="170"/>
      <c r="F559" s="159"/>
      <c r="G559" s="159"/>
      <c r="H559" s="159"/>
      <c r="I559" s="159"/>
      <c r="J559" s="159"/>
      <c r="K559" s="166"/>
      <c r="L559" s="159"/>
      <c r="M559" s="159"/>
    </row>
    <row r="560" spans="1:13" x14ac:dyDescent="0.2">
      <c r="A560" s="167"/>
      <c r="B560" s="167"/>
      <c r="C560" s="167"/>
      <c r="D560" s="159"/>
      <c r="E560" s="170"/>
      <c r="F560" s="159"/>
      <c r="G560" s="159"/>
      <c r="H560" s="159"/>
      <c r="I560" s="159"/>
      <c r="J560" s="159"/>
      <c r="K560" s="166"/>
      <c r="L560" s="159"/>
      <c r="M560" s="159"/>
    </row>
    <row r="561" spans="1:13" x14ac:dyDescent="0.2">
      <c r="A561" s="167"/>
      <c r="B561" s="167"/>
      <c r="C561" s="167"/>
      <c r="D561" s="159"/>
      <c r="E561" s="170"/>
      <c r="F561" s="159"/>
      <c r="G561" s="159"/>
      <c r="H561" s="159"/>
      <c r="I561" s="159"/>
      <c r="J561" s="159"/>
      <c r="K561" s="166"/>
      <c r="L561" s="159"/>
      <c r="M561" s="159"/>
    </row>
    <row r="562" spans="1:13" x14ac:dyDescent="0.2">
      <c r="A562" s="167"/>
      <c r="B562" s="167"/>
      <c r="C562" s="167"/>
      <c r="D562" s="159"/>
      <c r="E562" s="170"/>
      <c r="F562" s="159"/>
      <c r="G562" s="159"/>
      <c r="H562" s="159"/>
      <c r="I562" s="159"/>
      <c r="J562" s="159"/>
      <c r="K562" s="166"/>
      <c r="L562" s="159"/>
      <c r="M562" s="159"/>
    </row>
    <row r="563" spans="1:13" x14ac:dyDescent="0.2">
      <c r="A563" s="167"/>
      <c r="B563" s="167"/>
      <c r="C563" s="167"/>
      <c r="D563" s="159"/>
      <c r="E563" s="170"/>
      <c r="F563" s="159"/>
      <c r="G563" s="159"/>
      <c r="H563" s="159"/>
      <c r="I563" s="159"/>
      <c r="J563" s="159"/>
      <c r="K563" s="166"/>
      <c r="L563" s="159"/>
      <c r="M563" s="159"/>
    </row>
    <row r="564" spans="1:13" x14ac:dyDescent="0.2">
      <c r="A564" s="167"/>
      <c r="B564" s="167"/>
      <c r="C564" s="167"/>
      <c r="D564" s="159"/>
      <c r="E564" s="170"/>
      <c r="F564" s="159"/>
      <c r="G564" s="159"/>
      <c r="H564" s="159"/>
      <c r="I564" s="159"/>
      <c r="J564" s="159"/>
      <c r="K564" s="166"/>
      <c r="L564" s="159"/>
      <c r="M564" s="159"/>
    </row>
    <row r="565" spans="1:13" x14ac:dyDescent="0.2">
      <c r="A565" s="167"/>
      <c r="B565" s="167"/>
      <c r="C565" s="167"/>
      <c r="D565" s="159"/>
      <c r="E565" s="170"/>
      <c r="F565" s="159"/>
      <c r="G565" s="159"/>
      <c r="H565" s="159"/>
      <c r="I565" s="159"/>
      <c r="J565" s="159"/>
      <c r="K565" s="166"/>
      <c r="L565" s="159"/>
      <c r="M565" s="159"/>
    </row>
    <row r="566" spans="1:13" x14ac:dyDescent="0.2">
      <c r="A566" s="167"/>
      <c r="B566" s="167"/>
      <c r="C566" s="167"/>
      <c r="D566" s="159"/>
      <c r="E566" s="170"/>
      <c r="F566" s="159"/>
      <c r="G566" s="159"/>
      <c r="H566" s="159"/>
      <c r="I566" s="159"/>
      <c r="J566" s="159"/>
      <c r="K566" s="166"/>
      <c r="L566" s="159"/>
      <c r="M566" s="159"/>
    </row>
    <row r="567" spans="1:13" x14ac:dyDescent="0.2">
      <c r="A567" s="167"/>
      <c r="B567" s="167"/>
      <c r="C567" s="167"/>
      <c r="D567" s="159"/>
      <c r="E567" s="170"/>
      <c r="F567" s="159"/>
      <c r="G567" s="159"/>
      <c r="H567" s="159"/>
      <c r="I567" s="159"/>
      <c r="J567" s="159"/>
      <c r="K567" s="166"/>
      <c r="L567" s="159"/>
      <c r="M567" s="159"/>
    </row>
    <row r="568" spans="1:13" x14ac:dyDescent="0.2">
      <c r="A568" s="167"/>
      <c r="B568" s="167"/>
      <c r="C568" s="167"/>
      <c r="D568" s="159"/>
      <c r="E568" s="170"/>
      <c r="F568" s="159"/>
      <c r="G568" s="159"/>
      <c r="H568" s="159"/>
      <c r="I568" s="159"/>
      <c r="J568" s="159"/>
      <c r="K568" s="166"/>
      <c r="L568" s="159"/>
      <c r="M568" s="159"/>
    </row>
    <row r="569" spans="1:13" x14ac:dyDescent="0.2">
      <c r="A569" s="167"/>
      <c r="B569" s="167"/>
      <c r="C569" s="167"/>
      <c r="D569" s="159"/>
      <c r="E569" s="170"/>
      <c r="F569" s="159"/>
      <c r="G569" s="159"/>
      <c r="H569" s="159"/>
      <c r="I569" s="159"/>
      <c r="J569" s="159"/>
      <c r="K569" s="166"/>
      <c r="L569" s="159"/>
      <c r="M569" s="159"/>
    </row>
    <row r="570" spans="1:13" x14ac:dyDescent="0.2">
      <c r="A570" s="167"/>
      <c r="B570" s="167"/>
      <c r="C570" s="167"/>
      <c r="D570" s="159"/>
      <c r="E570" s="170"/>
      <c r="F570" s="159"/>
      <c r="G570" s="159"/>
      <c r="H570" s="159"/>
      <c r="I570" s="159"/>
      <c r="J570" s="159"/>
      <c r="K570" s="166"/>
      <c r="L570" s="159"/>
      <c r="M570" s="159"/>
    </row>
    <row r="571" spans="1:13" x14ac:dyDescent="0.2">
      <c r="A571" s="167"/>
      <c r="B571" s="167"/>
      <c r="C571" s="167"/>
      <c r="D571" s="159"/>
      <c r="E571" s="170"/>
      <c r="F571" s="159"/>
      <c r="G571" s="159"/>
      <c r="H571" s="159"/>
      <c r="I571" s="159"/>
      <c r="J571" s="159"/>
      <c r="K571" s="166"/>
      <c r="L571" s="159"/>
      <c r="M571" s="159"/>
    </row>
    <row r="572" spans="1:13" x14ac:dyDescent="0.2">
      <c r="A572" s="167"/>
      <c r="B572" s="167"/>
      <c r="C572" s="167"/>
      <c r="D572" s="159"/>
      <c r="E572" s="170"/>
      <c r="F572" s="159"/>
      <c r="G572" s="159"/>
      <c r="H572" s="159"/>
      <c r="I572" s="159"/>
      <c r="J572" s="159"/>
      <c r="K572" s="166"/>
      <c r="L572" s="159"/>
      <c r="M572" s="159"/>
    </row>
    <row r="573" spans="1:13" x14ac:dyDescent="0.2">
      <c r="A573" s="167"/>
      <c r="B573" s="167"/>
      <c r="C573" s="167"/>
      <c r="D573" s="159"/>
      <c r="E573" s="170"/>
      <c r="F573" s="159"/>
      <c r="G573" s="159"/>
      <c r="H573" s="159"/>
      <c r="I573" s="159"/>
      <c r="J573" s="159"/>
      <c r="K573" s="166"/>
      <c r="L573" s="159"/>
      <c r="M573" s="159"/>
    </row>
    <row r="574" spans="1:13" x14ac:dyDescent="0.2">
      <c r="A574" s="167"/>
      <c r="B574" s="167"/>
      <c r="C574" s="167"/>
      <c r="D574" s="159"/>
      <c r="E574" s="170"/>
      <c r="F574" s="159"/>
      <c r="G574" s="159"/>
      <c r="H574" s="159"/>
      <c r="I574" s="159"/>
      <c r="J574" s="159"/>
      <c r="K574" s="166"/>
      <c r="L574" s="159"/>
      <c r="M574" s="159"/>
    </row>
    <row r="575" spans="1:13" x14ac:dyDescent="0.2">
      <c r="A575" s="167"/>
      <c r="B575" s="167"/>
      <c r="C575" s="167"/>
      <c r="D575" s="159"/>
      <c r="E575" s="170"/>
      <c r="F575" s="159"/>
      <c r="G575" s="159"/>
      <c r="H575" s="159"/>
      <c r="I575" s="159"/>
      <c r="J575" s="159"/>
      <c r="K575" s="166"/>
      <c r="L575" s="159"/>
      <c r="M575" s="159"/>
    </row>
    <row r="576" spans="1:13" x14ac:dyDescent="0.2">
      <c r="A576" s="167"/>
      <c r="B576" s="167"/>
      <c r="C576" s="167"/>
      <c r="D576" s="159"/>
      <c r="E576" s="170"/>
      <c r="F576" s="159"/>
      <c r="G576" s="159"/>
      <c r="H576" s="159"/>
      <c r="I576" s="159"/>
      <c r="J576" s="159"/>
      <c r="K576" s="166"/>
      <c r="L576" s="159"/>
      <c r="M576" s="159"/>
    </row>
    <row r="577" spans="1:13" x14ac:dyDescent="0.2">
      <c r="A577" s="167"/>
      <c r="B577" s="167"/>
      <c r="C577" s="167"/>
      <c r="D577" s="159"/>
      <c r="E577" s="170"/>
      <c r="F577" s="159"/>
      <c r="G577" s="159"/>
      <c r="H577" s="159"/>
      <c r="I577" s="159"/>
      <c r="J577" s="159"/>
      <c r="K577" s="166"/>
      <c r="L577" s="159"/>
      <c r="M577" s="159"/>
    </row>
    <row r="578" spans="1:13" x14ac:dyDescent="0.2">
      <c r="A578" s="167"/>
      <c r="B578" s="167"/>
      <c r="C578" s="167"/>
      <c r="D578" s="159"/>
      <c r="E578" s="170"/>
      <c r="F578" s="159"/>
      <c r="G578" s="159"/>
      <c r="H578" s="159"/>
      <c r="I578" s="159"/>
      <c r="J578" s="159"/>
      <c r="K578" s="166"/>
      <c r="L578" s="159"/>
      <c r="M578" s="159"/>
    </row>
    <row r="579" spans="1:13" x14ac:dyDescent="0.2">
      <c r="A579" s="167"/>
      <c r="B579" s="167"/>
      <c r="C579" s="167"/>
      <c r="D579" s="159"/>
      <c r="E579" s="170"/>
      <c r="F579" s="159"/>
      <c r="G579" s="159"/>
      <c r="H579" s="159"/>
      <c r="I579" s="159"/>
      <c r="J579" s="159"/>
      <c r="K579" s="166"/>
      <c r="L579" s="159"/>
      <c r="M579" s="159"/>
    </row>
    <row r="580" spans="1:13" x14ac:dyDescent="0.2">
      <c r="A580" s="167"/>
      <c r="B580" s="167"/>
      <c r="C580" s="167"/>
      <c r="D580" s="159"/>
      <c r="E580" s="170"/>
      <c r="F580" s="159"/>
      <c r="G580" s="159"/>
      <c r="H580" s="159"/>
      <c r="I580" s="159"/>
      <c r="J580" s="159"/>
      <c r="K580" s="166"/>
      <c r="L580" s="159"/>
      <c r="M580" s="159"/>
    </row>
    <row r="581" spans="1:13" x14ac:dyDescent="0.2">
      <c r="A581" s="167"/>
      <c r="B581" s="167"/>
      <c r="C581" s="167"/>
      <c r="D581" s="159"/>
      <c r="E581" s="170"/>
      <c r="F581" s="159"/>
      <c r="G581" s="159"/>
      <c r="H581" s="159"/>
      <c r="I581" s="159"/>
      <c r="J581" s="159"/>
      <c r="K581" s="166"/>
      <c r="L581" s="159"/>
      <c r="M581" s="159"/>
    </row>
    <row r="582" spans="1:13" x14ac:dyDescent="0.2">
      <c r="A582" s="167"/>
      <c r="B582" s="167"/>
      <c r="C582" s="167"/>
      <c r="D582" s="159"/>
      <c r="E582" s="170"/>
      <c r="F582" s="159"/>
      <c r="G582" s="159"/>
      <c r="H582" s="159"/>
      <c r="I582" s="159"/>
      <c r="J582" s="159"/>
      <c r="K582" s="166"/>
      <c r="L582" s="159"/>
      <c r="M582" s="159"/>
    </row>
    <row r="583" spans="1:13" x14ac:dyDescent="0.2">
      <c r="A583" s="167"/>
      <c r="B583" s="167"/>
      <c r="C583" s="167"/>
      <c r="D583" s="159"/>
      <c r="E583" s="170"/>
      <c r="F583" s="159"/>
      <c r="G583" s="159"/>
      <c r="H583" s="159"/>
      <c r="I583" s="159"/>
      <c r="J583" s="159"/>
      <c r="K583" s="166"/>
      <c r="L583" s="159"/>
      <c r="M583" s="159"/>
    </row>
    <row r="584" spans="1:13" x14ac:dyDescent="0.2">
      <c r="A584" s="167"/>
      <c r="B584" s="167"/>
      <c r="C584" s="167"/>
      <c r="D584" s="159"/>
      <c r="E584" s="170"/>
      <c r="F584" s="159"/>
      <c r="G584" s="159"/>
      <c r="H584" s="159"/>
      <c r="I584" s="159"/>
      <c r="J584" s="159"/>
      <c r="K584" s="166"/>
      <c r="L584" s="159"/>
      <c r="M584" s="159"/>
    </row>
    <row r="585" spans="1:13" x14ac:dyDescent="0.2">
      <c r="A585" s="167"/>
      <c r="B585" s="167"/>
      <c r="C585" s="167"/>
      <c r="D585" s="159"/>
      <c r="E585" s="170"/>
      <c r="F585" s="159"/>
      <c r="G585" s="159"/>
      <c r="H585" s="159"/>
      <c r="I585" s="159"/>
      <c r="J585" s="159"/>
      <c r="K585" s="166"/>
      <c r="L585" s="159"/>
      <c r="M585" s="159"/>
    </row>
    <row r="586" spans="1:13" x14ac:dyDescent="0.2">
      <c r="A586" s="167"/>
      <c r="B586" s="167"/>
      <c r="C586" s="167"/>
      <c r="D586" s="159"/>
      <c r="E586" s="170"/>
      <c r="F586" s="159"/>
      <c r="G586" s="159"/>
      <c r="H586" s="159"/>
      <c r="I586" s="159"/>
      <c r="J586" s="159"/>
      <c r="K586" s="166"/>
      <c r="L586" s="159"/>
      <c r="M586" s="159"/>
    </row>
    <row r="587" spans="1:13" x14ac:dyDescent="0.2">
      <c r="A587" s="167"/>
      <c r="B587" s="167"/>
      <c r="C587" s="167"/>
      <c r="D587" s="159"/>
      <c r="E587" s="170"/>
      <c r="F587" s="159"/>
      <c r="G587" s="159"/>
      <c r="H587" s="159"/>
      <c r="I587" s="159"/>
      <c r="J587" s="159"/>
      <c r="K587" s="166"/>
      <c r="L587" s="159"/>
      <c r="M587" s="159"/>
    </row>
    <row r="588" spans="1:13" x14ac:dyDescent="0.2">
      <c r="A588" s="167"/>
      <c r="B588" s="167"/>
      <c r="C588" s="167"/>
      <c r="D588" s="159"/>
      <c r="E588" s="170"/>
      <c r="F588" s="159"/>
      <c r="G588" s="159"/>
      <c r="H588" s="159"/>
      <c r="I588" s="159"/>
      <c r="J588" s="159"/>
      <c r="K588" s="166"/>
      <c r="L588" s="159"/>
      <c r="M588" s="159"/>
    </row>
    <row r="589" spans="1:13" x14ac:dyDescent="0.2">
      <c r="A589" s="167"/>
      <c r="B589" s="167"/>
      <c r="C589" s="167"/>
      <c r="D589" s="159"/>
      <c r="E589" s="170"/>
      <c r="F589" s="159"/>
      <c r="G589" s="159"/>
      <c r="H589" s="159"/>
      <c r="I589" s="159"/>
      <c r="J589" s="159"/>
      <c r="K589" s="166"/>
      <c r="L589" s="159"/>
      <c r="M589" s="159"/>
    </row>
    <row r="590" spans="1:13" x14ac:dyDescent="0.2">
      <c r="A590" s="167"/>
      <c r="B590" s="167"/>
      <c r="C590" s="167"/>
      <c r="D590" s="159"/>
      <c r="E590" s="170"/>
      <c r="F590" s="159"/>
      <c r="G590" s="159"/>
      <c r="H590" s="159"/>
      <c r="I590" s="159"/>
      <c r="J590" s="159"/>
      <c r="K590" s="166"/>
      <c r="L590" s="159"/>
      <c r="M590" s="159"/>
    </row>
    <row r="591" spans="1:13" x14ac:dyDescent="0.2">
      <c r="A591" s="167"/>
      <c r="B591" s="167"/>
      <c r="C591" s="167"/>
      <c r="D591" s="159"/>
      <c r="E591" s="170"/>
      <c r="F591" s="159"/>
      <c r="G591" s="159"/>
      <c r="H591" s="159"/>
      <c r="I591" s="159"/>
      <c r="J591" s="159"/>
      <c r="K591" s="166"/>
      <c r="L591" s="159"/>
      <c r="M591" s="159"/>
    </row>
    <row r="592" spans="1:13" x14ac:dyDescent="0.2">
      <c r="A592" s="167"/>
      <c r="B592" s="167"/>
      <c r="C592" s="167"/>
      <c r="D592" s="159"/>
      <c r="E592" s="170"/>
      <c r="F592" s="159"/>
      <c r="G592" s="159"/>
      <c r="H592" s="159"/>
      <c r="I592" s="159"/>
      <c r="J592" s="159"/>
      <c r="K592" s="166"/>
      <c r="L592" s="159"/>
      <c r="M592" s="159"/>
    </row>
    <row r="593" spans="1:13" x14ac:dyDescent="0.2">
      <c r="A593" s="167"/>
      <c r="B593" s="167"/>
      <c r="C593" s="167"/>
      <c r="D593" s="159"/>
      <c r="E593" s="170"/>
      <c r="F593" s="159"/>
      <c r="G593" s="159"/>
      <c r="H593" s="159"/>
      <c r="I593" s="159"/>
      <c r="J593" s="159"/>
      <c r="K593" s="166"/>
      <c r="L593" s="159"/>
      <c r="M593" s="159"/>
    </row>
    <row r="594" spans="1:13" x14ac:dyDescent="0.2">
      <c r="A594" s="167"/>
      <c r="B594" s="167"/>
      <c r="C594" s="167"/>
      <c r="D594" s="159"/>
      <c r="E594" s="170"/>
      <c r="F594" s="159"/>
      <c r="G594" s="159"/>
      <c r="H594" s="159"/>
      <c r="I594" s="159"/>
      <c r="J594" s="159"/>
      <c r="K594" s="166"/>
      <c r="L594" s="159"/>
      <c r="M594" s="159"/>
    </row>
    <row r="595" spans="1:13" x14ac:dyDescent="0.2">
      <c r="A595" s="167"/>
      <c r="B595" s="167"/>
      <c r="C595" s="167"/>
      <c r="D595" s="159"/>
      <c r="E595" s="170"/>
      <c r="F595" s="159"/>
      <c r="G595" s="159"/>
      <c r="H595" s="159"/>
      <c r="I595" s="159"/>
      <c r="J595" s="159"/>
      <c r="K595" s="166"/>
      <c r="L595" s="159"/>
      <c r="M595" s="159"/>
    </row>
    <row r="596" spans="1:13" x14ac:dyDescent="0.2">
      <c r="A596" s="167"/>
      <c r="B596" s="167"/>
      <c r="C596" s="167"/>
      <c r="D596" s="159"/>
      <c r="E596" s="170"/>
      <c r="F596" s="159"/>
      <c r="G596" s="159"/>
      <c r="H596" s="159"/>
      <c r="I596" s="159"/>
      <c r="J596" s="159"/>
      <c r="K596" s="166"/>
      <c r="L596" s="159"/>
      <c r="M596" s="159"/>
    </row>
    <row r="597" spans="1:13" x14ac:dyDescent="0.2">
      <c r="A597" s="167"/>
      <c r="B597" s="167"/>
      <c r="C597" s="167"/>
      <c r="D597" s="159"/>
      <c r="E597" s="170"/>
      <c r="F597" s="159"/>
      <c r="G597" s="159"/>
      <c r="H597" s="159"/>
      <c r="I597" s="159"/>
      <c r="J597" s="159"/>
      <c r="K597" s="166"/>
      <c r="L597" s="159"/>
      <c r="M597" s="159"/>
    </row>
    <row r="598" spans="1:13" x14ac:dyDescent="0.2">
      <c r="A598" s="167"/>
      <c r="B598" s="167"/>
      <c r="C598" s="167"/>
      <c r="D598" s="159"/>
      <c r="E598" s="170"/>
      <c r="F598" s="159"/>
      <c r="G598" s="159"/>
      <c r="H598" s="159"/>
      <c r="I598" s="159"/>
      <c r="J598" s="159"/>
      <c r="K598" s="166"/>
      <c r="L598" s="159"/>
      <c r="M598" s="159"/>
    </row>
    <row r="599" spans="1:13" x14ac:dyDescent="0.2">
      <c r="A599" s="167"/>
      <c r="B599" s="167"/>
      <c r="C599" s="167"/>
      <c r="D599" s="159"/>
      <c r="E599" s="170"/>
      <c r="F599" s="159"/>
      <c r="G599" s="159"/>
      <c r="H599" s="159"/>
      <c r="I599" s="159"/>
      <c r="J599" s="159"/>
      <c r="K599" s="166"/>
      <c r="L599" s="159"/>
      <c r="M599" s="159"/>
    </row>
    <row r="600" spans="1:13" x14ac:dyDescent="0.2">
      <c r="A600" s="167"/>
      <c r="B600" s="167"/>
      <c r="C600" s="167"/>
      <c r="D600" s="159"/>
      <c r="E600" s="170"/>
      <c r="F600" s="159"/>
      <c r="G600" s="159"/>
      <c r="H600" s="159"/>
      <c r="I600" s="159"/>
      <c r="J600" s="159"/>
      <c r="K600" s="166"/>
      <c r="L600" s="159"/>
      <c r="M600" s="159"/>
    </row>
    <row r="601" spans="1:13" x14ac:dyDescent="0.2">
      <c r="A601" s="167"/>
      <c r="B601" s="167"/>
      <c r="C601" s="167"/>
      <c r="D601" s="159"/>
      <c r="E601" s="170"/>
      <c r="F601" s="159"/>
      <c r="G601" s="159"/>
      <c r="H601" s="159"/>
      <c r="I601" s="159"/>
      <c r="J601" s="159"/>
      <c r="K601" s="166"/>
      <c r="L601" s="159"/>
      <c r="M601" s="159"/>
    </row>
    <row r="602" spans="1:13" x14ac:dyDescent="0.2">
      <c r="A602" s="167"/>
      <c r="B602" s="167"/>
      <c r="C602" s="167"/>
      <c r="D602" s="159"/>
      <c r="E602" s="170"/>
      <c r="F602" s="159"/>
      <c r="G602" s="159"/>
      <c r="H602" s="159"/>
      <c r="I602" s="159"/>
      <c r="J602" s="159"/>
      <c r="K602" s="166"/>
      <c r="L602" s="159"/>
      <c r="M602" s="159"/>
    </row>
    <row r="603" spans="1:13" x14ac:dyDescent="0.2">
      <c r="A603" s="167"/>
      <c r="B603" s="167"/>
      <c r="C603" s="167"/>
      <c r="D603" s="159"/>
      <c r="E603" s="170"/>
      <c r="F603" s="159"/>
      <c r="G603" s="159"/>
      <c r="H603" s="159"/>
      <c r="I603" s="159"/>
      <c r="J603" s="159"/>
      <c r="K603" s="166"/>
      <c r="L603" s="159"/>
      <c r="M603" s="159"/>
    </row>
    <row r="604" spans="1:13" x14ac:dyDescent="0.2">
      <c r="A604" s="167"/>
      <c r="B604" s="167"/>
      <c r="C604" s="167"/>
      <c r="D604" s="159"/>
      <c r="E604" s="170"/>
      <c r="F604" s="159"/>
      <c r="G604" s="159"/>
      <c r="H604" s="159"/>
      <c r="I604" s="159"/>
      <c r="J604" s="159"/>
      <c r="K604" s="166"/>
      <c r="L604" s="159"/>
      <c r="M604" s="159"/>
    </row>
    <row r="605" spans="1:13" x14ac:dyDescent="0.2">
      <c r="A605" s="167"/>
      <c r="B605" s="167"/>
      <c r="C605" s="167"/>
      <c r="D605" s="159"/>
      <c r="E605" s="170"/>
      <c r="F605" s="159"/>
      <c r="G605" s="159"/>
      <c r="H605" s="159"/>
      <c r="I605" s="159"/>
      <c r="J605" s="159"/>
      <c r="K605" s="166"/>
      <c r="L605" s="159"/>
      <c r="M605" s="159"/>
    </row>
    <row r="606" spans="1:13" x14ac:dyDescent="0.2">
      <c r="A606" s="167"/>
      <c r="B606" s="167"/>
      <c r="C606" s="167"/>
      <c r="D606" s="159"/>
      <c r="E606" s="170"/>
      <c r="F606" s="159"/>
      <c r="G606" s="159"/>
      <c r="H606" s="159"/>
      <c r="I606" s="159"/>
      <c r="J606" s="159"/>
      <c r="K606" s="166"/>
      <c r="L606" s="159"/>
      <c r="M606" s="159"/>
    </row>
    <row r="607" spans="1:13" x14ac:dyDescent="0.2">
      <c r="A607" s="167"/>
      <c r="B607" s="167"/>
      <c r="C607" s="167"/>
      <c r="D607" s="159"/>
      <c r="E607" s="170"/>
      <c r="F607" s="159"/>
      <c r="G607" s="159"/>
      <c r="H607" s="159"/>
      <c r="I607" s="159"/>
      <c r="J607" s="159"/>
      <c r="K607" s="166"/>
      <c r="L607" s="159"/>
      <c r="M607" s="159"/>
    </row>
    <row r="608" spans="1:13" x14ac:dyDescent="0.2">
      <c r="A608" s="167"/>
      <c r="B608" s="167"/>
      <c r="C608" s="167"/>
      <c r="D608" s="159"/>
      <c r="E608" s="170"/>
      <c r="F608" s="159"/>
      <c r="G608" s="159"/>
      <c r="H608" s="159"/>
      <c r="I608" s="159"/>
      <c r="J608" s="159"/>
      <c r="K608" s="166"/>
      <c r="L608" s="159"/>
      <c r="M608" s="159"/>
    </row>
    <row r="609" spans="1:13" x14ac:dyDescent="0.2">
      <c r="A609" s="167"/>
      <c r="B609" s="167"/>
      <c r="C609" s="167"/>
      <c r="D609" s="159"/>
      <c r="E609" s="170"/>
      <c r="F609" s="159"/>
      <c r="G609" s="159"/>
      <c r="H609" s="159"/>
      <c r="I609" s="159"/>
      <c r="J609" s="159"/>
      <c r="K609" s="166"/>
      <c r="L609" s="159"/>
      <c r="M609" s="159"/>
    </row>
    <row r="610" spans="1:13" x14ac:dyDescent="0.2">
      <c r="A610" s="167"/>
      <c r="B610" s="167"/>
      <c r="C610" s="167"/>
      <c r="D610" s="159"/>
      <c r="E610" s="170"/>
      <c r="F610" s="159"/>
      <c r="G610" s="159"/>
      <c r="H610" s="159"/>
      <c r="I610" s="159"/>
      <c r="J610" s="159"/>
      <c r="K610" s="166"/>
      <c r="L610" s="159"/>
      <c r="M610" s="159"/>
    </row>
    <row r="611" spans="1:13" x14ac:dyDescent="0.2">
      <c r="A611" s="167"/>
      <c r="B611" s="167"/>
      <c r="C611" s="167"/>
      <c r="D611" s="159"/>
      <c r="E611" s="170"/>
      <c r="F611" s="159"/>
      <c r="G611" s="159"/>
      <c r="H611" s="159"/>
      <c r="I611" s="159"/>
      <c r="J611" s="159"/>
      <c r="K611" s="166"/>
      <c r="L611" s="159"/>
      <c r="M611" s="159"/>
    </row>
    <row r="612" spans="1:13" x14ac:dyDescent="0.2">
      <c r="A612" s="167"/>
      <c r="B612" s="167"/>
      <c r="C612" s="167"/>
      <c r="D612" s="159"/>
      <c r="E612" s="170"/>
      <c r="F612" s="159"/>
      <c r="G612" s="159"/>
      <c r="H612" s="159"/>
      <c r="I612" s="159"/>
      <c r="J612" s="159"/>
      <c r="K612" s="166"/>
      <c r="L612" s="159"/>
      <c r="M612" s="159"/>
    </row>
    <row r="613" spans="1:13" x14ac:dyDescent="0.2">
      <c r="A613" s="167"/>
      <c r="B613" s="167"/>
      <c r="C613" s="167"/>
      <c r="D613" s="159"/>
      <c r="E613" s="170"/>
      <c r="F613" s="159"/>
      <c r="G613" s="159"/>
      <c r="H613" s="159"/>
      <c r="I613" s="159"/>
      <c r="J613" s="159"/>
      <c r="K613" s="166"/>
      <c r="L613" s="159"/>
      <c r="M613" s="159"/>
    </row>
    <row r="614" spans="1:13" x14ac:dyDescent="0.2">
      <c r="A614" s="167"/>
      <c r="B614" s="167"/>
      <c r="C614" s="167"/>
      <c r="D614" s="159"/>
      <c r="E614" s="170"/>
      <c r="F614" s="159"/>
      <c r="G614" s="159"/>
      <c r="H614" s="159"/>
      <c r="I614" s="159"/>
      <c r="J614" s="159"/>
      <c r="K614" s="166"/>
      <c r="L614" s="159"/>
      <c r="M614" s="159"/>
    </row>
    <row r="615" spans="1:13" x14ac:dyDescent="0.2">
      <c r="A615" s="167"/>
      <c r="B615" s="167"/>
      <c r="C615" s="167"/>
      <c r="D615" s="159"/>
      <c r="E615" s="170"/>
      <c r="F615" s="159"/>
      <c r="G615" s="159"/>
      <c r="H615" s="159"/>
      <c r="I615" s="159"/>
      <c r="J615" s="159"/>
      <c r="K615" s="166"/>
      <c r="L615" s="159"/>
      <c r="M615" s="159"/>
    </row>
    <row r="616" spans="1:13" x14ac:dyDescent="0.2">
      <c r="A616" s="167"/>
      <c r="B616" s="167"/>
      <c r="C616" s="167"/>
      <c r="D616" s="159"/>
      <c r="E616" s="170"/>
      <c r="F616" s="159"/>
      <c r="G616" s="159"/>
      <c r="H616" s="159"/>
      <c r="I616" s="159"/>
      <c r="J616" s="159"/>
      <c r="K616" s="166"/>
      <c r="L616" s="159"/>
      <c r="M616" s="159"/>
    </row>
    <row r="617" spans="1:13" x14ac:dyDescent="0.2">
      <c r="A617" s="167"/>
      <c r="B617" s="167"/>
      <c r="C617" s="167"/>
      <c r="D617" s="159"/>
      <c r="E617" s="170"/>
      <c r="F617" s="159"/>
      <c r="G617" s="159"/>
      <c r="H617" s="159"/>
      <c r="I617" s="159"/>
      <c r="J617" s="159"/>
      <c r="K617" s="166"/>
      <c r="L617" s="159"/>
      <c r="M617" s="159"/>
    </row>
    <row r="618" spans="1:13" x14ac:dyDescent="0.2">
      <c r="A618" s="167"/>
      <c r="B618" s="167"/>
      <c r="C618" s="167"/>
      <c r="D618" s="159"/>
      <c r="E618" s="170"/>
      <c r="F618" s="159"/>
      <c r="G618" s="159"/>
      <c r="H618" s="159"/>
      <c r="I618" s="159"/>
      <c r="J618" s="159"/>
      <c r="K618" s="166"/>
      <c r="L618" s="159"/>
      <c r="M618" s="159"/>
    </row>
    <row r="619" spans="1:13" x14ac:dyDescent="0.2">
      <c r="A619" s="167"/>
      <c r="B619" s="167"/>
      <c r="C619" s="167"/>
      <c r="D619" s="159"/>
      <c r="E619" s="170"/>
      <c r="F619" s="159"/>
      <c r="G619" s="159"/>
      <c r="H619" s="159"/>
      <c r="I619" s="159"/>
      <c r="J619" s="159"/>
      <c r="K619" s="166"/>
      <c r="L619" s="159"/>
      <c r="M619" s="159"/>
    </row>
    <row r="620" spans="1:13" x14ac:dyDescent="0.2">
      <c r="A620" s="167"/>
      <c r="B620" s="167"/>
      <c r="C620" s="167"/>
      <c r="D620" s="159"/>
      <c r="E620" s="170"/>
      <c r="F620" s="159"/>
      <c r="G620" s="159"/>
      <c r="H620" s="159"/>
      <c r="I620" s="159"/>
      <c r="J620" s="159"/>
      <c r="K620" s="166"/>
      <c r="L620" s="159"/>
      <c r="M620" s="159"/>
    </row>
    <row r="621" spans="1:13" x14ac:dyDescent="0.2">
      <c r="A621" s="167"/>
      <c r="B621" s="167"/>
      <c r="C621" s="167"/>
      <c r="D621" s="159"/>
      <c r="E621" s="170"/>
      <c r="F621" s="159"/>
      <c r="G621" s="159"/>
      <c r="H621" s="159"/>
      <c r="I621" s="159"/>
      <c r="J621" s="159"/>
      <c r="K621" s="166"/>
      <c r="L621" s="159"/>
      <c r="M621" s="159"/>
    </row>
    <row r="622" spans="1:13" x14ac:dyDescent="0.2">
      <c r="A622" s="167"/>
      <c r="B622" s="167"/>
      <c r="C622" s="167"/>
      <c r="D622" s="159"/>
      <c r="E622" s="170"/>
      <c r="F622" s="159"/>
      <c r="G622" s="159"/>
      <c r="H622" s="159"/>
      <c r="I622" s="159"/>
      <c r="J622" s="159"/>
      <c r="K622" s="166"/>
      <c r="L622" s="159"/>
      <c r="M622" s="159"/>
    </row>
    <row r="623" spans="1:13" x14ac:dyDescent="0.2">
      <c r="A623" s="167"/>
      <c r="B623" s="167"/>
      <c r="C623" s="167"/>
      <c r="D623" s="159"/>
      <c r="E623" s="170"/>
      <c r="F623" s="159"/>
      <c r="G623" s="159"/>
      <c r="H623" s="159"/>
      <c r="I623" s="159"/>
      <c r="J623" s="159"/>
      <c r="K623" s="166"/>
      <c r="L623" s="159"/>
      <c r="M623" s="159"/>
    </row>
    <row r="624" spans="1:13" x14ac:dyDescent="0.2">
      <c r="A624" s="167"/>
      <c r="B624" s="167"/>
      <c r="C624" s="167"/>
      <c r="D624" s="159"/>
      <c r="E624" s="170"/>
      <c r="F624" s="159"/>
      <c r="G624" s="159"/>
      <c r="H624" s="159"/>
      <c r="I624" s="159"/>
      <c r="J624" s="159"/>
      <c r="K624" s="166"/>
      <c r="L624" s="159"/>
      <c r="M624" s="159"/>
    </row>
    <row r="625" spans="1:13" x14ac:dyDescent="0.2">
      <c r="A625" s="167"/>
      <c r="B625" s="167"/>
      <c r="C625" s="167"/>
      <c r="D625" s="159"/>
      <c r="E625" s="170"/>
      <c r="F625" s="159"/>
      <c r="G625" s="159"/>
      <c r="H625" s="159"/>
      <c r="I625" s="159"/>
      <c r="J625" s="159"/>
      <c r="K625" s="166"/>
      <c r="L625" s="159"/>
      <c r="M625" s="159"/>
    </row>
    <row r="626" spans="1:13" x14ac:dyDescent="0.2">
      <c r="A626" s="167"/>
      <c r="B626" s="167"/>
      <c r="C626" s="167"/>
      <c r="D626" s="159"/>
      <c r="E626" s="170"/>
      <c r="F626" s="159"/>
      <c r="G626" s="159"/>
      <c r="H626" s="159"/>
      <c r="I626" s="159"/>
      <c r="J626" s="159"/>
      <c r="K626" s="166"/>
      <c r="L626" s="159"/>
      <c r="M626" s="159"/>
    </row>
    <row r="627" spans="1:13" x14ac:dyDescent="0.2">
      <c r="A627" s="167"/>
      <c r="B627" s="167"/>
      <c r="C627" s="167"/>
      <c r="D627" s="159"/>
      <c r="E627" s="170"/>
      <c r="F627" s="159"/>
      <c r="G627" s="159"/>
      <c r="H627" s="159"/>
      <c r="I627" s="159"/>
      <c r="J627" s="159"/>
      <c r="K627" s="166"/>
      <c r="L627" s="159"/>
      <c r="M627" s="159"/>
    </row>
    <row r="628" spans="1:13" x14ac:dyDescent="0.2">
      <c r="A628" s="167"/>
      <c r="B628" s="167"/>
      <c r="C628" s="167"/>
      <c r="D628" s="159"/>
      <c r="E628" s="170"/>
      <c r="F628" s="159"/>
      <c r="G628" s="159"/>
      <c r="H628" s="159"/>
      <c r="I628" s="159"/>
      <c r="J628" s="159"/>
      <c r="K628" s="166"/>
      <c r="L628" s="159"/>
      <c r="M628" s="159"/>
    </row>
    <row r="629" spans="1:13" x14ac:dyDescent="0.2">
      <c r="A629" s="167"/>
      <c r="B629" s="167"/>
      <c r="C629" s="167"/>
      <c r="D629" s="159"/>
      <c r="E629" s="170"/>
      <c r="F629" s="159"/>
      <c r="G629" s="159"/>
      <c r="H629" s="159"/>
      <c r="I629" s="159"/>
      <c r="J629" s="159"/>
      <c r="K629" s="166"/>
      <c r="L629" s="159"/>
      <c r="M629" s="159"/>
    </row>
    <row r="630" spans="1:13" x14ac:dyDescent="0.2">
      <c r="A630" s="167"/>
      <c r="B630" s="167"/>
      <c r="C630" s="167"/>
      <c r="D630" s="159"/>
      <c r="E630" s="170"/>
      <c r="F630" s="159"/>
      <c r="G630" s="159"/>
      <c r="H630" s="159"/>
      <c r="I630" s="159"/>
      <c r="J630" s="159"/>
      <c r="K630" s="166"/>
      <c r="L630" s="159"/>
      <c r="M630" s="159"/>
    </row>
    <row r="631" spans="1:13" x14ac:dyDescent="0.2">
      <c r="A631" s="167"/>
      <c r="B631" s="167"/>
      <c r="C631" s="167"/>
      <c r="D631" s="159"/>
      <c r="E631" s="170"/>
      <c r="F631" s="159"/>
      <c r="G631" s="159"/>
      <c r="H631" s="159"/>
      <c r="I631" s="159"/>
      <c r="J631" s="159"/>
      <c r="K631" s="166"/>
      <c r="L631" s="159"/>
      <c r="M631" s="159"/>
    </row>
    <row r="632" spans="1:13" x14ac:dyDescent="0.2">
      <c r="A632" s="167"/>
      <c r="B632" s="167"/>
      <c r="C632" s="167"/>
      <c r="D632" s="159"/>
      <c r="E632" s="170"/>
      <c r="F632" s="159"/>
      <c r="G632" s="159"/>
      <c r="H632" s="159"/>
      <c r="I632" s="159"/>
      <c r="J632" s="159"/>
      <c r="K632" s="166"/>
      <c r="L632" s="159"/>
      <c r="M632" s="159"/>
    </row>
    <row r="633" spans="1:13" x14ac:dyDescent="0.2">
      <c r="A633" s="167"/>
      <c r="B633" s="167"/>
      <c r="C633" s="167"/>
      <c r="D633" s="159"/>
      <c r="E633" s="170"/>
      <c r="F633" s="159"/>
      <c r="G633" s="159"/>
      <c r="H633" s="159"/>
      <c r="I633" s="159"/>
      <c r="J633" s="159"/>
      <c r="K633" s="166"/>
      <c r="L633" s="159"/>
      <c r="M633" s="159"/>
    </row>
    <row r="634" spans="1:13" x14ac:dyDescent="0.2">
      <c r="A634" s="167"/>
      <c r="B634" s="167"/>
      <c r="C634" s="167"/>
      <c r="D634" s="159"/>
      <c r="E634" s="170"/>
      <c r="F634" s="159"/>
      <c r="G634" s="159"/>
      <c r="H634" s="159"/>
      <c r="I634" s="159"/>
      <c r="J634" s="159"/>
      <c r="K634" s="166"/>
      <c r="L634" s="159"/>
      <c r="M634" s="159"/>
    </row>
    <row r="635" spans="1:13" x14ac:dyDescent="0.2">
      <c r="A635" s="167"/>
      <c r="B635" s="167"/>
      <c r="C635" s="167"/>
      <c r="D635" s="159"/>
      <c r="E635" s="170"/>
      <c r="F635" s="159"/>
      <c r="G635" s="159"/>
      <c r="H635" s="159"/>
      <c r="I635" s="159"/>
      <c r="J635" s="159"/>
      <c r="K635" s="166"/>
      <c r="L635" s="159"/>
      <c r="M635" s="159"/>
    </row>
    <row r="636" spans="1:13" x14ac:dyDescent="0.2">
      <c r="A636" s="167"/>
      <c r="B636" s="167"/>
      <c r="C636" s="167"/>
      <c r="D636" s="159"/>
      <c r="E636" s="170"/>
      <c r="F636" s="159"/>
      <c r="G636" s="159"/>
      <c r="H636" s="159"/>
      <c r="I636" s="159"/>
      <c r="J636" s="159"/>
      <c r="K636" s="166"/>
      <c r="L636" s="159"/>
      <c r="M636" s="159"/>
    </row>
    <row r="637" spans="1:13" x14ac:dyDescent="0.2">
      <c r="A637" s="167"/>
      <c r="B637" s="167"/>
      <c r="C637" s="167"/>
      <c r="D637" s="159"/>
      <c r="E637" s="170"/>
      <c r="F637" s="159"/>
      <c r="G637" s="159"/>
      <c r="H637" s="159"/>
      <c r="I637" s="159"/>
      <c r="J637" s="159"/>
      <c r="K637" s="166"/>
      <c r="L637" s="159"/>
      <c r="M637" s="159"/>
    </row>
    <row r="638" spans="1:13" x14ac:dyDescent="0.2">
      <c r="A638" s="167"/>
      <c r="B638" s="167"/>
      <c r="C638" s="167"/>
      <c r="D638" s="159"/>
      <c r="E638" s="170"/>
      <c r="F638" s="159"/>
      <c r="G638" s="159"/>
      <c r="H638" s="159"/>
      <c r="I638" s="159"/>
      <c r="J638" s="159"/>
      <c r="K638" s="166"/>
      <c r="L638" s="159"/>
      <c r="M638" s="159"/>
    </row>
    <row r="639" spans="1:13" x14ac:dyDescent="0.2">
      <c r="A639" s="167"/>
      <c r="B639" s="167"/>
      <c r="C639" s="167"/>
      <c r="D639" s="159"/>
      <c r="E639" s="170"/>
      <c r="F639" s="159"/>
      <c r="G639" s="159"/>
      <c r="H639" s="159"/>
      <c r="I639" s="159"/>
      <c r="J639" s="159"/>
      <c r="K639" s="166"/>
      <c r="L639" s="159"/>
      <c r="M639" s="159"/>
    </row>
    <row r="640" spans="1:13" x14ac:dyDescent="0.2">
      <c r="A640" s="167"/>
      <c r="B640" s="167"/>
      <c r="C640" s="167"/>
      <c r="D640" s="159"/>
      <c r="E640" s="170"/>
      <c r="F640" s="159"/>
      <c r="G640" s="159"/>
      <c r="H640" s="159"/>
      <c r="I640" s="159"/>
      <c r="J640" s="159"/>
      <c r="K640" s="166"/>
      <c r="L640" s="159"/>
      <c r="M640" s="159"/>
    </row>
    <row r="641" spans="1:13" x14ac:dyDescent="0.2">
      <c r="A641" s="167"/>
      <c r="B641" s="167"/>
      <c r="C641" s="167"/>
      <c r="D641" s="159"/>
      <c r="E641" s="170"/>
      <c r="F641" s="159"/>
      <c r="G641" s="159"/>
      <c r="H641" s="159"/>
      <c r="I641" s="159"/>
      <c r="J641" s="159"/>
      <c r="K641" s="166"/>
      <c r="L641" s="159"/>
      <c r="M641" s="159"/>
    </row>
    <row r="642" spans="1:13" x14ac:dyDescent="0.2">
      <c r="A642" s="167"/>
      <c r="B642" s="167"/>
      <c r="C642" s="167"/>
      <c r="D642" s="159"/>
      <c r="E642" s="170"/>
      <c r="F642" s="159"/>
      <c r="G642" s="159"/>
      <c r="H642" s="159"/>
      <c r="I642" s="159"/>
      <c r="J642" s="159"/>
      <c r="K642" s="166"/>
      <c r="L642" s="159"/>
      <c r="M642" s="159"/>
    </row>
    <row r="643" spans="1:13" x14ac:dyDescent="0.2">
      <c r="A643" s="167"/>
      <c r="B643" s="167"/>
      <c r="C643" s="167"/>
      <c r="D643" s="159"/>
      <c r="E643" s="170"/>
      <c r="F643" s="159"/>
      <c r="G643" s="159"/>
      <c r="H643" s="159"/>
      <c r="I643" s="159"/>
      <c r="J643" s="159"/>
      <c r="K643" s="166"/>
      <c r="L643" s="159"/>
      <c r="M643" s="159"/>
    </row>
    <row r="644" spans="1:13" x14ac:dyDescent="0.2">
      <c r="A644" s="167"/>
      <c r="B644" s="167"/>
      <c r="C644" s="167"/>
      <c r="D644" s="159"/>
      <c r="E644" s="170"/>
      <c r="F644" s="159"/>
      <c r="G644" s="159"/>
      <c r="H644" s="159"/>
      <c r="I644" s="159"/>
      <c r="J644" s="159"/>
      <c r="K644" s="166"/>
      <c r="L644" s="159"/>
      <c r="M644" s="159"/>
    </row>
    <row r="645" spans="1:13" x14ac:dyDescent="0.2">
      <c r="A645" s="167"/>
      <c r="B645" s="167"/>
      <c r="C645" s="167"/>
      <c r="D645" s="159"/>
      <c r="E645" s="170"/>
      <c r="F645" s="159"/>
      <c r="G645" s="159"/>
      <c r="H645" s="159"/>
      <c r="I645" s="159"/>
      <c r="J645" s="159"/>
      <c r="K645" s="166"/>
      <c r="L645" s="159"/>
      <c r="M645" s="159"/>
    </row>
    <row r="646" spans="1:13" x14ac:dyDescent="0.2">
      <c r="A646" s="167"/>
      <c r="B646" s="167"/>
      <c r="C646" s="167"/>
      <c r="D646" s="159"/>
      <c r="E646" s="170"/>
      <c r="F646" s="159"/>
      <c r="G646" s="159"/>
      <c r="H646" s="159"/>
      <c r="I646" s="159"/>
      <c r="J646" s="159"/>
      <c r="K646" s="166"/>
      <c r="L646" s="159"/>
      <c r="M646" s="159"/>
    </row>
    <row r="647" spans="1:13" x14ac:dyDescent="0.2">
      <c r="A647" s="167"/>
      <c r="B647" s="167"/>
      <c r="C647" s="167"/>
      <c r="D647" s="159"/>
      <c r="E647" s="170"/>
      <c r="F647" s="159"/>
      <c r="G647" s="159"/>
      <c r="H647" s="159"/>
      <c r="I647" s="159"/>
      <c r="J647" s="159"/>
      <c r="K647" s="166"/>
      <c r="L647" s="159"/>
      <c r="M647" s="159"/>
    </row>
    <row r="648" spans="1:13" x14ac:dyDescent="0.2">
      <c r="A648" s="167"/>
      <c r="B648" s="167"/>
      <c r="C648" s="167"/>
      <c r="D648" s="159"/>
      <c r="E648" s="170"/>
      <c r="F648" s="159"/>
      <c r="G648" s="159"/>
      <c r="H648" s="159"/>
      <c r="I648" s="159"/>
      <c r="J648" s="159"/>
      <c r="K648" s="166"/>
      <c r="L648" s="159"/>
      <c r="M648" s="159"/>
    </row>
    <row r="649" spans="1:13" x14ac:dyDescent="0.2">
      <c r="A649" s="167"/>
      <c r="B649" s="167"/>
      <c r="C649" s="167"/>
      <c r="D649" s="159"/>
      <c r="E649" s="170"/>
      <c r="F649" s="159"/>
      <c r="G649" s="159"/>
      <c r="H649" s="159"/>
      <c r="I649" s="159"/>
      <c r="J649" s="159"/>
      <c r="K649" s="166"/>
      <c r="L649" s="159"/>
      <c r="M649" s="159"/>
    </row>
    <row r="650" spans="1:13" x14ac:dyDescent="0.2">
      <c r="A650" s="167"/>
      <c r="B650" s="167"/>
      <c r="C650" s="167"/>
      <c r="D650" s="159"/>
      <c r="E650" s="170"/>
      <c r="F650" s="159"/>
      <c r="G650" s="159"/>
      <c r="H650" s="159"/>
      <c r="I650" s="159"/>
      <c r="J650" s="159"/>
      <c r="K650" s="166"/>
      <c r="L650" s="159"/>
      <c r="M650" s="159"/>
    </row>
    <row r="651" spans="1:13" x14ac:dyDescent="0.2">
      <c r="A651" s="167"/>
      <c r="B651" s="167"/>
      <c r="C651" s="167"/>
      <c r="D651" s="159"/>
      <c r="E651" s="170"/>
      <c r="F651" s="159"/>
      <c r="G651" s="159"/>
      <c r="H651" s="159"/>
      <c r="I651" s="159"/>
      <c r="J651" s="159"/>
      <c r="K651" s="166"/>
      <c r="L651" s="159"/>
      <c r="M651" s="159"/>
    </row>
    <row r="652" spans="1:13" x14ac:dyDescent="0.2">
      <c r="A652" s="167"/>
      <c r="B652" s="167"/>
      <c r="C652" s="167"/>
      <c r="D652" s="159"/>
      <c r="E652" s="170"/>
      <c r="F652" s="159"/>
      <c r="G652" s="159"/>
      <c r="H652" s="159"/>
      <c r="I652" s="159"/>
      <c r="J652" s="159"/>
      <c r="K652" s="166"/>
      <c r="L652" s="159"/>
      <c r="M652" s="159"/>
    </row>
    <row r="653" spans="1:13" x14ac:dyDescent="0.2">
      <c r="A653" s="167"/>
      <c r="B653" s="167"/>
      <c r="C653" s="167"/>
      <c r="D653" s="159"/>
      <c r="E653" s="170"/>
      <c r="F653" s="159"/>
      <c r="G653" s="159"/>
      <c r="H653" s="159"/>
      <c r="I653" s="159"/>
      <c r="J653" s="159"/>
      <c r="K653" s="166"/>
      <c r="L653" s="159"/>
      <c r="M653" s="159"/>
    </row>
    <row r="654" spans="1:13" x14ac:dyDescent="0.2">
      <c r="A654" s="167"/>
      <c r="B654" s="167"/>
      <c r="C654" s="167"/>
      <c r="D654" s="159"/>
      <c r="E654" s="170"/>
      <c r="F654" s="159"/>
      <c r="G654" s="159"/>
      <c r="H654" s="159"/>
      <c r="I654" s="159"/>
      <c r="J654" s="159"/>
      <c r="K654" s="166"/>
      <c r="L654" s="159"/>
      <c r="M654" s="159"/>
    </row>
    <row r="655" spans="1:13" x14ac:dyDescent="0.2">
      <c r="A655" s="167"/>
      <c r="B655" s="167"/>
      <c r="C655" s="167"/>
      <c r="D655" s="159"/>
      <c r="E655" s="170"/>
      <c r="F655" s="159"/>
      <c r="G655" s="159"/>
      <c r="H655" s="159"/>
      <c r="I655" s="159"/>
      <c r="J655" s="159"/>
      <c r="K655" s="166"/>
      <c r="L655" s="159"/>
      <c r="M655" s="159"/>
    </row>
    <row r="656" spans="1:13" x14ac:dyDescent="0.2">
      <c r="A656" s="167"/>
      <c r="B656" s="167"/>
      <c r="C656" s="167"/>
      <c r="D656" s="159"/>
      <c r="E656" s="170"/>
      <c r="F656" s="159"/>
      <c r="G656" s="159"/>
      <c r="H656" s="159"/>
      <c r="I656" s="159"/>
      <c r="J656" s="159"/>
      <c r="K656" s="166"/>
      <c r="L656" s="159"/>
      <c r="M656" s="159"/>
    </row>
    <row r="657" spans="1:13" x14ac:dyDescent="0.2">
      <c r="A657" s="167"/>
      <c r="B657" s="167"/>
      <c r="C657" s="167"/>
      <c r="D657" s="159"/>
      <c r="E657" s="170"/>
      <c r="F657" s="159"/>
      <c r="G657" s="159"/>
      <c r="H657" s="159"/>
      <c r="I657" s="159"/>
      <c r="J657" s="159"/>
      <c r="K657" s="166"/>
      <c r="L657" s="159"/>
      <c r="M657" s="159"/>
    </row>
    <row r="658" spans="1:13" x14ac:dyDescent="0.2">
      <c r="A658" s="167"/>
      <c r="B658" s="167"/>
      <c r="C658" s="167"/>
      <c r="D658" s="159"/>
      <c r="E658" s="170"/>
      <c r="F658" s="159"/>
      <c r="G658" s="159"/>
      <c r="H658" s="159"/>
      <c r="I658" s="159"/>
      <c r="J658" s="159"/>
      <c r="K658" s="166"/>
      <c r="L658" s="159"/>
      <c r="M658" s="159"/>
    </row>
    <row r="659" spans="1:13" x14ac:dyDescent="0.2">
      <c r="A659" s="167"/>
      <c r="B659" s="167"/>
      <c r="C659" s="167"/>
      <c r="D659" s="159"/>
      <c r="E659" s="170"/>
      <c r="F659" s="159"/>
      <c r="G659" s="159"/>
      <c r="H659" s="159"/>
      <c r="I659" s="159"/>
      <c r="J659" s="159"/>
      <c r="K659" s="166"/>
      <c r="L659" s="159"/>
      <c r="M659" s="159"/>
    </row>
    <row r="660" spans="1:13" x14ac:dyDescent="0.2">
      <c r="A660" s="167"/>
      <c r="B660" s="167"/>
      <c r="C660" s="167"/>
      <c r="D660" s="159"/>
      <c r="E660" s="170"/>
      <c r="F660" s="159"/>
      <c r="G660" s="159"/>
      <c r="H660" s="159"/>
      <c r="I660" s="159"/>
      <c r="J660" s="159"/>
      <c r="K660" s="166"/>
      <c r="L660" s="159"/>
      <c r="M660" s="159"/>
    </row>
    <row r="661" spans="1:13" x14ac:dyDescent="0.2">
      <c r="A661" s="167"/>
      <c r="B661" s="167"/>
      <c r="C661" s="167"/>
      <c r="D661" s="159"/>
      <c r="E661" s="170"/>
      <c r="F661" s="159"/>
      <c r="G661" s="159"/>
      <c r="H661" s="159"/>
      <c r="I661" s="159"/>
      <c r="J661" s="159"/>
      <c r="K661" s="166"/>
      <c r="L661" s="159"/>
      <c r="M661" s="159"/>
    </row>
    <row r="662" spans="1:13" x14ac:dyDescent="0.2">
      <c r="A662" s="167"/>
      <c r="B662" s="167"/>
      <c r="C662" s="167"/>
      <c r="D662" s="159"/>
      <c r="E662" s="170"/>
      <c r="F662" s="159"/>
      <c r="G662" s="159"/>
      <c r="H662" s="159"/>
      <c r="I662" s="159"/>
      <c r="J662" s="159"/>
      <c r="K662" s="166"/>
      <c r="L662" s="159"/>
      <c r="M662" s="159"/>
    </row>
    <row r="663" spans="1:13" x14ac:dyDescent="0.2">
      <c r="A663" s="167"/>
      <c r="B663" s="167"/>
      <c r="C663" s="167"/>
      <c r="D663" s="159"/>
      <c r="E663" s="170"/>
      <c r="F663" s="159"/>
      <c r="G663" s="159"/>
      <c r="H663" s="159"/>
      <c r="I663" s="159"/>
      <c r="J663" s="159"/>
      <c r="K663" s="166"/>
      <c r="L663" s="159"/>
      <c r="M663" s="159"/>
    </row>
    <row r="664" spans="1:13" x14ac:dyDescent="0.2">
      <c r="A664" s="167"/>
      <c r="B664" s="167"/>
      <c r="C664" s="167"/>
      <c r="D664" s="159"/>
      <c r="E664" s="170"/>
      <c r="F664" s="159"/>
      <c r="G664" s="159"/>
      <c r="H664" s="159"/>
      <c r="I664" s="159"/>
      <c r="J664" s="159"/>
      <c r="K664" s="166"/>
      <c r="L664" s="159"/>
      <c r="M664" s="159"/>
    </row>
    <row r="665" spans="1:13" x14ac:dyDescent="0.2">
      <c r="A665" s="167"/>
      <c r="B665" s="167"/>
      <c r="C665" s="167"/>
      <c r="D665" s="159"/>
      <c r="E665" s="170"/>
      <c r="F665" s="159"/>
      <c r="G665" s="159"/>
      <c r="H665" s="159"/>
      <c r="I665" s="159"/>
      <c r="J665" s="159"/>
      <c r="K665" s="166"/>
      <c r="L665" s="159"/>
      <c r="M665" s="159"/>
    </row>
    <row r="666" spans="1:13" x14ac:dyDescent="0.2">
      <c r="A666" s="167"/>
      <c r="B666" s="167"/>
      <c r="C666" s="167"/>
      <c r="D666" s="159"/>
      <c r="E666" s="170"/>
      <c r="F666" s="159"/>
      <c r="G666" s="159"/>
      <c r="H666" s="159"/>
      <c r="I666" s="159"/>
      <c r="J666" s="159"/>
      <c r="K666" s="166"/>
      <c r="L666" s="159"/>
      <c r="M666" s="159"/>
    </row>
    <row r="667" spans="1:13" x14ac:dyDescent="0.2">
      <c r="A667" s="167"/>
      <c r="B667" s="167"/>
      <c r="C667" s="167"/>
      <c r="D667" s="159"/>
      <c r="E667" s="170"/>
      <c r="F667" s="159"/>
      <c r="G667" s="159"/>
      <c r="H667" s="159"/>
      <c r="I667" s="159"/>
      <c r="J667" s="159"/>
      <c r="K667" s="166"/>
      <c r="L667" s="159"/>
      <c r="M667" s="159"/>
    </row>
    <row r="668" spans="1:13" x14ac:dyDescent="0.2">
      <c r="A668" s="167"/>
      <c r="B668" s="167"/>
      <c r="C668" s="167"/>
      <c r="D668" s="159"/>
      <c r="E668" s="170"/>
      <c r="F668" s="159"/>
      <c r="G668" s="159"/>
      <c r="H668" s="159"/>
      <c r="I668" s="159"/>
      <c r="J668" s="159"/>
      <c r="K668" s="166"/>
      <c r="L668" s="159"/>
      <c r="M668" s="159"/>
    </row>
    <row r="669" spans="1:13" x14ac:dyDescent="0.2">
      <c r="A669" s="167"/>
      <c r="B669" s="167"/>
      <c r="C669" s="167"/>
      <c r="D669" s="159"/>
      <c r="E669" s="170"/>
      <c r="F669" s="159"/>
      <c r="G669" s="159"/>
      <c r="H669" s="159"/>
      <c r="I669" s="159"/>
      <c r="J669" s="159"/>
      <c r="K669" s="166"/>
      <c r="L669" s="159"/>
      <c r="M669" s="159"/>
    </row>
    <row r="670" spans="1:13" x14ac:dyDescent="0.2">
      <c r="A670" s="167"/>
      <c r="B670" s="167"/>
      <c r="C670" s="167"/>
      <c r="D670" s="159"/>
      <c r="E670" s="170"/>
      <c r="F670" s="159"/>
      <c r="G670" s="159"/>
      <c r="H670" s="159"/>
      <c r="I670" s="159"/>
      <c r="J670" s="159"/>
      <c r="K670" s="166"/>
      <c r="L670" s="159"/>
      <c r="M670" s="159"/>
    </row>
    <row r="671" spans="1:13" x14ac:dyDescent="0.2">
      <c r="A671" s="167"/>
      <c r="B671" s="167"/>
      <c r="C671" s="167"/>
      <c r="D671" s="159"/>
      <c r="E671" s="170"/>
      <c r="F671" s="159"/>
      <c r="G671" s="159"/>
      <c r="H671" s="159"/>
      <c r="I671" s="159"/>
      <c r="J671" s="159"/>
      <c r="K671" s="166"/>
      <c r="L671" s="159"/>
      <c r="M671" s="159"/>
    </row>
    <row r="672" spans="1:13" x14ac:dyDescent="0.2">
      <c r="A672" s="167"/>
      <c r="B672" s="167"/>
      <c r="C672" s="167"/>
      <c r="D672" s="159"/>
      <c r="E672" s="170"/>
      <c r="F672" s="159"/>
      <c r="G672" s="159"/>
      <c r="H672" s="159"/>
      <c r="I672" s="159"/>
      <c r="J672" s="159"/>
      <c r="K672" s="166"/>
      <c r="L672" s="159"/>
      <c r="M672" s="159"/>
    </row>
    <row r="673" spans="1:13" x14ac:dyDescent="0.2">
      <c r="A673" s="167"/>
      <c r="B673" s="167"/>
      <c r="C673" s="167"/>
      <c r="D673" s="159"/>
      <c r="E673" s="170"/>
      <c r="F673" s="159"/>
      <c r="G673" s="159"/>
      <c r="H673" s="159"/>
      <c r="I673" s="159"/>
      <c r="J673" s="159"/>
      <c r="K673" s="166"/>
      <c r="L673" s="159"/>
      <c r="M673" s="159"/>
    </row>
    <row r="674" spans="1:13" x14ac:dyDescent="0.2">
      <c r="A674" s="167"/>
      <c r="B674" s="167"/>
      <c r="C674" s="167"/>
      <c r="D674" s="159"/>
      <c r="E674" s="170"/>
      <c r="F674" s="159"/>
      <c r="G674" s="159"/>
      <c r="H674" s="159"/>
      <c r="I674" s="159"/>
      <c r="J674" s="159"/>
      <c r="K674" s="166"/>
      <c r="L674" s="159"/>
      <c r="M674" s="159"/>
    </row>
    <row r="675" spans="1:13" x14ac:dyDescent="0.2">
      <c r="A675" s="167"/>
      <c r="B675" s="167"/>
      <c r="C675" s="167"/>
      <c r="D675" s="159"/>
      <c r="E675" s="170"/>
      <c r="F675" s="159"/>
      <c r="G675" s="159"/>
      <c r="H675" s="159"/>
      <c r="I675" s="159"/>
      <c r="J675" s="159"/>
      <c r="K675" s="166"/>
      <c r="L675" s="159"/>
      <c r="M675" s="159"/>
    </row>
    <row r="676" spans="1:13" x14ac:dyDescent="0.2">
      <c r="A676" s="167"/>
      <c r="B676" s="167"/>
      <c r="C676" s="167"/>
      <c r="D676" s="159"/>
      <c r="E676" s="170"/>
      <c r="F676" s="159"/>
      <c r="G676" s="159"/>
      <c r="H676" s="159"/>
      <c r="I676" s="159"/>
      <c r="J676" s="159"/>
      <c r="K676" s="166"/>
      <c r="L676" s="159"/>
      <c r="M676" s="159"/>
    </row>
    <row r="677" spans="1:13" x14ac:dyDescent="0.2">
      <c r="A677" s="167"/>
      <c r="B677" s="167"/>
      <c r="C677" s="167"/>
      <c r="D677" s="159"/>
      <c r="E677" s="170"/>
      <c r="F677" s="159"/>
      <c r="G677" s="159"/>
      <c r="H677" s="159"/>
      <c r="I677" s="159"/>
      <c r="J677" s="159"/>
      <c r="K677" s="166"/>
      <c r="L677" s="159"/>
      <c r="M677" s="159"/>
    </row>
    <row r="678" spans="1:13" x14ac:dyDescent="0.2">
      <c r="A678" s="167"/>
      <c r="B678" s="167"/>
      <c r="C678" s="167"/>
      <c r="D678" s="159"/>
      <c r="E678" s="170"/>
      <c r="F678" s="159"/>
      <c r="G678" s="159"/>
      <c r="H678" s="159"/>
      <c r="I678" s="159"/>
      <c r="J678" s="159"/>
      <c r="K678" s="166"/>
      <c r="L678" s="159"/>
      <c r="M678" s="159"/>
    </row>
    <row r="679" spans="1:13" x14ac:dyDescent="0.2">
      <c r="A679" s="167"/>
      <c r="B679" s="167"/>
      <c r="C679" s="167"/>
      <c r="D679" s="159"/>
      <c r="E679" s="170"/>
      <c r="F679" s="159"/>
      <c r="G679" s="159"/>
      <c r="H679" s="159"/>
      <c r="I679" s="159"/>
      <c r="J679" s="159"/>
      <c r="K679" s="166"/>
      <c r="L679" s="159"/>
      <c r="M679" s="159"/>
    </row>
    <row r="680" spans="1:13" x14ac:dyDescent="0.2">
      <c r="A680" s="167"/>
      <c r="B680" s="167"/>
      <c r="C680" s="167"/>
      <c r="D680" s="159"/>
      <c r="E680" s="170"/>
      <c r="F680" s="159"/>
      <c r="G680" s="159"/>
      <c r="H680" s="159"/>
      <c r="I680" s="159"/>
      <c r="J680" s="159"/>
      <c r="K680" s="166"/>
      <c r="L680" s="159"/>
      <c r="M680" s="159"/>
    </row>
    <row r="681" spans="1:13" x14ac:dyDescent="0.2">
      <c r="A681" s="167"/>
      <c r="B681" s="167"/>
      <c r="C681" s="167"/>
      <c r="D681" s="159"/>
      <c r="E681" s="170"/>
      <c r="F681" s="159"/>
      <c r="G681" s="159"/>
      <c r="H681" s="159"/>
      <c r="I681" s="159"/>
      <c r="J681" s="159"/>
      <c r="K681" s="166"/>
      <c r="L681" s="159"/>
      <c r="M681" s="159"/>
    </row>
    <row r="682" spans="1:13" x14ac:dyDescent="0.2">
      <c r="A682" s="167"/>
      <c r="B682" s="167"/>
      <c r="C682" s="167"/>
      <c r="D682" s="159"/>
      <c r="E682" s="170"/>
      <c r="F682" s="159"/>
      <c r="G682" s="159"/>
      <c r="H682" s="159"/>
      <c r="I682" s="159"/>
      <c r="J682" s="159"/>
      <c r="K682" s="166"/>
      <c r="L682" s="159"/>
      <c r="M682" s="159"/>
    </row>
    <row r="683" spans="1:13" x14ac:dyDescent="0.2">
      <c r="A683" s="167"/>
      <c r="B683" s="167"/>
      <c r="C683" s="167"/>
      <c r="D683" s="159"/>
      <c r="E683" s="170"/>
      <c r="F683" s="159"/>
      <c r="G683" s="159"/>
      <c r="H683" s="159"/>
      <c r="I683" s="159"/>
      <c r="J683" s="159"/>
      <c r="K683" s="166"/>
      <c r="L683" s="159"/>
      <c r="M683" s="159"/>
    </row>
    <row r="684" spans="1:13" x14ac:dyDescent="0.2">
      <c r="A684" s="167"/>
      <c r="B684" s="167"/>
      <c r="C684" s="167"/>
      <c r="D684" s="159"/>
      <c r="E684" s="170"/>
      <c r="F684" s="159"/>
      <c r="G684" s="159"/>
      <c r="H684" s="159"/>
      <c r="I684" s="159"/>
      <c r="J684" s="159"/>
      <c r="K684" s="166"/>
      <c r="L684" s="159"/>
      <c r="M684" s="159"/>
    </row>
    <row r="685" spans="1:13" x14ac:dyDescent="0.2">
      <c r="A685" s="167"/>
      <c r="B685" s="167"/>
      <c r="C685" s="167"/>
      <c r="D685" s="159"/>
      <c r="E685" s="170"/>
      <c r="F685" s="159"/>
      <c r="G685" s="159"/>
      <c r="H685" s="159"/>
      <c r="I685" s="159"/>
      <c r="J685" s="159"/>
      <c r="K685" s="166"/>
      <c r="L685" s="159"/>
      <c r="M685" s="159"/>
    </row>
    <row r="686" spans="1:13" x14ac:dyDescent="0.2">
      <c r="A686" s="167"/>
      <c r="B686" s="167"/>
      <c r="C686" s="167"/>
      <c r="D686" s="159"/>
      <c r="E686" s="170"/>
      <c r="F686" s="159"/>
      <c r="G686" s="159"/>
      <c r="H686" s="159"/>
      <c r="I686" s="159"/>
      <c r="J686" s="159"/>
      <c r="K686" s="166"/>
      <c r="L686" s="159"/>
      <c r="M686" s="159"/>
    </row>
    <row r="687" spans="1:13" x14ac:dyDescent="0.2">
      <c r="A687" s="167"/>
      <c r="B687" s="167"/>
      <c r="C687" s="167"/>
      <c r="D687" s="159"/>
      <c r="E687" s="170"/>
      <c r="F687" s="159"/>
      <c r="G687" s="159"/>
      <c r="H687" s="159"/>
      <c r="I687" s="159"/>
      <c r="J687" s="159"/>
      <c r="K687" s="166"/>
      <c r="L687" s="159"/>
      <c r="M687" s="159"/>
    </row>
    <row r="688" spans="1:13" x14ac:dyDescent="0.2">
      <c r="A688" s="167"/>
      <c r="B688" s="167"/>
      <c r="C688" s="167"/>
      <c r="D688" s="159"/>
      <c r="E688" s="170"/>
      <c r="F688" s="159"/>
      <c r="G688" s="159"/>
      <c r="H688" s="159"/>
      <c r="I688" s="159"/>
      <c r="J688" s="159"/>
      <c r="K688" s="166"/>
      <c r="L688" s="159"/>
      <c r="M688" s="159"/>
    </row>
    <row r="689" spans="1:13" x14ac:dyDescent="0.2">
      <c r="A689" s="167"/>
      <c r="B689" s="167"/>
      <c r="C689" s="167"/>
      <c r="D689" s="159"/>
      <c r="E689" s="170"/>
      <c r="F689" s="159"/>
      <c r="G689" s="159"/>
      <c r="H689" s="159"/>
      <c r="I689" s="159"/>
      <c r="J689" s="159"/>
      <c r="K689" s="166"/>
      <c r="L689" s="159"/>
      <c r="M689" s="159"/>
    </row>
    <row r="690" spans="1:13" x14ac:dyDescent="0.2">
      <c r="A690" s="167"/>
      <c r="B690" s="167"/>
      <c r="C690" s="167"/>
      <c r="D690" s="159"/>
      <c r="E690" s="170"/>
      <c r="F690" s="159"/>
      <c r="G690" s="159"/>
      <c r="H690" s="159"/>
      <c r="I690" s="159"/>
      <c r="J690" s="159"/>
      <c r="K690" s="166"/>
      <c r="L690" s="159"/>
      <c r="M690" s="159"/>
    </row>
    <row r="691" spans="1:13" x14ac:dyDescent="0.2">
      <c r="A691" s="167"/>
      <c r="B691" s="167"/>
      <c r="C691" s="167"/>
      <c r="D691" s="159"/>
      <c r="E691" s="170"/>
      <c r="F691" s="159"/>
      <c r="G691" s="159"/>
      <c r="H691" s="159"/>
      <c r="I691" s="159"/>
      <c r="J691" s="159"/>
      <c r="K691" s="166"/>
      <c r="L691" s="159"/>
      <c r="M691" s="159"/>
    </row>
    <row r="692" spans="1:13" x14ac:dyDescent="0.2">
      <c r="A692" s="167"/>
      <c r="B692" s="167"/>
      <c r="C692" s="167"/>
      <c r="D692" s="159"/>
      <c r="E692" s="170"/>
      <c r="F692" s="159"/>
      <c r="G692" s="159"/>
      <c r="H692" s="159"/>
      <c r="I692" s="159"/>
      <c r="J692" s="159"/>
      <c r="K692" s="166"/>
      <c r="L692" s="159"/>
      <c r="M692" s="159"/>
    </row>
    <row r="693" spans="1:13" x14ac:dyDescent="0.2">
      <c r="A693" s="167"/>
      <c r="B693" s="167"/>
      <c r="C693" s="167"/>
      <c r="D693" s="159"/>
      <c r="E693" s="170"/>
      <c r="F693" s="159"/>
      <c r="G693" s="159"/>
      <c r="H693" s="159"/>
      <c r="I693" s="159"/>
      <c r="J693" s="159"/>
      <c r="K693" s="166"/>
      <c r="L693" s="159"/>
      <c r="M693" s="159"/>
    </row>
    <row r="694" spans="1:13" x14ac:dyDescent="0.2">
      <c r="A694" s="167"/>
      <c r="B694" s="167"/>
      <c r="C694" s="167"/>
      <c r="D694" s="159"/>
      <c r="E694" s="170"/>
      <c r="F694" s="159"/>
      <c r="G694" s="159"/>
      <c r="H694" s="159"/>
      <c r="I694" s="159"/>
      <c r="J694" s="159"/>
      <c r="K694" s="166"/>
      <c r="L694" s="159"/>
      <c r="M694" s="159"/>
    </row>
    <row r="695" spans="1:13" x14ac:dyDescent="0.2">
      <c r="A695" s="167"/>
      <c r="B695" s="167"/>
      <c r="C695" s="167"/>
      <c r="D695" s="159"/>
      <c r="E695" s="170"/>
      <c r="F695" s="159"/>
      <c r="G695" s="159"/>
      <c r="H695" s="159"/>
      <c r="I695" s="159"/>
      <c r="J695" s="159"/>
      <c r="K695" s="166"/>
      <c r="L695" s="159"/>
      <c r="M695" s="159"/>
    </row>
    <row r="696" spans="1:13" x14ac:dyDescent="0.2">
      <c r="A696" s="167"/>
      <c r="B696" s="167"/>
      <c r="C696" s="167"/>
      <c r="D696" s="159"/>
      <c r="E696" s="170"/>
      <c r="F696" s="159"/>
      <c r="G696" s="159"/>
      <c r="H696" s="159"/>
      <c r="I696" s="159"/>
      <c r="J696" s="159"/>
      <c r="K696" s="166"/>
      <c r="L696" s="159"/>
      <c r="M696" s="159"/>
    </row>
    <row r="697" spans="1:13" x14ac:dyDescent="0.2">
      <c r="A697" s="167"/>
      <c r="B697" s="167"/>
      <c r="C697" s="167"/>
      <c r="D697" s="159"/>
      <c r="E697" s="170"/>
      <c r="F697" s="159"/>
      <c r="G697" s="159"/>
      <c r="H697" s="159"/>
      <c r="I697" s="159"/>
      <c r="J697" s="159"/>
      <c r="K697" s="166"/>
      <c r="L697" s="159"/>
      <c r="M697" s="159"/>
    </row>
    <row r="698" spans="1:13" x14ac:dyDescent="0.2">
      <c r="A698" s="167"/>
      <c r="B698" s="167"/>
      <c r="C698" s="167"/>
      <c r="D698" s="159"/>
      <c r="E698" s="170"/>
      <c r="F698" s="159"/>
      <c r="G698" s="159"/>
      <c r="H698" s="159"/>
      <c r="I698" s="159"/>
      <c r="J698" s="159"/>
      <c r="K698" s="166"/>
      <c r="L698" s="159"/>
      <c r="M698" s="159"/>
    </row>
    <row r="699" spans="1:13" x14ac:dyDescent="0.2">
      <c r="A699" s="167"/>
      <c r="B699" s="167"/>
      <c r="C699" s="167"/>
      <c r="D699" s="159"/>
      <c r="E699" s="170"/>
      <c r="F699" s="159"/>
      <c r="G699" s="159"/>
      <c r="H699" s="159"/>
      <c r="I699" s="159"/>
      <c r="J699" s="159"/>
      <c r="K699" s="166"/>
      <c r="L699" s="159"/>
      <c r="M699" s="159"/>
    </row>
    <row r="700" spans="1:13" x14ac:dyDescent="0.2">
      <c r="A700" s="167"/>
      <c r="B700" s="167"/>
      <c r="C700" s="167"/>
      <c r="D700" s="159"/>
      <c r="E700" s="170"/>
      <c r="F700" s="159"/>
      <c r="G700" s="159"/>
      <c r="H700" s="159"/>
      <c r="I700" s="159"/>
      <c r="J700" s="159"/>
      <c r="K700" s="166"/>
      <c r="L700" s="159"/>
      <c r="M700" s="159"/>
    </row>
    <row r="701" spans="1:13" x14ac:dyDescent="0.2">
      <c r="A701" s="167"/>
      <c r="B701" s="167"/>
      <c r="C701" s="167"/>
      <c r="D701" s="159"/>
      <c r="E701" s="170"/>
      <c r="F701" s="159"/>
      <c r="G701" s="159"/>
      <c r="H701" s="159"/>
      <c r="I701" s="159"/>
      <c r="J701" s="159"/>
      <c r="K701" s="166"/>
      <c r="L701" s="159"/>
      <c r="M701" s="159"/>
    </row>
    <row r="702" spans="1:13" x14ac:dyDescent="0.2">
      <c r="A702" s="167"/>
      <c r="B702" s="167"/>
      <c r="C702" s="167"/>
      <c r="D702" s="159"/>
      <c r="E702" s="170"/>
      <c r="F702" s="159"/>
      <c r="G702" s="159"/>
      <c r="H702" s="159"/>
      <c r="I702" s="159"/>
      <c r="J702" s="159"/>
      <c r="K702" s="166"/>
      <c r="L702" s="159"/>
      <c r="M702" s="159"/>
    </row>
    <row r="703" spans="1:13" x14ac:dyDescent="0.2">
      <c r="A703" s="167"/>
      <c r="B703" s="167"/>
      <c r="C703" s="167"/>
      <c r="D703" s="159"/>
      <c r="E703" s="170"/>
      <c r="F703" s="159"/>
      <c r="G703" s="159"/>
      <c r="H703" s="159"/>
      <c r="I703" s="159"/>
      <c r="J703" s="159"/>
      <c r="K703" s="166"/>
      <c r="L703" s="159"/>
      <c r="M703" s="159"/>
    </row>
    <row r="704" spans="1:13" x14ac:dyDescent="0.2">
      <c r="A704" s="167"/>
      <c r="B704" s="167"/>
      <c r="C704" s="167"/>
      <c r="D704" s="159"/>
      <c r="E704" s="170"/>
      <c r="F704" s="159"/>
      <c r="G704" s="159"/>
      <c r="H704" s="159"/>
      <c r="I704" s="159"/>
      <c r="J704" s="159"/>
      <c r="K704" s="166"/>
      <c r="L704" s="159"/>
      <c r="M704" s="159"/>
    </row>
    <row r="705" spans="1:13" x14ac:dyDescent="0.2">
      <c r="A705" s="167"/>
      <c r="B705" s="167"/>
      <c r="C705" s="167"/>
      <c r="D705" s="159"/>
      <c r="E705" s="170"/>
      <c r="F705" s="159"/>
      <c r="G705" s="159"/>
      <c r="H705" s="159"/>
      <c r="I705" s="159"/>
      <c r="J705" s="159"/>
      <c r="K705" s="166"/>
      <c r="L705" s="159"/>
      <c r="M705" s="159"/>
    </row>
    <row r="706" spans="1:13" x14ac:dyDescent="0.2">
      <c r="A706" s="167"/>
      <c r="B706" s="167"/>
      <c r="C706" s="167"/>
      <c r="D706" s="159"/>
      <c r="E706" s="170"/>
      <c r="F706" s="159"/>
      <c r="G706" s="159"/>
      <c r="H706" s="159"/>
      <c r="I706" s="159"/>
      <c r="J706" s="159"/>
      <c r="K706" s="166"/>
      <c r="L706" s="159"/>
      <c r="M706" s="159"/>
    </row>
    <row r="707" spans="1:13" x14ac:dyDescent="0.2">
      <c r="A707" s="167"/>
      <c r="B707" s="167"/>
      <c r="C707" s="167"/>
      <c r="D707" s="159"/>
      <c r="E707" s="170"/>
      <c r="F707" s="159"/>
      <c r="G707" s="159"/>
      <c r="H707" s="159"/>
      <c r="I707" s="159"/>
      <c r="J707" s="159"/>
      <c r="K707" s="166"/>
      <c r="L707" s="159"/>
      <c r="M707" s="159"/>
    </row>
    <row r="708" spans="1:13" x14ac:dyDescent="0.2">
      <c r="A708" s="167"/>
      <c r="B708" s="167"/>
      <c r="C708" s="167"/>
      <c r="D708" s="159"/>
      <c r="E708" s="170"/>
      <c r="F708" s="159"/>
      <c r="G708" s="159"/>
      <c r="H708" s="159"/>
      <c r="I708" s="159"/>
      <c r="J708" s="159"/>
      <c r="K708" s="166"/>
      <c r="L708" s="159"/>
      <c r="M708" s="159"/>
    </row>
    <row r="709" spans="1:13" x14ac:dyDescent="0.2">
      <c r="A709" s="167"/>
      <c r="B709" s="167"/>
      <c r="C709" s="167"/>
      <c r="D709" s="159"/>
      <c r="E709" s="170"/>
      <c r="F709" s="159"/>
      <c r="G709" s="159"/>
      <c r="H709" s="159"/>
      <c r="I709" s="159"/>
      <c r="J709" s="159"/>
      <c r="K709" s="166"/>
      <c r="L709" s="159"/>
      <c r="M709" s="159"/>
    </row>
    <row r="710" spans="1:13" x14ac:dyDescent="0.2">
      <c r="A710" s="167"/>
      <c r="B710" s="167"/>
      <c r="C710" s="167"/>
      <c r="D710" s="159"/>
      <c r="E710" s="170"/>
      <c r="F710" s="159"/>
      <c r="G710" s="159"/>
      <c r="H710" s="159"/>
      <c r="I710" s="159"/>
      <c r="J710" s="159"/>
      <c r="K710" s="166"/>
      <c r="L710" s="159"/>
      <c r="M710" s="159"/>
    </row>
    <row r="711" spans="1:13" x14ac:dyDescent="0.2">
      <c r="A711" s="167"/>
      <c r="B711" s="167"/>
      <c r="C711" s="167"/>
      <c r="D711" s="159"/>
      <c r="E711" s="170"/>
      <c r="F711" s="159"/>
      <c r="G711" s="159"/>
      <c r="H711" s="159"/>
      <c r="I711" s="159"/>
      <c r="J711" s="159"/>
      <c r="K711" s="166"/>
      <c r="L711" s="159"/>
      <c r="M711" s="159"/>
    </row>
    <row r="712" spans="1:13" x14ac:dyDescent="0.2">
      <c r="A712" s="167"/>
      <c r="B712" s="167"/>
      <c r="C712" s="167"/>
      <c r="D712" s="159"/>
      <c r="E712" s="170"/>
      <c r="F712" s="159"/>
      <c r="G712" s="159"/>
      <c r="H712" s="159"/>
      <c r="I712" s="159"/>
      <c r="J712" s="159"/>
      <c r="K712" s="166"/>
      <c r="L712" s="159"/>
      <c r="M712" s="159"/>
    </row>
    <row r="713" spans="1:13" x14ac:dyDescent="0.2">
      <c r="A713" s="167"/>
      <c r="B713" s="167"/>
      <c r="C713" s="167"/>
      <c r="D713" s="159"/>
      <c r="E713" s="170"/>
      <c r="F713" s="159"/>
      <c r="G713" s="159"/>
      <c r="H713" s="159"/>
      <c r="I713" s="159"/>
      <c r="J713" s="159"/>
      <c r="K713" s="166"/>
      <c r="L713" s="159"/>
      <c r="M713" s="159"/>
    </row>
    <row r="714" spans="1:13" x14ac:dyDescent="0.2">
      <c r="A714" s="167"/>
      <c r="B714" s="167"/>
      <c r="C714" s="167"/>
      <c r="D714" s="159"/>
      <c r="E714" s="170"/>
      <c r="F714" s="159"/>
      <c r="G714" s="159"/>
      <c r="H714" s="159"/>
      <c r="I714" s="159"/>
      <c r="J714" s="159"/>
      <c r="K714" s="166"/>
      <c r="L714" s="159"/>
      <c r="M714" s="159"/>
    </row>
    <row r="715" spans="1:13" x14ac:dyDescent="0.2">
      <c r="A715" s="167"/>
      <c r="B715" s="167"/>
      <c r="C715" s="167"/>
      <c r="D715" s="159"/>
      <c r="E715" s="170"/>
      <c r="F715" s="159"/>
      <c r="G715" s="159"/>
      <c r="H715" s="159"/>
      <c r="I715" s="159"/>
      <c r="J715" s="159"/>
      <c r="K715" s="166"/>
      <c r="L715" s="159"/>
      <c r="M715" s="159"/>
    </row>
    <row r="716" spans="1:13" x14ac:dyDescent="0.2">
      <c r="A716" s="167"/>
      <c r="B716" s="167"/>
      <c r="C716" s="167"/>
      <c r="D716" s="159"/>
      <c r="E716" s="170"/>
      <c r="F716" s="159"/>
      <c r="G716" s="159"/>
      <c r="H716" s="159"/>
      <c r="I716" s="159"/>
      <c r="J716" s="159"/>
      <c r="K716" s="166"/>
      <c r="L716" s="159"/>
      <c r="M716" s="159"/>
    </row>
    <row r="717" spans="1:13" x14ac:dyDescent="0.2">
      <c r="A717" s="167"/>
      <c r="B717" s="167"/>
      <c r="C717" s="167"/>
      <c r="D717" s="159"/>
      <c r="E717" s="170"/>
      <c r="F717" s="159"/>
      <c r="G717" s="159"/>
      <c r="H717" s="159"/>
      <c r="I717" s="159"/>
      <c r="J717" s="159"/>
      <c r="K717" s="166"/>
      <c r="L717" s="159"/>
      <c r="M717" s="159"/>
    </row>
    <row r="718" spans="1:13" x14ac:dyDescent="0.2">
      <c r="A718" s="167"/>
      <c r="B718" s="167"/>
      <c r="C718" s="167"/>
      <c r="D718" s="159"/>
      <c r="E718" s="170"/>
      <c r="F718" s="159"/>
      <c r="G718" s="159"/>
      <c r="H718" s="159"/>
      <c r="I718" s="159"/>
      <c r="J718" s="159"/>
      <c r="K718" s="166"/>
      <c r="L718" s="159"/>
      <c r="M718" s="159"/>
    </row>
    <row r="719" spans="1:13" x14ac:dyDescent="0.2">
      <c r="A719" s="167"/>
      <c r="B719" s="167"/>
      <c r="C719" s="167"/>
      <c r="D719" s="159"/>
      <c r="E719" s="170"/>
      <c r="F719" s="159"/>
      <c r="G719" s="159"/>
      <c r="H719" s="159"/>
      <c r="I719" s="159"/>
      <c r="J719" s="159"/>
      <c r="K719" s="166"/>
      <c r="L719" s="159"/>
      <c r="M719" s="159"/>
    </row>
    <row r="720" spans="1:13" x14ac:dyDescent="0.2">
      <c r="A720" s="167"/>
      <c r="B720" s="167"/>
      <c r="C720" s="167"/>
      <c r="D720" s="159"/>
      <c r="E720" s="170"/>
      <c r="F720" s="159"/>
      <c r="G720" s="159"/>
      <c r="H720" s="159"/>
      <c r="I720" s="159"/>
      <c r="J720" s="159"/>
      <c r="K720" s="166"/>
      <c r="L720" s="159"/>
      <c r="M720" s="159"/>
    </row>
    <row r="721" spans="1:13" x14ac:dyDescent="0.2">
      <c r="A721" s="167"/>
      <c r="B721" s="167"/>
      <c r="C721" s="167"/>
      <c r="D721" s="159"/>
      <c r="E721" s="170"/>
      <c r="F721" s="159"/>
      <c r="G721" s="159"/>
      <c r="H721" s="159"/>
      <c r="I721" s="159"/>
      <c r="J721" s="159"/>
      <c r="K721" s="166"/>
      <c r="L721" s="159"/>
      <c r="M721" s="159"/>
    </row>
    <row r="722" spans="1:13" x14ac:dyDescent="0.2">
      <c r="A722" s="167"/>
      <c r="B722" s="167"/>
      <c r="C722" s="167"/>
      <c r="D722" s="159"/>
      <c r="E722" s="170"/>
      <c r="F722" s="159"/>
      <c r="G722" s="159"/>
      <c r="H722" s="159"/>
      <c r="I722" s="159"/>
      <c r="J722" s="159"/>
      <c r="K722" s="166"/>
      <c r="L722" s="159"/>
      <c r="M722" s="159"/>
    </row>
    <row r="723" spans="1:13" x14ac:dyDescent="0.2">
      <c r="A723" s="167"/>
      <c r="B723" s="167"/>
      <c r="C723" s="167"/>
      <c r="D723" s="159"/>
      <c r="E723" s="170"/>
      <c r="F723" s="159"/>
      <c r="G723" s="159"/>
      <c r="H723" s="159"/>
      <c r="I723" s="159"/>
      <c r="J723" s="159"/>
      <c r="K723" s="166"/>
      <c r="L723" s="159"/>
      <c r="M723" s="159"/>
    </row>
    <row r="724" spans="1:13" x14ac:dyDescent="0.2">
      <c r="A724" s="167"/>
      <c r="B724" s="167"/>
      <c r="C724" s="167"/>
      <c r="D724" s="159"/>
      <c r="E724" s="170"/>
      <c r="F724" s="159"/>
      <c r="G724" s="159"/>
      <c r="H724" s="159"/>
      <c r="I724" s="159"/>
      <c r="J724" s="159"/>
      <c r="K724" s="166"/>
      <c r="L724" s="159"/>
      <c r="M724" s="159"/>
    </row>
    <row r="725" spans="1:13" x14ac:dyDescent="0.2">
      <c r="A725" s="167"/>
      <c r="B725" s="167"/>
      <c r="C725" s="167"/>
      <c r="D725" s="159"/>
      <c r="E725" s="170"/>
      <c r="F725" s="159"/>
      <c r="G725" s="159"/>
      <c r="H725" s="159"/>
      <c r="I725" s="159"/>
      <c r="J725" s="159"/>
      <c r="K725" s="166"/>
      <c r="L725" s="159"/>
      <c r="M725" s="159"/>
    </row>
    <row r="726" spans="1:13" x14ac:dyDescent="0.2">
      <c r="A726" s="167"/>
      <c r="B726" s="167"/>
      <c r="C726" s="167"/>
      <c r="D726" s="159"/>
      <c r="E726" s="170"/>
      <c r="F726" s="159"/>
      <c r="G726" s="159"/>
      <c r="H726" s="159"/>
      <c r="I726" s="159"/>
      <c r="J726" s="159"/>
      <c r="K726" s="166"/>
      <c r="L726" s="159"/>
      <c r="M726" s="159"/>
    </row>
    <row r="727" spans="1:13" x14ac:dyDescent="0.2">
      <c r="A727" s="167"/>
      <c r="B727" s="167"/>
      <c r="C727" s="167"/>
      <c r="D727" s="159"/>
      <c r="E727" s="170"/>
      <c r="F727" s="159"/>
      <c r="G727" s="159"/>
      <c r="H727" s="159"/>
      <c r="I727" s="159"/>
      <c r="J727" s="159"/>
      <c r="K727" s="166"/>
      <c r="L727" s="159"/>
      <c r="M727" s="159"/>
    </row>
    <row r="728" spans="1:13" x14ac:dyDescent="0.2">
      <c r="A728" s="167"/>
      <c r="B728" s="167"/>
      <c r="C728" s="167"/>
      <c r="D728" s="159"/>
      <c r="E728" s="170"/>
      <c r="F728" s="159"/>
      <c r="G728" s="159"/>
      <c r="H728" s="159"/>
      <c r="I728" s="159"/>
      <c r="J728" s="159"/>
      <c r="K728" s="166"/>
      <c r="L728" s="159"/>
      <c r="M728" s="159"/>
    </row>
    <row r="729" spans="1:13" x14ac:dyDescent="0.2">
      <c r="A729" s="167"/>
      <c r="B729" s="167"/>
      <c r="C729" s="167"/>
      <c r="D729" s="159"/>
      <c r="E729" s="170"/>
      <c r="F729" s="159"/>
      <c r="G729" s="159"/>
      <c r="H729" s="159"/>
      <c r="I729" s="159"/>
      <c r="J729" s="159"/>
      <c r="K729" s="166"/>
      <c r="L729" s="159"/>
      <c r="M729" s="159"/>
    </row>
    <row r="730" spans="1:13" x14ac:dyDescent="0.2">
      <c r="A730" s="167"/>
      <c r="B730" s="167"/>
      <c r="C730" s="167"/>
      <c r="D730" s="159"/>
      <c r="E730" s="170"/>
      <c r="F730" s="159"/>
      <c r="G730" s="159"/>
      <c r="H730" s="159"/>
      <c r="I730" s="159"/>
      <c r="J730" s="159"/>
      <c r="K730" s="166"/>
      <c r="L730" s="159"/>
      <c r="M730" s="159"/>
    </row>
    <row r="731" spans="1:13" x14ac:dyDescent="0.2">
      <c r="A731" s="167"/>
      <c r="B731" s="167"/>
      <c r="C731" s="167"/>
      <c r="D731" s="159"/>
      <c r="E731" s="170"/>
      <c r="F731" s="159"/>
      <c r="G731" s="159"/>
      <c r="H731" s="159"/>
      <c r="I731" s="159"/>
      <c r="J731" s="159"/>
      <c r="K731" s="166"/>
      <c r="L731" s="159"/>
      <c r="M731" s="159"/>
    </row>
    <row r="732" spans="1:13" x14ac:dyDescent="0.2">
      <c r="A732" s="167"/>
      <c r="B732" s="167"/>
      <c r="C732" s="167"/>
      <c r="D732" s="159"/>
      <c r="E732" s="170"/>
      <c r="F732" s="159"/>
      <c r="G732" s="159"/>
      <c r="H732" s="159"/>
      <c r="I732" s="159"/>
      <c r="J732" s="159"/>
      <c r="K732" s="166"/>
      <c r="L732" s="159"/>
      <c r="M732" s="159"/>
    </row>
    <row r="733" spans="1:13" x14ac:dyDescent="0.2">
      <c r="A733" s="167"/>
      <c r="B733" s="167"/>
      <c r="C733" s="167"/>
      <c r="D733" s="159"/>
      <c r="E733" s="170"/>
      <c r="F733" s="159"/>
      <c r="G733" s="159"/>
      <c r="H733" s="159"/>
      <c r="I733" s="159"/>
      <c r="J733" s="159"/>
      <c r="K733" s="166"/>
      <c r="L733" s="159"/>
      <c r="M733" s="159"/>
    </row>
    <row r="734" spans="1:13" x14ac:dyDescent="0.2">
      <c r="A734" s="167"/>
      <c r="B734" s="167"/>
      <c r="C734" s="167"/>
      <c r="D734" s="159"/>
      <c r="E734" s="170"/>
      <c r="F734" s="159"/>
      <c r="G734" s="159"/>
      <c r="H734" s="159"/>
      <c r="I734" s="159"/>
      <c r="J734" s="159"/>
      <c r="K734" s="166"/>
      <c r="L734" s="159"/>
      <c r="M734" s="159"/>
    </row>
    <row r="735" spans="1:13" x14ac:dyDescent="0.2">
      <c r="A735" s="167"/>
      <c r="B735" s="167"/>
      <c r="C735" s="167"/>
      <c r="D735" s="159"/>
      <c r="E735" s="170"/>
      <c r="F735" s="159"/>
      <c r="G735" s="159"/>
      <c r="H735" s="159"/>
      <c r="I735" s="159"/>
      <c r="J735" s="159"/>
      <c r="K735" s="166"/>
      <c r="L735" s="159"/>
      <c r="M735" s="159"/>
    </row>
    <row r="736" spans="1:13" x14ac:dyDescent="0.2">
      <c r="A736" s="167"/>
      <c r="B736" s="167"/>
      <c r="C736" s="167"/>
      <c r="D736" s="159"/>
      <c r="E736" s="170"/>
      <c r="F736" s="159"/>
      <c r="G736" s="159"/>
      <c r="H736" s="159"/>
      <c r="I736" s="159"/>
      <c r="J736" s="159"/>
      <c r="K736" s="166"/>
      <c r="L736" s="159"/>
      <c r="M736" s="159"/>
    </row>
    <row r="737" spans="1:13" x14ac:dyDescent="0.2">
      <c r="A737" s="167"/>
      <c r="B737" s="167"/>
      <c r="C737" s="167"/>
      <c r="D737" s="159"/>
      <c r="E737" s="170"/>
      <c r="F737" s="159"/>
      <c r="G737" s="159"/>
      <c r="H737" s="159"/>
      <c r="I737" s="159"/>
      <c r="J737" s="159"/>
      <c r="K737" s="166"/>
      <c r="L737" s="159"/>
      <c r="M737" s="159"/>
    </row>
    <row r="738" spans="1:13" x14ac:dyDescent="0.2">
      <c r="A738" s="167"/>
      <c r="B738" s="167"/>
      <c r="C738" s="167"/>
      <c r="D738" s="159"/>
      <c r="E738" s="170"/>
      <c r="F738" s="159"/>
      <c r="G738" s="159"/>
      <c r="H738" s="159"/>
      <c r="I738" s="159"/>
      <c r="J738" s="159"/>
      <c r="K738" s="166"/>
      <c r="L738" s="159"/>
      <c r="M738" s="159"/>
    </row>
    <row r="739" spans="1:13" x14ac:dyDescent="0.2">
      <c r="A739" s="167"/>
      <c r="B739" s="167"/>
      <c r="C739" s="167"/>
      <c r="D739" s="159"/>
      <c r="E739" s="170"/>
      <c r="F739" s="159"/>
      <c r="G739" s="159"/>
      <c r="H739" s="159"/>
      <c r="I739" s="159"/>
      <c r="J739" s="159"/>
      <c r="K739" s="166"/>
      <c r="L739" s="159"/>
      <c r="M739" s="159"/>
    </row>
    <row r="740" spans="1:13" x14ac:dyDescent="0.2">
      <c r="A740" s="167"/>
      <c r="B740" s="167"/>
      <c r="C740" s="167"/>
      <c r="D740" s="159"/>
      <c r="E740" s="170"/>
      <c r="F740" s="159"/>
      <c r="G740" s="159"/>
      <c r="H740" s="159"/>
      <c r="I740" s="159"/>
      <c r="J740" s="159"/>
      <c r="K740" s="166"/>
      <c r="L740" s="159"/>
      <c r="M740" s="159"/>
    </row>
    <row r="741" spans="1:13" x14ac:dyDescent="0.2">
      <c r="A741" s="167"/>
      <c r="B741" s="167"/>
      <c r="C741" s="167"/>
      <c r="D741" s="159"/>
      <c r="E741" s="170"/>
      <c r="F741" s="159"/>
      <c r="G741" s="159"/>
      <c r="H741" s="159"/>
      <c r="I741" s="159"/>
      <c r="J741" s="159"/>
      <c r="K741" s="166"/>
      <c r="L741" s="159"/>
      <c r="M741" s="159"/>
    </row>
    <row r="742" spans="1:13" x14ac:dyDescent="0.2">
      <c r="A742" s="167"/>
      <c r="B742" s="167"/>
      <c r="C742" s="167"/>
      <c r="D742" s="159"/>
      <c r="E742" s="170"/>
      <c r="F742" s="159"/>
      <c r="G742" s="159"/>
      <c r="H742" s="159"/>
      <c r="I742" s="159"/>
      <c r="J742" s="159"/>
      <c r="K742" s="166"/>
      <c r="L742" s="159"/>
      <c r="M742" s="159"/>
    </row>
    <row r="743" spans="1:13" x14ac:dyDescent="0.2">
      <c r="A743" s="167"/>
      <c r="B743" s="167"/>
      <c r="C743" s="167"/>
      <c r="D743" s="159"/>
      <c r="E743" s="170"/>
      <c r="F743" s="159"/>
      <c r="G743" s="159"/>
      <c r="H743" s="159"/>
      <c r="I743" s="159"/>
      <c r="J743" s="159"/>
      <c r="K743" s="166"/>
      <c r="L743" s="159"/>
      <c r="M743" s="159"/>
    </row>
    <row r="744" spans="1:13" x14ac:dyDescent="0.2">
      <c r="A744" s="167"/>
      <c r="B744" s="167"/>
      <c r="C744" s="167"/>
      <c r="D744" s="159"/>
      <c r="E744" s="170"/>
      <c r="F744" s="159"/>
      <c r="G744" s="159"/>
      <c r="H744" s="159"/>
      <c r="I744" s="159"/>
      <c r="J744" s="159"/>
      <c r="K744" s="166"/>
      <c r="L744" s="159"/>
      <c r="M744" s="159"/>
    </row>
    <row r="745" spans="1:13" x14ac:dyDescent="0.2">
      <c r="A745" s="167"/>
      <c r="B745" s="167"/>
      <c r="C745" s="167"/>
      <c r="D745" s="159"/>
      <c r="E745" s="170"/>
      <c r="F745" s="159"/>
      <c r="G745" s="159"/>
      <c r="H745" s="159"/>
      <c r="I745" s="159"/>
      <c r="J745" s="159"/>
      <c r="K745" s="166"/>
      <c r="L745" s="159"/>
      <c r="M745" s="159"/>
    </row>
    <row r="746" spans="1:13" x14ac:dyDescent="0.2">
      <c r="A746" s="167"/>
      <c r="B746" s="167"/>
      <c r="C746" s="167"/>
      <c r="D746" s="159"/>
      <c r="E746" s="170"/>
      <c r="F746" s="159"/>
      <c r="G746" s="159"/>
      <c r="H746" s="159"/>
      <c r="I746" s="159"/>
      <c r="J746" s="159"/>
      <c r="K746" s="166"/>
      <c r="L746" s="159"/>
      <c r="M746" s="159"/>
    </row>
    <row r="747" spans="1:13" x14ac:dyDescent="0.2">
      <c r="A747" s="167"/>
      <c r="B747" s="167"/>
      <c r="C747" s="167"/>
      <c r="D747" s="159"/>
      <c r="E747" s="170"/>
      <c r="F747" s="159"/>
      <c r="G747" s="159"/>
      <c r="H747" s="159"/>
      <c r="I747" s="159"/>
      <c r="J747" s="159"/>
      <c r="K747" s="166"/>
      <c r="L747" s="159"/>
      <c r="M747" s="159"/>
    </row>
    <row r="748" spans="1:13" x14ac:dyDescent="0.2">
      <c r="A748" s="167"/>
      <c r="B748" s="167"/>
      <c r="C748" s="167"/>
      <c r="D748" s="159"/>
      <c r="E748" s="170"/>
      <c r="F748" s="159"/>
      <c r="G748" s="159"/>
      <c r="H748" s="159"/>
      <c r="I748" s="159"/>
      <c r="J748" s="159"/>
      <c r="K748" s="166"/>
      <c r="L748" s="159"/>
      <c r="M748" s="159"/>
    </row>
    <row r="749" spans="1:13" x14ac:dyDescent="0.2">
      <c r="A749" s="167"/>
      <c r="B749" s="167"/>
      <c r="C749" s="167"/>
      <c r="D749" s="159"/>
      <c r="E749" s="170"/>
      <c r="F749" s="159"/>
      <c r="G749" s="159"/>
      <c r="H749" s="159"/>
      <c r="I749" s="159"/>
      <c r="J749" s="159"/>
      <c r="K749" s="166"/>
      <c r="L749" s="159"/>
      <c r="M749" s="159"/>
    </row>
    <row r="750" spans="1:13" x14ac:dyDescent="0.2">
      <c r="A750" s="167"/>
      <c r="B750" s="167"/>
      <c r="C750" s="167"/>
      <c r="D750" s="159"/>
      <c r="E750" s="170"/>
      <c r="F750" s="159"/>
      <c r="G750" s="159"/>
      <c r="H750" s="159"/>
      <c r="I750" s="159"/>
      <c r="J750" s="159"/>
      <c r="K750" s="166"/>
      <c r="L750" s="159"/>
      <c r="M750" s="159"/>
    </row>
    <row r="751" spans="1:13" x14ac:dyDescent="0.2">
      <c r="A751" s="167"/>
      <c r="B751" s="167"/>
      <c r="C751" s="167"/>
      <c r="D751" s="159"/>
      <c r="E751" s="170"/>
      <c r="F751" s="159"/>
      <c r="G751" s="159"/>
      <c r="H751" s="159"/>
      <c r="I751" s="159"/>
      <c r="J751" s="159"/>
      <c r="K751" s="166"/>
      <c r="L751" s="159"/>
      <c r="M751" s="159"/>
    </row>
    <row r="752" spans="1:13" x14ac:dyDescent="0.2">
      <c r="A752" s="167"/>
      <c r="B752" s="167"/>
      <c r="C752" s="167"/>
      <c r="D752" s="159"/>
      <c r="E752" s="170"/>
      <c r="F752" s="159"/>
      <c r="G752" s="159"/>
      <c r="H752" s="159"/>
      <c r="I752" s="159"/>
      <c r="J752" s="159"/>
      <c r="K752" s="166"/>
      <c r="L752" s="159"/>
      <c r="M752" s="159"/>
    </row>
    <row r="753" spans="1:13" x14ac:dyDescent="0.2">
      <c r="A753" s="167"/>
      <c r="B753" s="167"/>
      <c r="C753" s="167"/>
      <c r="D753" s="159"/>
      <c r="E753" s="170"/>
      <c r="F753" s="159"/>
      <c r="G753" s="159"/>
      <c r="H753" s="159"/>
      <c r="I753" s="159"/>
      <c r="J753" s="159"/>
      <c r="K753" s="166"/>
      <c r="L753" s="159"/>
      <c r="M753" s="159"/>
    </row>
    <row r="754" spans="1:13" x14ac:dyDescent="0.2">
      <c r="A754" s="167"/>
      <c r="B754" s="167"/>
      <c r="C754" s="167"/>
      <c r="D754" s="159"/>
      <c r="E754" s="170"/>
      <c r="F754" s="159"/>
      <c r="G754" s="159"/>
      <c r="H754" s="159"/>
      <c r="I754" s="159"/>
      <c r="J754" s="159"/>
      <c r="K754" s="166"/>
      <c r="L754" s="159"/>
      <c r="M754" s="159"/>
    </row>
    <row r="755" spans="1:13" x14ac:dyDescent="0.2">
      <c r="A755" s="167"/>
      <c r="B755" s="167"/>
      <c r="C755" s="167"/>
      <c r="D755" s="159"/>
      <c r="E755" s="170"/>
      <c r="F755" s="159"/>
      <c r="G755" s="159"/>
      <c r="H755" s="159"/>
      <c r="I755" s="159"/>
      <c r="J755" s="159"/>
      <c r="K755" s="166"/>
      <c r="L755" s="159"/>
      <c r="M755" s="159"/>
    </row>
    <row r="756" spans="1:13" x14ac:dyDescent="0.2">
      <c r="A756" s="167"/>
      <c r="B756" s="167"/>
      <c r="C756" s="167"/>
      <c r="D756" s="159"/>
      <c r="E756" s="170"/>
      <c r="F756" s="159"/>
      <c r="G756" s="159"/>
      <c r="H756" s="159"/>
      <c r="I756" s="159"/>
      <c r="J756" s="159"/>
      <c r="K756" s="166"/>
      <c r="L756" s="159"/>
      <c r="M756" s="159"/>
    </row>
    <row r="757" spans="1:13" x14ac:dyDescent="0.2">
      <c r="A757" s="167"/>
      <c r="B757" s="167"/>
      <c r="C757" s="167"/>
      <c r="D757" s="159"/>
      <c r="E757" s="170"/>
      <c r="F757" s="159"/>
      <c r="G757" s="159"/>
      <c r="H757" s="159"/>
      <c r="I757" s="159"/>
      <c r="J757" s="159"/>
      <c r="K757" s="166"/>
      <c r="L757" s="159"/>
      <c r="M757" s="159"/>
    </row>
    <row r="758" spans="1:13" x14ac:dyDescent="0.2">
      <c r="A758" s="167"/>
      <c r="B758" s="167"/>
      <c r="C758" s="167"/>
      <c r="D758" s="159"/>
      <c r="E758" s="170"/>
      <c r="F758" s="159"/>
      <c r="G758" s="159"/>
      <c r="H758" s="159"/>
      <c r="I758" s="159"/>
      <c r="J758" s="159"/>
      <c r="K758" s="166"/>
      <c r="L758" s="159"/>
      <c r="M758" s="159"/>
    </row>
    <row r="759" spans="1:13" x14ac:dyDescent="0.2">
      <c r="A759" s="167"/>
      <c r="B759" s="167"/>
      <c r="C759" s="167"/>
      <c r="D759" s="159"/>
      <c r="E759" s="170"/>
      <c r="F759" s="159"/>
      <c r="G759" s="159"/>
      <c r="H759" s="159"/>
      <c r="I759" s="159"/>
      <c r="J759" s="159"/>
      <c r="K759" s="166"/>
      <c r="L759" s="159"/>
      <c r="M759" s="159"/>
    </row>
    <row r="760" spans="1:13" x14ac:dyDescent="0.2">
      <c r="A760" s="167"/>
      <c r="B760" s="167"/>
      <c r="C760" s="167"/>
      <c r="D760" s="159"/>
      <c r="E760" s="170"/>
      <c r="F760" s="159"/>
      <c r="G760" s="159"/>
      <c r="H760" s="159"/>
      <c r="I760" s="159"/>
      <c r="J760" s="159"/>
      <c r="K760" s="166"/>
      <c r="L760" s="159"/>
      <c r="M760" s="159"/>
    </row>
    <row r="761" spans="1:13" x14ac:dyDescent="0.2">
      <c r="A761" s="167"/>
      <c r="B761" s="167"/>
      <c r="C761" s="167"/>
      <c r="D761" s="159"/>
      <c r="E761" s="170"/>
      <c r="F761" s="159"/>
      <c r="G761" s="159"/>
      <c r="H761" s="159"/>
      <c r="I761" s="159"/>
      <c r="J761" s="159"/>
      <c r="K761" s="166"/>
      <c r="L761" s="159"/>
      <c r="M761" s="159"/>
    </row>
    <row r="762" spans="1:13" x14ac:dyDescent="0.2">
      <c r="A762" s="167"/>
      <c r="B762" s="167"/>
      <c r="C762" s="167"/>
      <c r="D762" s="159"/>
      <c r="E762" s="170"/>
      <c r="F762" s="159"/>
      <c r="G762" s="159"/>
      <c r="H762" s="159"/>
      <c r="I762" s="159"/>
      <c r="J762" s="159"/>
      <c r="K762" s="166"/>
      <c r="L762" s="159"/>
      <c r="M762" s="159"/>
    </row>
    <row r="763" spans="1:13" x14ac:dyDescent="0.2">
      <c r="A763" s="167"/>
      <c r="B763" s="167"/>
      <c r="C763" s="167"/>
      <c r="D763" s="159"/>
      <c r="E763" s="170"/>
      <c r="F763" s="159"/>
      <c r="G763" s="159"/>
      <c r="H763" s="159"/>
      <c r="I763" s="159"/>
      <c r="J763" s="159"/>
      <c r="K763" s="166"/>
      <c r="L763" s="159"/>
      <c r="M763" s="159"/>
    </row>
    <row r="764" spans="1:13" x14ac:dyDescent="0.2">
      <c r="A764" s="167"/>
      <c r="B764" s="167"/>
      <c r="C764" s="167"/>
      <c r="D764" s="159"/>
      <c r="E764" s="170"/>
      <c r="F764" s="159"/>
      <c r="G764" s="159"/>
      <c r="H764" s="159"/>
      <c r="I764" s="159"/>
      <c r="J764" s="159"/>
      <c r="K764" s="166"/>
      <c r="L764" s="159"/>
      <c r="M764" s="159"/>
    </row>
    <row r="765" spans="1:13" x14ac:dyDescent="0.2">
      <c r="A765" s="167"/>
      <c r="B765" s="167"/>
      <c r="C765" s="167"/>
      <c r="D765" s="159"/>
      <c r="E765" s="170"/>
      <c r="F765" s="159"/>
      <c r="G765" s="159"/>
      <c r="H765" s="159"/>
      <c r="I765" s="159"/>
      <c r="J765" s="159"/>
      <c r="K765" s="166"/>
      <c r="L765" s="159"/>
      <c r="M765" s="159"/>
    </row>
    <row r="766" spans="1:13" x14ac:dyDescent="0.2">
      <c r="A766" s="167"/>
      <c r="B766" s="167"/>
      <c r="C766" s="167"/>
      <c r="D766" s="159"/>
      <c r="E766" s="170"/>
      <c r="F766" s="159"/>
      <c r="G766" s="159"/>
      <c r="H766" s="159"/>
      <c r="I766" s="159"/>
      <c r="J766" s="159"/>
      <c r="K766" s="166"/>
      <c r="L766" s="159"/>
      <c r="M766" s="159"/>
    </row>
    <row r="767" spans="1:13" x14ac:dyDescent="0.2">
      <c r="A767" s="167"/>
      <c r="B767" s="167"/>
      <c r="C767" s="167"/>
      <c r="D767" s="159"/>
      <c r="E767" s="170"/>
      <c r="F767" s="159"/>
      <c r="G767" s="159"/>
      <c r="H767" s="159"/>
      <c r="I767" s="159"/>
      <c r="J767" s="159"/>
      <c r="K767" s="166"/>
      <c r="L767" s="159"/>
      <c r="M767" s="159"/>
    </row>
    <row r="768" spans="1:13" x14ac:dyDescent="0.2">
      <c r="A768" s="167"/>
      <c r="B768" s="167"/>
      <c r="C768" s="167"/>
      <c r="D768" s="159"/>
      <c r="E768" s="170"/>
      <c r="F768" s="159"/>
      <c r="G768" s="159"/>
      <c r="H768" s="159"/>
      <c r="I768" s="159"/>
      <c r="J768" s="159"/>
      <c r="K768" s="166"/>
      <c r="L768" s="159"/>
      <c r="M768" s="159"/>
    </row>
    <row r="769" spans="1:13" x14ac:dyDescent="0.2">
      <c r="A769" s="167"/>
      <c r="B769" s="167"/>
      <c r="C769" s="167"/>
      <c r="D769" s="159"/>
      <c r="E769" s="170"/>
      <c r="F769" s="159"/>
      <c r="G769" s="159"/>
      <c r="H769" s="159"/>
      <c r="I769" s="159"/>
      <c r="J769" s="159"/>
      <c r="K769" s="166"/>
      <c r="L769" s="159"/>
      <c r="M769" s="159"/>
    </row>
    <row r="770" spans="1:13" x14ac:dyDescent="0.2">
      <c r="A770" s="167"/>
      <c r="B770" s="167"/>
      <c r="C770" s="167"/>
      <c r="D770" s="159"/>
      <c r="E770" s="170"/>
      <c r="F770" s="159"/>
      <c r="G770" s="159"/>
      <c r="H770" s="159"/>
      <c r="I770" s="159"/>
      <c r="J770" s="159"/>
      <c r="K770" s="166"/>
      <c r="L770" s="159"/>
      <c r="M770" s="159"/>
    </row>
    <row r="771" spans="1:13" x14ac:dyDescent="0.2">
      <c r="A771" s="167"/>
      <c r="B771" s="167"/>
      <c r="C771" s="167"/>
      <c r="D771" s="159"/>
      <c r="E771" s="170"/>
      <c r="F771" s="159"/>
      <c r="G771" s="159"/>
      <c r="H771" s="159"/>
      <c r="I771" s="159"/>
      <c r="J771" s="159"/>
      <c r="K771" s="166"/>
      <c r="L771" s="159"/>
      <c r="M771" s="159"/>
    </row>
    <row r="772" spans="1:13" x14ac:dyDescent="0.2">
      <c r="A772" s="167"/>
      <c r="B772" s="167"/>
      <c r="C772" s="167"/>
      <c r="D772" s="159"/>
      <c r="E772" s="170"/>
      <c r="F772" s="159"/>
      <c r="G772" s="159"/>
      <c r="H772" s="159"/>
      <c r="I772" s="159"/>
      <c r="J772" s="159"/>
      <c r="K772" s="166"/>
      <c r="L772" s="159"/>
      <c r="M772" s="159"/>
    </row>
    <row r="773" spans="1:13" x14ac:dyDescent="0.2">
      <c r="A773" s="167"/>
      <c r="B773" s="167"/>
      <c r="C773" s="167"/>
      <c r="D773" s="159"/>
      <c r="E773" s="170"/>
      <c r="F773" s="159"/>
      <c r="G773" s="159"/>
      <c r="H773" s="159"/>
      <c r="I773" s="159"/>
      <c r="J773" s="159"/>
      <c r="K773" s="166"/>
      <c r="L773" s="159"/>
      <c r="M773" s="159"/>
    </row>
    <row r="774" spans="1:13" x14ac:dyDescent="0.2">
      <c r="A774" s="167"/>
      <c r="B774" s="167"/>
      <c r="C774" s="167"/>
      <c r="D774" s="159"/>
      <c r="E774" s="170"/>
      <c r="F774" s="159"/>
      <c r="G774" s="159"/>
      <c r="H774" s="159"/>
      <c r="I774" s="159"/>
      <c r="J774" s="159"/>
      <c r="K774" s="166"/>
      <c r="L774" s="159"/>
      <c r="M774" s="159"/>
    </row>
    <row r="775" spans="1:13" x14ac:dyDescent="0.2">
      <c r="A775" s="167"/>
      <c r="B775" s="167"/>
      <c r="C775" s="167"/>
      <c r="D775" s="159"/>
      <c r="E775" s="170"/>
      <c r="F775" s="159"/>
      <c r="G775" s="159"/>
      <c r="H775" s="159"/>
      <c r="I775" s="159"/>
      <c r="J775" s="159"/>
      <c r="K775" s="166"/>
      <c r="L775" s="159"/>
      <c r="M775" s="159"/>
    </row>
    <row r="776" spans="1:13" x14ac:dyDescent="0.2">
      <c r="A776" s="167"/>
      <c r="B776" s="167"/>
      <c r="C776" s="167"/>
      <c r="D776" s="159"/>
      <c r="E776" s="170"/>
      <c r="F776" s="159"/>
      <c r="G776" s="159"/>
      <c r="H776" s="159"/>
      <c r="I776" s="159"/>
      <c r="J776" s="159"/>
      <c r="K776" s="166"/>
      <c r="L776" s="159"/>
      <c r="M776" s="159"/>
    </row>
    <row r="777" spans="1:13" x14ac:dyDescent="0.2">
      <c r="A777" s="167"/>
      <c r="B777" s="167"/>
      <c r="C777" s="167"/>
      <c r="D777" s="159"/>
      <c r="E777" s="170"/>
      <c r="F777" s="159"/>
      <c r="G777" s="159"/>
      <c r="H777" s="159"/>
      <c r="I777" s="159"/>
      <c r="J777" s="159"/>
      <c r="K777" s="166"/>
      <c r="L777" s="159"/>
      <c r="M777" s="159"/>
    </row>
    <row r="778" spans="1:13" x14ac:dyDescent="0.2">
      <c r="A778" s="167"/>
      <c r="B778" s="167"/>
      <c r="C778" s="167"/>
      <c r="D778" s="159"/>
      <c r="E778" s="170"/>
      <c r="F778" s="159"/>
      <c r="G778" s="159"/>
      <c r="H778" s="159"/>
      <c r="I778" s="159"/>
      <c r="J778" s="159"/>
      <c r="K778" s="166"/>
      <c r="L778" s="159"/>
      <c r="M778" s="159"/>
    </row>
    <row r="779" spans="1:13" x14ac:dyDescent="0.2">
      <c r="A779" s="167"/>
      <c r="B779" s="167"/>
      <c r="C779" s="167"/>
      <c r="D779" s="159"/>
      <c r="E779" s="170"/>
      <c r="F779" s="159"/>
      <c r="G779" s="159"/>
      <c r="H779" s="159"/>
      <c r="I779" s="159"/>
      <c r="J779" s="159"/>
      <c r="K779" s="166"/>
      <c r="L779" s="159"/>
      <c r="M779" s="159"/>
    </row>
    <row r="780" spans="1:13" x14ac:dyDescent="0.2">
      <c r="A780" s="167"/>
      <c r="B780" s="167"/>
      <c r="C780" s="167"/>
      <c r="D780" s="159"/>
      <c r="E780" s="170"/>
      <c r="F780" s="159"/>
      <c r="G780" s="159"/>
      <c r="H780" s="159"/>
      <c r="I780" s="159"/>
      <c r="J780" s="159"/>
      <c r="K780" s="166"/>
      <c r="L780" s="159"/>
      <c r="M780" s="159"/>
    </row>
    <row r="781" spans="1:13" x14ac:dyDescent="0.2">
      <c r="A781" s="167"/>
      <c r="B781" s="167"/>
      <c r="C781" s="167"/>
      <c r="D781" s="159"/>
      <c r="E781" s="170"/>
      <c r="F781" s="159"/>
      <c r="G781" s="159"/>
      <c r="H781" s="159"/>
      <c r="I781" s="159"/>
      <c r="J781" s="159"/>
      <c r="K781" s="166"/>
      <c r="L781" s="159"/>
      <c r="M781" s="159"/>
    </row>
    <row r="782" spans="1:13" x14ac:dyDescent="0.2">
      <c r="A782" s="167"/>
      <c r="B782" s="167"/>
      <c r="C782" s="167"/>
      <c r="D782" s="159"/>
      <c r="E782" s="170"/>
      <c r="F782" s="159"/>
      <c r="G782" s="159"/>
      <c r="H782" s="159"/>
      <c r="I782" s="159"/>
      <c r="J782" s="159"/>
      <c r="K782" s="166"/>
      <c r="L782" s="159"/>
      <c r="M782" s="159"/>
    </row>
    <row r="783" spans="1:13" x14ac:dyDescent="0.2">
      <c r="A783" s="167"/>
      <c r="B783" s="167"/>
      <c r="C783" s="167"/>
      <c r="D783" s="159"/>
      <c r="E783" s="170"/>
      <c r="F783" s="159"/>
      <c r="G783" s="159"/>
      <c r="H783" s="159"/>
      <c r="I783" s="159"/>
      <c r="J783" s="159"/>
      <c r="K783" s="166"/>
      <c r="L783" s="159"/>
      <c r="M783" s="159"/>
    </row>
    <row r="784" spans="1:13" x14ac:dyDescent="0.2">
      <c r="A784" s="167"/>
      <c r="B784" s="167"/>
      <c r="C784" s="167"/>
      <c r="D784" s="159"/>
      <c r="E784" s="170"/>
      <c r="F784" s="159"/>
      <c r="G784" s="159"/>
      <c r="H784" s="159"/>
      <c r="I784" s="159"/>
      <c r="J784" s="159"/>
      <c r="K784" s="166"/>
      <c r="L784" s="159"/>
      <c r="M784" s="159"/>
    </row>
    <row r="785" spans="1:13" x14ac:dyDescent="0.2">
      <c r="A785" s="167"/>
      <c r="B785" s="167"/>
      <c r="C785" s="167"/>
      <c r="D785" s="159"/>
      <c r="E785" s="170"/>
      <c r="F785" s="159"/>
      <c r="G785" s="159"/>
      <c r="H785" s="159"/>
      <c r="I785" s="159"/>
      <c r="J785" s="159"/>
      <c r="K785" s="166"/>
      <c r="L785" s="159"/>
      <c r="M785" s="159"/>
    </row>
    <row r="786" spans="1:13" x14ac:dyDescent="0.2">
      <c r="A786" s="167"/>
      <c r="B786" s="167"/>
      <c r="C786" s="167"/>
      <c r="D786" s="159"/>
      <c r="E786" s="170"/>
      <c r="F786" s="159"/>
      <c r="G786" s="159"/>
      <c r="H786" s="159"/>
      <c r="I786" s="159"/>
      <c r="J786" s="159"/>
      <c r="K786" s="166"/>
      <c r="L786" s="159"/>
      <c r="M786" s="159"/>
    </row>
    <row r="787" spans="1:13" x14ac:dyDescent="0.2">
      <c r="A787" s="167"/>
      <c r="B787" s="167"/>
      <c r="C787" s="167"/>
      <c r="D787" s="159"/>
      <c r="E787" s="170"/>
      <c r="F787" s="159"/>
      <c r="G787" s="159"/>
      <c r="H787" s="159"/>
      <c r="I787" s="159"/>
      <c r="J787" s="159"/>
      <c r="K787" s="166"/>
      <c r="L787" s="159"/>
      <c r="M787" s="159"/>
    </row>
    <row r="788" spans="1:13" x14ac:dyDescent="0.2">
      <c r="A788" s="167"/>
      <c r="B788" s="167"/>
      <c r="C788" s="167"/>
      <c r="D788" s="159"/>
      <c r="E788" s="170"/>
      <c r="F788" s="159"/>
      <c r="G788" s="159"/>
      <c r="H788" s="159"/>
      <c r="I788" s="159"/>
      <c r="J788" s="159"/>
      <c r="K788" s="166"/>
      <c r="L788" s="159"/>
      <c r="M788" s="159"/>
    </row>
    <row r="789" spans="1:13" x14ac:dyDescent="0.2">
      <c r="A789" s="167"/>
      <c r="B789" s="167"/>
      <c r="C789" s="167"/>
      <c r="D789" s="159"/>
      <c r="E789" s="170"/>
      <c r="F789" s="159"/>
      <c r="G789" s="159"/>
      <c r="H789" s="159"/>
      <c r="I789" s="159"/>
      <c r="J789" s="159"/>
      <c r="K789" s="166"/>
      <c r="L789" s="159"/>
      <c r="M789" s="159"/>
    </row>
    <row r="790" spans="1:13" x14ac:dyDescent="0.2">
      <c r="A790" s="167"/>
      <c r="B790" s="167"/>
      <c r="C790" s="167"/>
      <c r="D790" s="159"/>
      <c r="E790" s="170"/>
      <c r="F790" s="159"/>
      <c r="G790" s="159"/>
      <c r="H790" s="159"/>
      <c r="I790" s="159"/>
      <c r="J790" s="159"/>
      <c r="K790" s="166"/>
      <c r="L790" s="159"/>
      <c r="M790" s="159"/>
    </row>
    <row r="791" spans="1:13" x14ac:dyDescent="0.2">
      <c r="A791" s="167"/>
      <c r="B791" s="167"/>
      <c r="C791" s="167"/>
      <c r="D791" s="159"/>
      <c r="E791" s="170"/>
      <c r="F791" s="159"/>
      <c r="G791" s="159"/>
      <c r="H791" s="159"/>
      <c r="I791" s="159"/>
      <c r="J791" s="159"/>
      <c r="K791" s="166"/>
      <c r="L791" s="159"/>
      <c r="M791" s="159"/>
    </row>
    <row r="792" spans="1:13" x14ac:dyDescent="0.2">
      <c r="A792" s="167"/>
      <c r="B792" s="167"/>
      <c r="C792" s="167"/>
      <c r="D792" s="159"/>
      <c r="E792" s="170"/>
      <c r="F792" s="159"/>
      <c r="G792" s="159"/>
      <c r="H792" s="159"/>
      <c r="I792" s="159"/>
      <c r="J792" s="159"/>
      <c r="K792" s="166"/>
      <c r="L792" s="159"/>
      <c r="M792" s="159"/>
    </row>
    <row r="793" spans="1:13" x14ac:dyDescent="0.2">
      <c r="A793" s="167"/>
      <c r="B793" s="167"/>
      <c r="C793" s="167"/>
      <c r="D793" s="159"/>
      <c r="E793" s="170"/>
      <c r="F793" s="159"/>
      <c r="G793" s="159"/>
      <c r="H793" s="159"/>
      <c r="I793" s="159"/>
      <c r="J793" s="159"/>
      <c r="K793" s="166"/>
      <c r="L793" s="159"/>
      <c r="M793" s="159"/>
    </row>
    <row r="794" spans="1:13" x14ac:dyDescent="0.2">
      <c r="A794" s="167"/>
      <c r="B794" s="167"/>
      <c r="C794" s="167"/>
      <c r="D794" s="159"/>
      <c r="E794" s="170"/>
      <c r="F794" s="159"/>
      <c r="G794" s="159"/>
      <c r="H794" s="159"/>
      <c r="I794" s="159"/>
      <c r="J794" s="159"/>
      <c r="K794" s="166"/>
      <c r="L794" s="159"/>
      <c r="M794" s="159"/>
    </row>
    <row r="795" spans="1:13" x14ac:dyDescent="0.2">
      <c r="A795" s="167"/>
      <c r="B795" s="167"/>
      <c r="C795" s="167"/>
      <c r="D795" s="159"/>
      <c r="E795" s="170"/>
      <c r="F795" s="159"/>
      <c r="G795" s="159"/>
      <c r="H795" s="159"/>
      <c r="I795" s="159"/>
      <c r="J795" s="159"/>
      <c r="K795" s="166"/>
      <c r="L795" s="159"/>
      <c r="M795" s="159"/>
    </row>
    <row r="796" spans="1:13" x14ac:dyDescent="0.2">
      <c r="A796" s="167"/>
      <c r="B796" s="167"/>
      <c r="C796" s="167"/>
      <c r="D796" s="159"/>
      <c r="E796" s="170"/>
      <c r="F796" s="159"/>
      <c r="G796" s="159"/>
      <c r="H796" s="159"/>
      <c r="I796" s="159"/>
      <c r="J796" s="159"/>
      <c r="K796" s="166"/>
      <c r="L796" s="159"/>
      <c r="M796" s="159"/>
    </row>
    <row r="797" spans="1:13" x14ac:dyDescent="0.2">
      <c r="A797" s="167"/>
      <c r="B797" s="167"/>
      <c r="C797" s="167"/>
      <c r="D797" s="159"/>
      <c r="E797" s="170"/>
      <c r="F797" s="159"/>
      <c r="G797" s="159"/>
      <c r="H797" s="159"/>
      <c r="I797" s="159"/>
      <c r="J797" s="159"/>
      <c r="K797" s="166"/>
      <c r="L797" s="159"/>
      <c r="M797" s="159"/>
    </row>
    <row r="798" spans="1:13" x14ac:dyDescent="0.2">
      <c r="A798" s="167"/>
      <c r="B798" s="167"/>
      <c r="C798" s="167"/>
      <c r="D798" s="159"/>
      <c r="E798" s="170"/>
      <c r="F798" s="159"/>
      <c r="G798" s="159"/>
      <c r="H798" s="159"/>
      <c r="I798" s="159"/>
      <c r="J798" s="159"/>
      <c r="K798" s="166"/>
      <c r="L798" s="159"/>
      <c r="M798" s="159"/>
    </row>
    <row r="799" spans="1:13" x14ac:dyDescent="0.2">
      <c r="A799" s="167"/>
      <c r="B799" s="167"/>
      <c r="C799" s="167"/>
      <c r="D799" s="159"/>
      <c r="E799" s="170"/>
      <c r="F799" s="159"/>
      <c r="G799" s="159"/>
      <c r="H799" s="159"/>
      <c r="I799" s="159"/>
      <c r="J799" s="159"/>
      <c r="K799" s="166"/>
      <c r="L799" s="159"/>
      <c r="M799" s="159"/>
    </row>
    <row r="800" spans="1:13" x14ac:dyDescent="0.2">
      <c r="A800" s="167"/>
      <c r="B800" s="167"/>
      <c r="C800" s="167"/>
      <c r="D800" s="159"/>
      <c r="E800" s="170"/>
      <c r="F800" s="159"/>
      <c r="G800" s="159"/>
      <c r="H800" s="159"/>
      <c r="I800" s="159"/>
      <c r="J800" s="159"/>
      <c r="K800" s="166"/>
      <c r="L800" s="159"/>
      <c r="M800" s="159"/>
    </row>
    <row r="801" spans="1:13" x14ac:dyDescent="0.2">
      <c r="A801" s="167"/>
      <c r="B801" s="167"/>
      <c r="C801" s="167"/>
      <c r="D801" s="159"/>
      <c r="E801" s="170"/>
      <c r="F801" s="159"/>
      <c r="G801" s="159"/>
      <c r="H801" s="159"/>
      <c r="I801" s="159"/>
      <c r="J801" s="159"/>
      <c r="K801" s="166"/>
      <c r="L801" s="159"/>
      <c r="M801" s="159"/>
    </row>
    <row r="802" spans="1:13" x14ac:dyDescent="0.2">
      <c r="A802" s="167"/>
      <c r="B802" s="167"/>
      <c r="C802" s="167"/>
      <c r="D802" s="159"/>
      <c r="E802" s="170"/>
      <c r="F802" s="159"/>
      <c r="G802" s="159"/>
      <c r="H802" s="159"/>
      <c r="I802" s="159"/>
      <c r="J802" s="159"/>
      <c r="K802" s="166"/>
      <c r="L802" s="159"/>
      <c r="M802" s="159"/>
    </row>
    <row r="803" spans="1:13" x14ac:dyDescent="0.2">
      <c r="A803" s="155"/>
      <c r="B803" s="155"/>
      <c r="C803" s="155"/>
      <c r="E803" s="155"/>
      <c r="K803" s="155"/>
    </row>
    <row r="804" spans="1:13" x14ac:dyDescent="0.2">
      <c r="A804" s="155"/>
      <c r="B804" s="155"/>
      <c r="C804" s="155"/>
      <c r="E804" s="155"/>
      <c r="K804" s="155"/>
    </row>
    <row r="805" spans="1:13" x14ac:dyDescent="0.2">
      <c r="A805" s="155"/>
      <c r="B805" s="155"/>
      <c r="C805" s="155"/>
      <c r="E805" s="155"/>
      <c r="K805" s="155"/>
    </row>
    <row r="806" spans="1:13" x14ac:dyDescent="0.2">
      <c r="A806" s="155"/>
      <c r="B806" s="155"/>
      <c r="C806" s="155"/>
      <c r="E806" s="155"/>
      <c r="K806" s="155"/>
    </row>
    <row r="807" spans="1:13" x14ac:dyDescent="0.2">
      <c r="A807" s="155"/>
      <c r="B807" s="155"/>
      <c r="C807" s="155"/>
      <c r="E807" s="155"/>
      <c r="K807" s="155"/>
    </row>
    <row r="808" spans="1:13" x14ac:dyDescent="0.2">
      <c r="A808" s="155"/>
      <c r="B808" s="155"/>
      <c r="C808" s="155"/>
      <c r="E808" s="155"/>
      <c r="K808" s="155"/>
    </row>
    <row r="809" spans="1:13" x14ac:dyDescent="0.2">
      <c r="A809" s="155"/>
      <c r="B809" s="155"/>
      <c r="C809" s="155"/>
      <c r="E809" s="155"/>
      <c r="K809" s="155"/>
    </row>
    <row r="810" spans="1:13" x14ac:dyDescent="0.2">
      <c r="A810" s="155"/>
      <c r="B810" s="155"/>
      <c r="C810" s="155"/>
      <c r="E810" s="155"/>
      <c r="K810" s="155"/>
    </row>
    <row r="811" spans="1:13" x14ac:dyDescent="0.2">
      <c r="A811" s="155"/>
      <c r="B811" s="155"/>
      <c r="C811" s="155"/>
      <c r="E811" s="155"/>
      <c r="K811" s="155"/>
    </row>
    <row r="812" spans="1:13" x14ac:dyDescent="0.2">
      <c r="A812" s="155"/>
      <c r="B812" s="155"/>
      <c r="C812" s="155"/>
      <c r="E812" s="155"/>
      <c r="K812" s="155"/>
    </row>
    <row r="813" spans="1:13" x14ac:dyDescent="0.2">
      <c r="A813" s="155"/>
      <c r="B813" s="155"/>
      <c r="C813" s="155"/>
      <c r="E813" s="155"/>
      <c r="K813" s="155"/>
    </row>
    <row r="814" spans="1:13" x14ac:dyDescent="0.2">
      <c r="A814" s="155"/>
      <c r="B814" s="155"/>
      <c r="C814" s="155"/>
      <c r="E814" s="155"/>
      <c r="K814" s="155"/>
    </row>
    <row r="815" spans="1:13" x14ac:dyDescent="0.2">
      <c r="A815" s="155"/>
      <c r="B815" s="155"/>
      <c r="C815" s="155"/>
      <c r="E815" s="155"/>
      <c r="K815" s="155"/>
    </row>
    <row r="816" spans="1:13" x14ac:dyDescent="0.2">
      <c r="A816" s="155"/>
      <c r="B816" s="155"/>
      <c r="C816" s="155"/>
      <c r="E816" s="155"/>
      <c r="K816" s="155"/>
    </row>
    <row r="817" spans="1:11" x14ac:dyDescent="0.2">
      <c r="A817" s="155"/>
      <c r="B817" s="155"/>
      <c r="C817" s="155"/>
      <c r="E817" s="155"/>
      <c r="K817" s="155"/>
    </row>
    <row r="818" spans="1:11" x14ac:dyDescent="0.2">
      <c r="A818" s="155"/>
      <c r="B818" s="155"/>
      <c r="C818" s="155"/>
      <c r="E818" s="155"/>
      <c r="K818" s="155"/>
    </row>
    <row r="819" spans="1:11" x14ac:dyDescent="0.2">
      <c r="A819" s="155"/>
      <c r="B819" s="155"/>
      <c r="C819" s="155"/>
      <c r="E819" s="155"/>
      <c r="K819" s="155"/>
    </row>
    <row r="820" spans="1:11" x14ac:dyDescent="0.2">
      <c r="A820" s="155"/>
      <c r="B820" s="155"/>
      <c r="C820" s="155"/>
      <c r="E820" s="155"/>
      <c r="K820" s="155"/>
    </row>
    <row r="821" spans="1:11" x14ac:dyDescent="0.2">
      <c r="A821" s="155"/>
      <c r="B821" s="155"/>
      <c r="C821" s="155"/>
      <c r="E821" s="155"/>
      <c r="K821" s="155"/>
    </row>
    <row r="822" spans="1:11" x14ac:dyDescent="0.2">
      <c r="A822" s="155"/>
      <c r="B822" s="155"/>
      <c r="C822" s="155"/>
      <c r="E822" s="155"/>
      <c r="K822" s="155"/>
    </row>
    <row r="823" spans="1:11" x14ac:dyDescent="0.2">
      <c r="A823" s="155"/>
      <c r="B823" s="155"/>
      <c r="C823" s="155"/>
      <c r="E823" s="155"/>
      <c r="K823" s="155"/>
    </row>
    <row r="824" spans="1:11" x14ac:dyDescent="0.2">
      <c r="A824" s="155"/>
      <c r="B824" s="155"/>
      <c r="C824" s="155"/>
      <c r="E824" s="155"/>
      <c r="K824" s="155"/>
    </row>
    <row r="825" spans="1:11" x14ac:dyDescent="0.2">
      <c r="A825" s="155"/>
      <c r="B825" s="155"/>
      <c r="C825" s="155"/>
      <c r="E825" s="155"/>
      <c r="K825" s="155"/>
    </row>
    <row r="826" spans="1:11" x14ac:dyDescent="0.2">
      <c r="A826" s="155"/>
      <c r="B826" s="155"/>
      <c r="C826" s="155"/>
      <c r="E826" s="155"/>
      <c r="K826" s="155"/>
    </row>
    <row r="827" spans="1:11" x14ac:dyDescent="0.2">
      <c r="A827" s="155"/>
      <c r="B827" s="155"/>
      <c r="C827" s="155"/>
      <c r="E827" s="155"/>
      <c r="K827" s="155"/>
    </row>
    <row r="828" spans="1:11" x14ac:dyDescent="0.2">
      <c r="A828" s="155"/>
      <c r="B828" s="155"/>
      <c r="C828" s="155"/>
      <c r="E828" s="155"/>
      <c r="K828" s="155"/>
    </row>
    <row r="829" spans="1:11" x14ac:dyDescent="0.2">
      <c r="A829" s="155"/>
      <c r="B829" s="155"/>
      <c r="C829" s="155"/>
      <c r="E829" s="155"/>
      <c r="K829" s="155"/>
    </row>
    <row r="830" spans="1:11" x14ac:dyDescent="0.2">
      <c r="A830" s="155"/>
      <c r="B830" s="155"/>
      <c r="C830" s="155"/>
      <c r="E830" s="155"/>
      <c r="K830" s="155"/>
    </row>
    <row r="831" spans="1:11" x14ac:dyDescent="0.2">
      <c r="A831" s="155"/>
      <c r="B831" s="155"/>
      <c r="C831" s="155"/>
      <c r="E831" s="155"/>
      <c r="K831" s="155"/>
    </row>
    <row r="832" spans="1:11" x14ac:dyDescent="0.2">
      <c r="A832" s="155"/>
      <c r="B832" s="155"/>
      <c r="C832" s="155"/>
      <c r="E832" s="155"/>
      <c r="K832" s="155"/>
    </row>
    <row r="833" spans="1:11" x14ac:dyDescent="0.2">
      <c r="A833" s="155"/>
      <c r="B833" s="155"/>
      <c r="C833" s="155"/>
      <c r="E833" s="155"/>
      <c r="K833" s="155"/>
    </row>
    <row r="834" spans="1:11" x14ac:dyDescent="0.2">
      <c r="A834" s="155"/>
      <c r="B834" s="155"/>
      <c r="C834" s="155"/>
      <c r="E834" s="155"/>
      <c r="K834" s="155"/>
    </row>
    <row r="835" spans="1:11" x14ac:dyDescent="0.2">
      <c r="A835" s="155"/>
      <c r="B835" s="155"/>
      <c r="C835" s="155"/>
      <c r="E835" s="155"/>
      <c r="K835" s="155"/>
    </row>
    <row r="836" spans="1:11" x14ac:dyDescent="0.2">
      <c r="A836" s="155"/>
      <c r="B836" s="155"/>
      <c r="C836" s="155"/>
      <c r="E836" s="155"/>
      <c r="K836" s="155"/>
    </row>
    <row r="837" spans="1:11" x14ac:dyDescent="0.2">
      <c r="A837" s="155"/>
      <c r="B837" s="155"/>
      <c r="C837" s="155"/>
      <c r="E837" s="155"/>
      <c r="K837" s="155"/>
    </row>
    <row r="838" spans="1:11" x14ac:dyDescent="0.2">
      <c r="A838" s="155"/>
      <c r="B838" s="155"/>
      <c r="C838" s="155"/>
      <c r="E838" s="155"/>
      <c r="K838" s="155"/>
    </row>
    <row r="839" spans="1:11" x14ac:dyDescent="0.2">
      <c r="A839" s="155"/>
      <c r="B839" s="155"/>
      <c r="C839" s="155"/>
      <c r="E839" s="155"/>
      <c r="K839" s="155"/>
    </row>
    <row r="840" spans="1:11" x14ac:dyDescent="0.2">
      <c r="A840" s="155"/>
      <c r="B840" s="155"/>
      <c r="C840" s="155"/>
      <c r="E840" s="155"/>
      <c r="K840" s="155"/>
    </row>
    <row r="841" spans="1:11" x14ac:dyDescent="0.2">
      <c r="A841" s="155"/>
      <c r="B841" s="155"/>
      <c r="C841" s="155"/>
      <c r="E841" s="155"/>
      <c r="K841" s="155"/>
    </row>
    <row r="842" spans="1:11" x14ac:dyDescent="0.2">
      <c r="A842" s="155"/>
      <c r="B842" s="155"/>
      <c r="C842" s="155"/>
      <c r="E842" s="155"/>
      <c r="K842" s="155"/>
    </row>
    <row r="843" spans="1:11" x14ac:dyDescent="0.2">
      <c r="A843" s="155"/>
      <c r="B843" s="155"/>
      <c r="C843" s="155"/>
      <c r="E843" s="155"/>
      <c r="K843" s="155"/>
    </row>
    <row r="844" spans="1:11" x14ac:dyDescent="0.2">
      <c r="A844" s="155"/>
      <c r="B844" s="155"/>
      <c r="C844" s="155"/>
      <c r="E844" s="155"/>
      <c r="K844" s="155"/>
    </row>
    <row r="845" spans="1:11" x14ac:dyDescent="0.2">
      <c r="A845" s="155"/>
      <c r="B845" s="155"/>
      <c r="C845" s="155"/>
      <c r="E845" s="155"/>
      <c r="K845" s="155"/>
    </row>
    <row r="846" spans="1:11" x14ac:dyDescent="0.2">
      <c r="A846" s="155"/>
      <c r="B846" s="155"/>
      <c r="C846" s="155"/>
      <c r="E846" s="155"/>
      <c r="K846" s="155"/>
    </row>
    <row r="847" spans="1:11" x14ac:dyDescent="0.2">
      <c r="A847" s="155"/>
      <c r="B847" s="155"/>
      <c r="C847" s="155"/>
      <c r="E847" s="155"/>
      <c r="K847" s="155"/>
    </row>
    <row r="848" spans="1:11" x14ac:dyDescent="0.2">
      <c r="A848" s="155"/>
      <c r="B848" s="155"/>
      <c r="C848" s="155"/>
      <c r="E848" s="155"/>
      <c r="K848" s="155"/>
    </row>
    <row r="849" spans="1:11" x14ac:dyDescent="0.2">
      <c r="A849" s="155"/>
      <c r="B849" s="155"/>
      <c r="C849" s="155"/>
      <c r="E849" s="155"/>
      <c r="K849" s="155"/>
    </row>
    <row r="850" spans="1:11" x14ac:dyDescent="0.2">
      <c r="A850" s="155"/>
      <c r="B850" s="155"/>
      <c r="C850" s="155"/>
      <c r="E850" s="155"/>
      <c r="K850" s="155"/>
    </row>
    <row r="851" spans="1:11" x14ac:dyDescent="0.2">
      <c r="A851" s="155"/>
      <c r="B851" s="155"/>
      <c r="C851" s="155"/>
      <c r="E851" s="155"/>
      <c r="K851" s="155"/>
    </row>
    <row r="852" spans="1:11" x14ac:dyDescent="0.2">
      <c r="A852" s="155"/>
      <c r="B852" s="155"/>
      <c r="C852" s="155"/>
      <c r="E852" s="155"/>
      <c r="K852" s="155"/>
    </row>
    <row r="853" spans="1:11" x14ac:dyDescent="0.2">
      <c r="A853" s="155"/>
      <c r="B853" s="155"/>
      <c r="C853" s="155"/>
      <c r="E853" s="155"/>
      <c r="K853" s="155"/>
    </row>
    <row r="854" spans="1:11" x14ac:dyDescent="0.2">
      <c r="A854" s="155"/>
      <c r="B854" s="155"/>
      <c r="C854" s="155"/>
      <c r="E854" s="155"/>
      <c r="K854" s="155"/>
    </row>
    <row r="855" spans="1:11" x14ac:dyDescent="0.2">
      <c r="A855" s="155"/>
      <c r="B855" s="155"/>
      <c r="C855" s="155"/>
      <c r="E855" s="155"/>
      <c r="K855" s="155"/>
    </row>
    <row r="856" spans="1:11" x14ac:dyDescent="0.2">
      <c r="A856" s="155"/>
      <c r="B856" s="155"/>
      <c r="C856" s="155"/>
      <c r="E856" s="155"/>
      <c r="K856" s="155"/>
    </row>
    <row r="857" spans="1:11" x14ac:dyDescent="0.2">
      <c r="A857" s="155"/>
      <c r="B857" s="155"/>
      <c r="C857" s="155"/>
      <c r="E857" s="155"/>
      <c r="K857" s="155"/>
    </row>
    <row r="858" spans="1:11" x14ac:dyDescent="0.2">
      <c r="A858" s="155"/>
      <c r="B858" s="155"/>
      <c r="C858" s="155"/>
      <c r="E858" s="155"/>
      <c r="K858" s="155"/>
    </row>
    <row r="859" spans="1:11" x14ac:dyDescent="0.2">
      <c r="A859" s="155"/>
      <c r="B859" s="155"/>
      <c r="C859" s="155"/>
      <c r="E859" s="155"/>
      <c r="K859" s="155"/>
    </row>
    <row r="860" spans="1:11" x14ac:dyDescent="0.2">
      <c r="A860" s="155"/>
      <c r="B860" s="155"/>
      <c r="C860" s="155"/>
      <c r="E860" s="155"/>
      <c r="K860" s="155"/>
    </row>
    <row r="861" spans="1:11" x14ac:dyDescent="0.2">
      <c r="A861" s="155"/>
      <c r="B861" s="155"/>
      <c r="C861" s="155"/>
      <c r="E861" s="155"/>
      <c r="K861" s="155"/>
    </row>
    <row r="862" spans="1:11" x14ac:dyDescent="0.2">
      <c r="A862" s="155"/>
      <c r="B862" s="155"/>
      <c r="C862" s="155"/>
      <c r="E862" s="155"/>
      <c r="K862" s="155"/>
    </row>
    <row r="863" spans="1:11" x14ac:dyDescent="0.2">
      <c r="A863" s="155"/>
      <c r="B863" s="155"/>
      <c r="C863" s="155"/>
      <c r="E863" s="155"/>
      <c r="K863" s="155"/>
    </row>
    <row r="864" spans="1:11" x14ac:dyDescent="0.2">
      <c r="A864" s="155"/>
      <c r="B864" s="155"/>
      <c r="C864" s="155"/>
      <c r="E864" s="155"/>
      <c r="K864" s="155"/>
    </row>
    <row r="865" spans="1:11" x14ac:dyDescent="0.2">
      <c r="A865" s="155"/>
      <c r="B865" s="155"/>
      <c r="C865" s="155"/>
      <c r="E865" s="155"/>
      <c r="K865" s="155"/>
    </row>
    <row r="866" spans="1:11" x14ac:dyDescent="0.2">
      <c r="A866" s="155"/>
      <c r="B866" s="155"/>
      <c r="C866" s="155"/>
      <c r="E866" s="155"/>
      <c r="K866" s="155"/>
    </row>
    <row r="867" spans="1:11" x14ac:dyDescent="0.2">
      <c r="A867" s="155"/>
      <c r="B867" s="155"/>
      <c r="C867" s="155"/>
      <c r="E867" s="155"/>
      <c r="K867" s="155"/>
    </row>
    <row r="868" spans="1:11" x14ac:dyDescent="0.2">
      <c r="A868" s="155"/>
      <c r="B868" s="155"/>
      <c r="C868" s="155"/>
      <c r="E868" s="155"/>
      <c r="K868" s="155"/>
    </row>
    <row r="869" spans="1:11" x14ac:dyDescent="0.2">
      <c r="A869" s="155"/>
      <c r="B869" s="155"/>
      <c r="C869" s="155"/>
      <c r="E869" s="155"/>
      <c r="K869" s="155"/>
    </row>
    <row r="870" spans="1:11" x14ac:dyDescent="0.2">
      <c r="A870" s="155"/>
      <c r="B870" s="155"/>
      <c r="C870" s="155"/>
      <c r="E870" s="155"/>
      <c r="K870" s="155"/>
    </row>
    <row r="871" spans="1:11" x14ac:dyDescent="0.2">
      <c r="A871" s="155"/>
      <c r="B871" s="155"/>
      <c r="C871" s="155"/>
      <c r="E871" s="155"/>
      <c r="K871" s="155"/>
    </row>
    <row r="872" spans="1:11" x14ac:dyDescent="0.2">
      <c r="A872" s="155"/>
      <c r="B872" s="155"/>
      <c r="C872" s="155"/>
      <c r="E872" s="155"/>
      <c r="K872" s="155"/>
    </row>
    <row r="873" spans="1:11" x14ac:dyDescent="0.2">
      <c r="A873" s="155"/>
      <c r="B873" s="155"/>
      <c r="C873" s="155"/>
      <c r="E873" s="155"/>
      <c r="K873" s="155"/>
    </row>
    <row r="874" spans="1:11" x14ac:dyDescent="0.2">
      <c r="A874" s="155"/>
      <c r="B874" s="155"/>
      <c r="C874" s="155"/>
      <c r="E874" s="155"/>
      <c r="K874" s="155"/>
    </row>
    <row r="875" spans="1:11" x14ac:dyDescent="0.2">
      <c r="A875" s="155"/>
      <c r="B875" s="155"/>
      <c r="C875" s="155"/>
      <c r="E875" s="155"/>
      <c r="K875" s="155"/>
    </row>
    <row r="876" spans="1:11" x14ac:dyDescent="0.2">
      <c r="A876" s="155"/>
      <c r="B876" s="155"/>
      <c r="C876" s="155"/>
      <c r="E876" s="155"/>
      <c r="K876" s="155"/>
    </row>
    <row r="877" spans="1:11" x14ac:dyDescent="0.2">
      <c r="A877" s="155"/>
      <c r="B877" s="155"/>
      <c r="C877" s="155"/>
      <c r="E877" s="155"/>
      <c r="K877" s="155"/>
    </row>
    <row r="878" spans="1:11" x14ac:dyDescent="0.2">
      <c r="A878" s="155"/>
      <c r="B878" s="155"/>
      <c r="C878" s="155"/>
      <c r="E878" s="155"/>
      <c r="K878" s="155"/>
    </row>
    <row r="879" spans="1:11" x14ac:dyDescent="0.2">
      <c r="A879" s="155"/>
      <c r="B879" s="155"/>
      <c r="C879" s="155"/>
      <c r="E879" s="155"/>
      <c r="K879" s="155"/>
    </row>
    <row r="880" spans="1:11" x14ac:dyDescent="0.2">
      <c r="A880" s="155"/>
      <c r="B880" s="155"/>
      <c r="C880" s="155"/>
      <c r="E880" s="155"/>
      <c r="K880" s="155"/>
    </row>
    <row r="881" spans="1:11" x14ac:dyDescent="0.2">
      <c r="A881" s="155"/>
      <c r="B881" s="155"/>
      <c r="C881" s="155"/>
      <c r="E881" s="155"/>
      <c r="K881" s="155"/>
    </row>
    <row r="882" spans="1:11" x14ac:dyDescent="0.2">
      <c r="A882" s="155"/>
      <c r="B882" s="155"/>
      <c r="C882" s="155"/>
      <c r="E882" s="155"/>
      <c r="K882" s="155"/>
    </row>
    <row r="883" spans="1:11" x14ac:dyDescent="0.2">
      <c r="A883" s="155"/>
      <c r="B883" s="155"/>
      <c r="C883" s="155"/>
      <c r="E883" s="155"/>
      <c r="K883" s="155"/>
    </row>
    <row r="884" spans="1:11" x14ac:dyDescent="0.2">
      <c r="A884" s="155"/>
      <c r="B884" s="155"/>
      <c r="C884" s="155"/>
      <c r="E884" s="155"/>
      <c r="K884" s="155"/>
    </row>
    <row r="885" spans="1:11" x14ac:dyDescent="0.2">
      <c r="A885" s="155"/>
      <c r="B885" s="155"/>
      <c r="C885" s="155"/>
      <c r="E885" s="155"/>
      <c r="K885" s="155"/>
    </row>
    <row r="886" spans="1:11" x14ac:dyDescent="0.2">
      <c r="A886" s="155"/>
      <c r="B886" s="155"/>
      <c r="C886" s="155"/>
      <c r="E886" s="155"/>
      <c r="K886" s="155"/>
    </row>
    <row r="887" spans="1:11" x14ac:dyDescent="0.2">
      <c r="A887" s="155"/>
      <c r="B887" s="155"/>
      <c r="C887" s="155"/>
      <c r="E887" s="155"/>
      <c r="K887" s="155"/>
    </row>
    <row r="888" spans="1:11" x14ac:dyDescent="0.2">
      <c r="A888" s="155"/>
      <c r="B888" s="155"/>
      <c r="C888" s="155"/>
      <c r="E888" s="155"/>
      <c r="K888" s="155"/>
    </row>
    <row r="889" spans="1:11" x14ac:dyDescent="0.2">
      <c r="A889" s="155"/>
      <c r="B889" s="155"/>
      <c r="C889" s="155"/>
      <c r="E889" s="155"/>
      <c r="K889" s="155"/>
    </row>
    <row r="890" spans="1:11" x14ac:dyDescent="0.2">
      <c r="A890" s="155"/>
      <c r="B890" s="155"/>
      <c r="C890" s="155"/>
      <c r="E890" s="155"/>
      <c r="K890" s="155"/>
    </row>
    <row r="891" spans="1:11" x14ac:dyDescent="0.2">
      <c r="A891" s="155"/>
      <c r="B891" s="155"/>
      <c r="C891" s="155"/>
      <c r="E891" s="155"/>
      <c r="K891" s="155"/>
    </row>
    <row r="892" spans="1:11" x14ac:dyDescent="0.2">
      <c r="A892" s="155"/>
      <c r="B892" s="155"/>
      <c r="C892" s="155"/>
      <c r="E892" s="155"/>
      <c r="K892" s="155"/>
    </row>
  </sheetData>
  <autoFilter ref="A1:M121">
    <sortState ref="A2:M386">
      <sortCondition ref="C1:C386"/>
    </sortState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251"/>
  <sheetViews>
    <sheetView zoomScale="80" zoomScaleNormal="80" workbookViewId="0">
      <pane ySplit="1" topLeftCell="A137" activePane="bottomLeft" state="frozenSplit"/>
      <selection pane="bottomLeft" sqref="A1:XFD1"/>
    </sheetView>
  </sheetViews>
  <sheetFormatPr defaultColWidth="9.140625" defaultRowHeight="12.75" x14ac:dyDescent="0.2"/>
  <cols>
    <col min="1" max="1" width="10" style="51" customWidth="1"/>
    <col min="2" max="2" width="6.42578125" style="184" customWidth="1"/>
    <col min="3" max="3" width="13.140625" style="184" customWidth="1"/>
    <col min="4" max="4" width="23.7109375" style="178" customWidth="1"/>
    <col min="5" max="5" width="9.140625" style="184"/>
    <col min="6" max="6" width="7.7109375" style="177" customWidth="1"/>
    <col min="7" max="7" width="8.28515625" style="184" customWidth="1"/>
    <col min="8" max="8" width="7" style="178" customWidth="1"/>
    <col min="9" max="9" width="12.140625" style="161" customWidth="1"/>
    <col min="10" max="10" width="17.28515625" style="161" customWidth="1"/>
    <col min="11" max="11" width="9.140625" style="178"/>
    <col min="12" max="12" width="9.5703125" style="178" bestFit="1" customWidth="1"/>
    <col min="13" max="14" width="9.140625" style="178"/>
    <col min="15" max="15" width="9.5703125" style="178" bestFit="1" customWidth="1"/>
    <col min="16" max="16" width="11.42578125" style="178" customWidth="1"/>
    <col min="17" max="17" width="11" style="178" customWidth="1"/>
    <col min="18" max="18" width="10.28515625" style="178" customWidth="1"/>
    <col min="19" max="16384" width="9.140625" style="178"/>
  </cols>
  <sheetData>
    <row r="1" spans="1:15" s="174" customFormat="1" ht="13.5" thickBot="1" x14ac:dyDescent="0.25">
      <c r="A1" s="198" t="s">
        <v>678</v>
      </c>
      <c r="B1" s="149" t="s">
        <v>123</v>
      </c>
      <c r="C1" s="149" t="s">
        <v>689</v>
      </c>
      <c r="D1" s="150" t="s">
        <v>291</v>
      </c>
      <c r="E1" s="149" t="s">
        <v>682</v>
      </c>
      <c r="F1" s="151" t="s">
        <v>683</v>
      </c>
      <c r="G1" s="149" t="s">
        <v>690</v>
      </c>
      <c r="H1" s="151" t="s">
        <v>284</v>
      </c>
      <c r="I1" s="152" t="s">
        <v>691</v>
      </c>
      <c r="J1" s="194" t="s">
        <v>692</v>
      </c>
      <c r="K1" s="151" t="s">
        <v>161</v>
      </c>
      <c r="L1" s="152" t="s">
        <v>687</v>
      </c>
      <c r="M1" s="152" t="s">
        <v>688</v>
      </c>
      <c r="N1" s="150"/>
    </row>
    <row r="2" spans="1:15" ht="12.75" customHeight="1" x14ac:dyDescent="0.2">
      <c r="A2" s="199">
        <v>1</v>
      </c>
      <c r="B2" s="200">
        <v>1</v>
      </c>
      <c r="C2" s="199">
        <v>0</v>
      </c>
      <c r="D2" s="201" t="s">
        <v>693</v>
      </c>
      <c r="E2" s="199">
        <v>1</v>
      </c>
      <c r="F2" s="202">
        <v>1980</v>
      </c>
      <c r="G2" s="203">
        <v>1</v>
      </c>
      <c r="H2" s="203">
        <v>2</v>
      </c>
      <c r="I2" s="214">
        <v>600</v>
      </c>
      <c r="J2" s="215">
        <v>1.5</v>
      </c>
      <c r="K2" s="204">
        <v>1</v>
      </c>
      <c r="L2" s="178">
        <v>0</v>
      </c>
      <c r="M2" s="178">
        <v>0</v>
      </c>
    </row>
    <row r="3" spans="1:15" ht="12.75" customHeight="1" x14ac:dyDescent="0.2">
      <c r="A3" s="199">
        <v>1</v>
      </c>
      <c r="B3" s="200">
        <v>1</v>
      </c>
      <c r="C3" s="205">
        <v>0</v>
      </c>
      <c r="D3" s="206" t="s">
        <v>693</v>
      </c>
      <c r="E3" s="199">
        <v>1</v>
      </c>
      <c r="F3" s="202">
        <v>1980</v>
      </c>
      <c r="G3" s="203">
        <v>2</v>
      </c>
      <c r="H3" s="203">
        <v>4</v>
      </c>
      <c r="I3" s="214">
        <v>600</v>
      </c>
      <c r="J3" s="215">
        <v>1.5</v>
      </c>
      <c r="K3" s="204">
        <v>1</v>
      </c>
      <c r="L3" s="178">
        <v>0</v>
      </c>
      <c r="M3" s="178">
        <v>0</v>
      </c>
    </row>
    <row r="4" spans="1:15" ht="12.75" customHeight="1" x14ac:dyDescent="0.2">
      <c r="A4" s="199">
        <v>1</v>
      </c>
      <c r="B4" s="200">
        <v>1</v>
      </c>
      <c r="C4" s="199">
        <v>0</v>
      </c>
      <c r="D4" s="201" t="s">
        <v>693</v>
      </c>
      <c r="E4" s="199">
        <v>1</v>
      </c>
      <c r="F4" s="202">
        <v>1980</v>
      </c>
      <c r="G4" s="203">
        <v>3</v>
      </c>
      <c r="H4" s="203">
        <v>6</v>
      </c>
      <c r="I4" s="214">
        <v>600</v>
      </c>
      <c r="J4" s="215">
        <v>1.5</v>
      </c>
      <c r="K4" s="204">
        <v>1</v>
      </c>
      <c r="L4" s="178">
        <v>0</v>
      </c>
      <c r="M4" s="178">
        <v>0</v>
      </c>
    </row>
    <row r="5" spans="1:15" s="181" customFormat="1" ht="12.75" customHeight="1" x14ac:dyDescent="0.2">
      <c r="A5" s="199">
        <v>1</v>
      </c>
      <c r="B5" s="200">
        <v>1</v>
      </c>
      <c r="C5" s="199">
        <v>0</v>
      </c>
      <c r="D5" s="201" t="s">
        <v>693</v>
      </c>
      <c r="E5" s="199">
        <v>1</v>
      </c>
      <c r="F5" s="202">
        <v>1980</v>
      </c>
      <c r="G5" s="203">
        <v>4</v>
      </c>
      <c r="H5" s="203">
        <v>8</v>
      </c>
      <c r="I5" s="214">
        <v>600</v>
      </c>
      <c r="J5" s="215">
        <v>1.5</v>
      </c>
      <c r="K5" s="204">
        <v>1</v>
      </c>
      <c r="L5" s="178">
        <v>0</v>
      </c>
      <c r="M5" s="178">
        <v>0</v>
      </c>
      <c r="N5" s="178"/>
      <c r="O5" s="178"/>
    </row>
    <row r="6" spans="1:15" ht="12.75" customHeight="1" x14ac:dyDescent="0.2">
      <c r="A6" s="199">
        <v>1</v>
      </c>
      <c r="B6" s="200">
        <v>1</v>
      </c>
      <c r="C6" s="199">
        <v>0</v>
      </c>
      <c r="D6" s="201" t="s">
        <v>693</v>
      </c>
      <c r="E6" s="199">
        <v>1</v>
      </c>
      <c r="F6" s="202">
        <v>1980</v>
      </c>
      <c r="G6" s="203">
        <v>5</v>
      </c>
      <c r="H6" s="203">
        <v>10</v>
      </c>
      <c r="I6" s="214">
        <v>600</v>
      </c>
      <c r="J6" s="215">
        <v>1.5</v>
      </c>
      <c r="K6" s="204">
        <v>1</v>
      </c>
      <c r="L6" s="178">
        <v>0</v>
      </c>
      <c r="M6" s="178">
        <v>0</v>
      </c>
    </row>
    <row r="7" spans="1:15" ht="12.75" customHeight="1" x14ac:dyDescent="0.2">
      <c r="A7" s="199">
        <v>1</v>
      </c>
      <c r="B7" s="200">
        <v>1</v>
      </c>
      <c r="C7" s="199">
        <v>0</v>
      </c>
      <c r="D7" s="201" t="s">
        <v>693</v>
      </c>
      <c r="E7" s="199">
        <v>1</v>
      </c>
      <c r="F7" s="202">
        <v>1980</v>
      </c>
      <c r="G7" s="203">
        <v>6</v>
      </c>
      <c r="H7" s="203">
        <v>12</v>
      </c>
      <c r="I7" s="214">
        <v>600</v>
      </c>
      <c r="J7" s="215">
        <v>1.5</v>
      </c>
      <c r="K7" s="204">
        <v>1</v>
      </c>
      <c r="L7" s="178">
        <v>0</v>
      </c>
      <c r="M7" s="178">
        <v>0</v>
      </c>
    </row>
    <row r="8" spans="1:15" ht="12.75" customHeight="1" x14ac:dyDescent="0.2">
      <c r="A8" s="199">
        <v>1</v>
      </c>
      <c r="B8" s="200">
        <v>1</v>
      </c>
      <c r="C8" s="199">
        <v>0</v>
      </c>
      <c r="D8" s="201" t="s">
        <v>693</v>
      </c>
      <c r="E8" s="199">
        <v>2</v>
      </c>
      <c r="F8" s="202">
        <v>1981</v>
      </c>
      <c r="G8" s="203">
        <v>1</v>
      </c>
      <c r="H8" s="203">
        <v>2</v>
      </c>
      <c r="I8" s="214">
        <v>600</v>
      </c>
      <c r="J8" s="215">
        <v>1.5</v>
      </c>
      <c r="K8" s="204">
        <v>1</v>
      </c>
      <c r="L8" s="178">
        <v>0</v>
      </c>
      <c r="M8" s="178">
        <v>0</v>
      </c>
    </row>
    <row r="9" spans="1:15" ht="12.75" customHeight="1" x14ac:dyDescent="0.2">
      <c r="A9" s="199">
        <v>1</v>
      </c>
      <c r="B9" s="200">
        <v>1</v>
      </c>
      <c r="C9" s="199">
        <v>0</v>
      </c>
      <c r="D9" s="201" t="s">
        <v>693</v>
      </c>
      <c r="E9" s="199">
        <v>2</v>
      </c>
      <c r="F9" s="202">
        <v>1981</v>
      </c>
      <c r="G9" s="203">
        <v>2</v>
      </c>
      <c r="H9" s="203">
        <v>4</v>
      </c>
      <c r="I9" s="214">
        <v>600</v>
      </c>
      <c r="J9" s="215">
        <v>1.5</v>
      </c>
      <c r="K9" s="204">
        <v>1</v>
      </c>
      <c r="L9" s="178">
        <v>0</v>
      </c>
      <c r="M9" s="178">
        <v>0</v>
      </c>
    </row>
    <row r="10" spans="1:15" ht="12.75" customHeight="1" x14ac:dyDescent="0.2">
      <c r="A10" s="199">
        <v>1</v>
      </c>
      <c r="B10" s="200">
        <v>1</v>
      </c>
      <c r="C10" s="199">
        <v>0</v>
      </c>
      <c r="D10" s="201" t="s">
        <v>693</v>
      </c>
      <c r="E10" s="199">
        <v>2</v>
      </c>
      <c r="F10" s="202">
        <v>1981</v>
      </c>
      <c r="G10" s="203">
        <v>3</v>
      </c>
      <c r="H10" s="203">
        <v>6</v>
      </c>
      <c r="I10" s="214">
        <v>600</v>
      </c>
      <c r="J10" s="215">
        <v>1.5</v>
      </c>
      <c r="K10" s="204">
        <v>1</v>
      </c>
      <c r="L10" s="178">
        <v>0</v>
      </c>
      <c r="M10" s="178">
        <v>0</v>
      </c>
    </row>
    <row r="11" spans="1:15" ht="12.75" customHeight="1" x14ac:dyDescent="0.2">
      <c r="A11" s="199">
        <v>1</v>
      </c>
      <c r="B11" s="200">
        <v>1</v>
      </c>
      <c r="C11" s="199">
        <v>0</v>
      </c>
      <c r="D11" s="201" t="s">
        <v>693</v>
      </c>
      <c r="E11" s="199">
        <v>2</v>
      </c>
      <c r="F11" s="202">
        <v>1981</v>
      </c>
      <c r="G11" s="203">
        <v>4</v>
      </c>
      <c r="H11" s="203">
        <v>8</v>
      </c>
      <c r="I11" s="214">
        <v>600</v>
      </c>
      <c r="J11" s="215">
        <v>1.5</v>
      </c>
      <c r="K11" s="204">
        <v>1</v>
      </c>
      <c r="L11" s="178">
        <v>0</v>
      </c>
      <c r="M11" s="178">
        <v>0</v>
      </c>
    </row>
    <row r="12" spans="1:15" ht="12.75" customHeight="1" x14ac:dyDescent="0.2">
      <c r="A12" s="199">
        <v>1</v>
      </c>
      <c r="B12" s="200">
        <v>1</v>
      </c>
      <c r="C12" s="205">
        <v>0</v>
      </c>
      <c r="D12" s="206" t="s">
        <v>693</v>
      </c>
      <c r="E12" s="199">
        <v>2</v>
      </c>
      <c r="F12" s="202">
        <v>1981</v>
      </c>
      <c r="G12" s="203">
        <v>5</v>
      </c>
      <c r="H12" s="203">
        <v>10</v>
      </c>
      <c r="I12" s="214">
        <v>600</v>
      </c>
      <c r="J12" s="215">
        <v>1.5</v>
      </c>
      <c r="K12" s="204">
        <v>1</v>
      </c>
      <c r="L12" s="178">
        <v>0</v>
      </c>
      <c r="M12" s="178">
        <v>0</v>
      </c>
    </row>
    <row r="13" spans="1:15" ht="12.75" customHeight="1" x14ac:dyDescent="0.2">
      <c r="A13" s="199">
        <v>1</v>
      </c>
      <c r="B13" s="200">
        <v>1</v>
      </c>
      <c r="C13" s="205">
        <v>0</v>
      </c>
      <c r="D13" s="206" t="s">
        <v>693</v>
      </c>
      <c r="E13" s="199">
        <v>3</v>
      </c>
      <c r="F13" s="202">
        <v>1981</v>
      </c>
      <c r="G13" s="203">
        <v>6</v>
      </c>
      <c r="H13" s="203">
        <v>12</v>
      </c>
      <c r="I13" s="214">
        <v>600</v>
      </c>
      <c r="J13" s="215">
        <v>1.5</v>
      </c>
      <c r="K13" s="204">
        <v>1</v>
      </c>
      <c r="L13" s="178">
        <v>0</v>
      </c>
      <c r="M13" s="178">
        <v>0</v>
      </c>
    </row>
    <row r="14" spans="1:15" ht="12.75" customHeight="1" x14ac:dyDescent="0.2">
      <c r="A14" s="199">
        <v>1</v>
      </c>
      <c r="B14" s="200">
        <v>1</v>
      </c>
      <c r="C14" s="205">
        <v>0</v>
      </c>
      <c r="D14" s="206" t="s">
        <v>693</v>
      </c>
      <c r="E14" s="199">
        <v>3</v>
      </c>
      <c r="F14" s="202">
        <v>1982</v>
      </c>
      <c r="G14" s="203">
        <v>1</v>
      </c>
      <c r="H14" s="203">
        <v>2</v>
      </c>
      <c r="I14" s="214">
        <v>600</v>
      </c>
      <c r="J14" s="215">
        <v>1.5</v>
      </c>
      <c r="K14" s="204">
        <v>1</v>
      </c>
      <c r="L14" s="178">
        <v>0</v>
      </c>
      <c r="M14" s="178">
        <v>0</v>
      </c>
    </row>
    <row r="15" spans="1:15" ht="12.75" customHeight="1" x14ac:dyDescent="0.2">
      <c r="A15" s="199">
        <v>1</v>
      </c>
      <c r="B15" s="200">
        <v>1</v>
      </c>
      <c r="C15" s="205">
        <v>0</v>
      </c>
      <c r="D15" s="206" t="s">
        <v>693</v>
      </c>
      <c r="E15" s="199">
        <v>3</v>
      </c>
      <c r="F15" s="202">
        <v>1982</v>
      </c>
      <c r="G15" s="203">
        <v>2</v>
      </c>
      <c r="H15" s="203">
        <v>4</v>
      </c>
      <c r="I15" s="214">
        <v>600</v>
      </c>
      <c r="J15" s="215">
        <v>1.5</v>
      </c>
      <c r="K15" s="204">
        <v>1</v>
      </c>
      <c r="L15" s="178">
        <v>0</v>
      </c>
      <c r="M15" s="178">
        <v>0</v>
      </c>
    </row>
    <row r="16" spans="1:15" ht="12.75" customHeight="1" x14ac:dyDescent="0.2">
      <c r="A16" s="199">
        <v>1</v>
      </c>
      <c r="B16" s="200">
        <v>1</v>
      </c>
      <c r="C16" s="205">
        <v>0</v>
      </c>
      <c r="D16" s="206" t="s">
        <v>693</v>
      </c>
      <c r="E16" s="199">
        <v>3</v>
      </c>
      <c r="F16" s="202">
        <v>1982</v>
      </c>
      <c r="G16" s="203">
        <v>3</v>
      </c>
      <c r="H16" s="203">
        <v>6</v>
      </c>
      <c r="I16" s="214">
        <v>600</v>
      </c>
      <c r="J16" s="215">
        <v>1.5</v>
      </c>
      <c r="K16" s="204">
        <v>1</v>
      </c>
      <c r="L16" s="178">
        <v>0</v>
      </c>
      <c r="M16" s="178">
        <v>0</v>
      </c>
    </row>
    <row r="17" spans="1:13" ht="12.75" customHeight="1" x14ac:dyDescent="0.2">
      <c r="A17" s="199">
        <v>1</v>
      </c>
      <c r="B17" s="200">
        <v>1</v>
      </c>
      <c r="C17" s="205">
        <v>0</v>
      </c>
      <c r="D17" s="206" t="s">
        <v>693</v>
      </c>
      <c r="E17" s="199">
        <v>3</v>
      </c>
      <c r="F17" s="202">
        <v>1982</v>
      </c>
      <c r="G17" s="203">
        <v>4</v>
      </c>
      <c r="H17" s="203">
        <v>8</v>
      </c>
      <c r="I17" s="214">
        <v>600</v>
      </c>
      <c r="J17" s="215">
        <v>1.5</v>
      </c>
      <c r="K17" s="204">
        <v>1</v>
      </c>
      <c r="L17" s="178">
        <v>0</v>
      </c>
      <c r="M17" s="178">
        <v>0</v>
      </c>
    </row>
    <row r="18" spans="1:13" ht="12.75" customHeight="1" x14ac:dyDescent="0.2">
      <c r="A18" s="199">
        <v>1</v>
      </c>
      <c r="B18" s="200">
        <v>1</v>
      </c>
      <c r="C18" s="205">
        <v>0</v>
      </c>
      <c r="D18" s="206" t="s">
        <v>693</v>
      </c>
      <c r="E18" s="199">
        <v>3</v>
      </c>
      <c r="F18" s="202">
        <v>1982</v>
      </c>
      <c r="G18" s="203">
        <v>5</v>
      </c>
      <c r="H18" s="203">
        <v>10</v>
      </c>
      <c r="I18" s="214">
        <v>600</v>
      </c>
      <c r="J18" s="215">
        <v>1.5</v>
      </c>
      <c r="K18" s="204">
        <v>1</v>
      </c>
      <c r="L18" s="178">
        <v>0</v>
      </c>
      <c r="M18" s="178">
        <v>0</v>
      </c>
    </row>
    <row r="19" spans="1:13" ht="12.75" customHeight="1" x14ac:dyDescent="0.2">
      <c r="A19" s="199">
        <v>1</v>
      </c>
      <c r="B19" s="200">
        <v>1</v>
      </c>
      <c r="C19" s="205">
        <v>0</v>
      </c>
      <c r="D19" s="206" t="s">
        <v>693</v>
      </c>
      <c r="E19" s="199">
        <v>3</v>
      </c>
      <c r="F19" s="202">
        <v>1982</v>
      </c>
      <c r="G19" s="203">
        <v>6</v>
      </c>
      <c r="H19" s="203">
        <v>12</v>
      </c>
      <c r="I19" s="214">
        <v>600</v>
      </c>
      <c r="J19" s="215">
        <v>1.5</v>
      </c>
      <c r="K19" s="204">
        <v>1</v>
      </c>
      <c r="L19" s="178">
        <v>0</v>
      </c>
      <c r="M19" s="178">
        <v>0</v>
      </c>
    </row>
    <row r="20" spans="1:13" ht="12.75" customHeight="1" x14ac:dyDescent="0.2">
      <c r="A20" s="199">
        <v>1</v>
      </c>
      <c r="B20" s="200">
        <v>1</v>
      </c>
      <c r="C20" s="205">
        <v>0</v>
      </c>
      <c r="D20" s="206" t="s">
        <v>693</v>
      </c>
      <c r="E20" s="199">
        <v>4</v>
      </c>
      <c r="F20" s="202">
        <v>1983</v>
      </c>
      <c r="G20" s="203">
        <v>1</v>
      </c>
      <c r="H20" s="203">
        <v>2</v>
      </c>
      <c r="I20" s="214">
        <v>600</v>
      </c>
      <c r="J20" s="215">
        <v>1.5</v>
      </c>
      <c r="K20" s="204">
        <v>1</v>
      </c>
      <c r="L20" s="178">
        <v>0</v>
      </c>
      <c r="M20" s="178">
        <v>0</v>
      </c>
    </row>
    <row r="21" spans="1:13" ht="12.75" customHeight="1" x14ac:dyDescent="0.2">
      <c r="A21" s="199">
        <v>1</v>
      </c>
      <c r="B21" s="200">
        <v>1</v>
      </c>
      <c r="C21" s="205">
        <v>0</v>
      </c>
      <c r="D21" s="206" t="s">
        <v>693</v>
      </c>
      <c r="E21" s="199">
        <v>4</v>
      </c>
      <c r="F21" s="202">
        <v>1983</v>
      </c>
      <c r="G21" s="203">
        <v>2</v>
      </c>
      <c r="H21" s="203">
        <v>4</v>
      </c>
      <c r="I21" s="214">
        <v>600</v>
      </c>
      <c r="J21" s="215">
        <v>1.5</v>
      </c>
      <c r="K21" s="204">
        <v>1</v>
      </c>
      <c r="L21" s="178">
        <v>0</v>
      </c>
      <c r="M21" s="178">
        <v>0</v>
      </c>
    </row>
    <row r="22" spans="1:13" ht="12.75" customHeight="1" x14ac:dyDescent="0.2">
      <c r="A22" s="199">
        <v>1</v>
      </c>
      <c r="B22" s="200">
        <v>1</v>
      </c>
      <c r="C22" s="205">
        <v>0</v>
      </c>
      <c r="D22" s="206" t="s">
        <v>693</v>
      </c>
      <c r="E22" s="199">
        <v>4</v>
      </c>
      <c r="F22" s="202">
        <v>1983</v>
      </c>
      <c r="G22" s="203">
        <v>3</v>
      </c>
      <c r="H22" s="203">
        <v>6</v>
      </c>
      <c r="I22" s="214">
        <v>600</v>
      </c>
      <c r="J22" s="215">
        <v>1.5</v>
      </c>
      <c r="K22" s="204">
        <v>1</v>
      </c>
      <c r="L22" s="178">
        <v>0</v>
      </c>
      <c r="M22" s="178">
        <v>0</v>
      </c>
    </row>
    <row r="23" spans="1:13" ht="12.75" customHeight="1" x14ac:dyDescent="0.2">
      <c r="A23" s="199">
        <v>1</v>
      </c>
      <c r="B23" s="200">
        <v>1</v>
      </c>
      <c r="C23" s="205">
        <v>0</v>
      </c>
      <c r="D23" s="206" t="s">
        <v>693</v>
      </c>
      <c r="E23" s="199">
        <v>4</v>
      </c>
      <c r="F23" s="202">
        <v>1983</v>
      </c>
      <c r="G23" s="203">
        <v>4</v>
      </c>
      <c r="H23" s="203">
        <v>8</v>
      </c>
      <c r="I23" s="214">
        <v>600</v>
      </c>
      <c r="J23" s="215">
        <v>1.5</v>
      </c>
      <c r="K23" s="204">
        <v>1</v>
      </c>
      <c r="L23" s="178">
        <v>0</v>
      </c>
      <c r="M23" s="178">
        <v>0</v>
      </c>
    </row>
    <row r="24" spans="1:13" ht="12.75" customHeight="1" x14ac:dyDescent="0.2">
      <c r="A24" s="199">
        <v>1</v>
      </c>
      <c r="B24" s="200">
        <v>1</v>
      </c>
      <c r="C24" s="205">
        <v>0</v>
      </c>
      <c r="D24" s="206" t="s">
        <v>693</v>
      </c>
      <c r="E24" s="199">
        <v>4</v>
      </c>
      <c r="F24" s="202">
        <v>1983</v>
      </c>
      <c r="G24" s="203">
        <v>5</v>
      </c>
      <c r="H24" s="203">
        <v>10</v>
      </c>
      <c r="I24" s="214">
        <v>600</v>
      </c>
      <c r="J24" s="215">
        <v>1.5</v>
      </c>
      <c r="K24" s="204">
        <v>1</v>
      </c>
      <c r="L24" s="178">
        <v>0</v>
      </c>
      <c r="M24" s="178">
        <v>0</v>
      </c>
    </row>
    <row r="25" spans="1:13" ht="12.75" customHeight="1" x14ac:dyDescent="0.2">
      <c r="A25" s="199">
        <v>1</v>
      </c>
      <c r="B25" s="200">
        <v>1</v>
      </c>
      <c r="C25" s="205">
        <v>0</v>
      </c>
      <c r="D25" s="206" t="s">
        <v>693</v>
      </c>
      <c r="E25" s="199">
        <v>4</v>
      </c>
      <c r="F25" s="202">
        <v>1983</v>
      </c>
      <c r="G25" s="203">
        <v>6</v>
      </c>
      <c r="H25" s="203">
        <v>12</v>
      </c>
      <c r="I25" s="214">
        <v>600</v>
      </c>
      <c r="J25" s="215">
        <v>1.5</v>
      </c>
      <c r="K25" s="204">
        <v>1</v>
      </c>
      <c r="L25" s="178">
        <v>0</v>
      </c>
      <c r="M25" s="178">
        <v>0</v>
      </c>
    </row>
    <row r="26" spans="1:13" ht="12.75" customHeight="1" x14ac:dyDescent="0.2">
      <c r="A26" s="199">
        <v>1</v>
      </c>
      <c r="B26" s="200">
        <v>1</v>
      </c>
      <c r="C26" s="205">
        <v>0</v>
      </c>
      <c r="D26" s="206" t="s">
        <v>693</v>
      </c>
      <c r="E26" s="199">
        <v>5</v>
      </c>
      <c r="F26" s="238">
        <v>1984</v>
      </c>
      <c r="G26" s="203">
        <v>1</v>
      </c>
      <c r="H26" s="203">
        <v>2</v>
      </c>
      <c r="I26" s="214">
        <v>600</v>
      </c>
      <c r="J26" s="215">
        <v>1.5</v>
      </c>
      <c r="K26" s="204">
        <v>1</v>
      </c>
      <c r="L26" s="178">
        <v>0</v>
      </c>
      <c r="M26" s="178">
        <v>0</v>
      </c>
    </row>
    <row r="27" spans="1:13" ht="12.75" customHeight="1" x14ac:dyDescent="0.2">
      <c r="A27" s="199">
        <v>1</v>
      </c>
      <c r="B27" s="200">
        <v>1</v>
      </c>
      <c r="C27" s="205">
        <v>0</v>
      </c>
      <c r="D27" s="206" t="s">
        <v>693</v>
      </c>
      <c r="E27" s="199">
        <v>5</v>
      </c>
      <c r="F27" s="238">
        <v>1984</v>
      </c>
      <c r="G27" s="203">
        <v>2</v>
      </c>
      <c r="H27" s="203">
        <v>4</v>
      </c>
      <c r="I27" s="214">
        <v>600</v>
      </c>
      <c r="J27" s="215">
        <v>1.5</v>
      </c>
      <c r="K27" s="204">
        <v>1</v>
      </c>
      <c r="L27" s="178">
        <v>0</v>
      </c>
      <c r="M27" s="178">
        <v>0</v>
      </c>
    </row>
    <row r="28" spans="1:13" ht="12.75" customHeight="1" x14ac:dyDescent="0.2">
      <c r="A28" s="199">
        <v>1</v>
      </c>
      <c r="B28" s="200">
        <v>1</v>
      </c>
      <c r="C28" s="205">
        <v>0</v>
      </c>
      <c r="D28" s="206" t="s">
        <v>693</v>
      </c>
      <c r="E28" s="199">
        <v>5</v>
      </c>
      <c r="F28" s="238">
        <v>1984</v>
      </c>
      <c r="G28" s="203">
        <v>3</v>
      </c>
      <c r="H28" s="203">
        <v>6</v>
      </c>
      <c r="I28" s="214">
        <v>600</v>
      </c>
      <c r="J28" s="215">
        <v>1.5</v>
      </c>
      <c r="K28" s="204">
        <v>1</v>
      </c>
      <c r="L28" s="178">
        <v>0</v>
      </c>
      <c r="M28" s="178">
        <v>0</v>
      </c>
    </row>
    <row r="29" spans="1:13" ht="12.75" customHeight="1" x14ac:dyDescent="0.2">
      <c r="A29" s="199">
        <v>1</v>
      </c>
      <c r="B29" s="200">
        <v>1</v>
      </c>
      <c r="C29" s="205">
        <v>0</v>
      </c>
      <c r="D29" s="206" t="s">
        <v>693</v>
      </c>
      <c r="E29" s="199">
        <v>5</v>
      </c>
      <c r="F29" s="238">
        <v>1984</v>
      </c>
      <c r="G29" s="203">
        <v>4</v>
      </c>
      <c r="H29" s="203">
        <v>8</v>
      </c>
      <c r="I29" s="214">
        <v>600</v>
      </c>
      <c r="J29" s="215">
        <v>1.5</v>
      </c>
      <c r="K29" s="204">
        <v>1</v>
      </c>
      <c r="L29" s="178">
        <v>0</v>
      </c>
      <c r="M29" s="178">
        <v>0</v>
      </c>
    </row>
    <row r="30" spans="1:13" ht="12.75" customHeight="1" x14ac:dyDescent="0.2">
      <c r="A30" s="199">
        <v>1</v>
      </c>
      <c r="B30" s="200">
        <v>1</v>
      </c>
      <c r="C30" s="205">
        <v>0</v>
      </c>
      <c r="D30" s="206" t="s">
        <v>693</v>
      </c>
      <c r="E30" s="199">
        <v>5</v>
      </c>
      <c r="F30" s="238">
        <v>1984</v>
      </c>
      <c r="G30" s="203">
        <v>5</v>
      </c>
      <c r="H30" s="203">
        <v>10</v>
      </c>
      <c r="I30" s="214">
        <v>600</v>
      </c>
      <c r="J30" s="215">
        <v>1.5</v>
      </c>
      <c r="K30" s="204">
        <v>1</v>
      </c>
      <c r="L30" s="178">
        <v>0</v>
      </c>
      <c r="M30" s="178">
        <v>0</v>
      </c>
    </row>
    <row r="31" spans="1:13" ht="12.75" customHeight="1" x14ac:dyDescent="0.2">
      <c r="A31" s="199">
        <v>1</v>
      </c>
      <c r="B31" s="200">
        <v>1</v>
      </c>
      <c r="C31" s="205">
        <v>0</v>
      </c>
      <c r="D31" s="206" t="s">
        <v>693</v>
      </c>
      <c r="E31" s="199">
        <v>5</v>
      </c>
      <c r="F31" s="238">
        <v>1984</v>
      </c>
      <c r="G31" s="203">
        <v>6</v>
      </c>
      <c r="H31" s="203">
        <v>12</v>
      </c>
      <c r="I31" s="214">
        <v>600</v>
      </c>
      <c r="J31" s="215">
        <v>1.5</v>
      </c>
      <c r="K31" s="204">
        <v>1</v>
      </c>
      <c r="L31" s="178">
        <v>0</v>
      </c>
      <c r="M31" s="178">
        <v>0</v>
      </c>
    </row>
    <row r="32" spans="1:13" x14ac:dyDescent="0.2">
      <c r="A32" s="199">
        <v>1</v>
      </c>
      <c r="B32" s="200">
        <v>1</v>
      </c>
      <c r="C32" s="199">
        <v>0</v>
      </c>
      <c r="D32" s="201" t="s">
        <v>693</v>
      </c>
      <c r="E32" s="199">
        <v>6</v>
      </c>
      <c r="F32" s="202">
        <v>1985</v>
      </c>
      <c r="G32" s="203">
        <v>1</v>
      </c>
      <c r="H32" s="203">
        <v>2</v>
      </c>
      <c r="I32" s="214">
        <v>600</v>
      </c>
      <c r="J32" s="215">
        <v>1.5</v>
      </c>
      <c r="K32" s="204">
        <v>1</v>
      </c>
      <c r="L32" s="178">
        <v>0</v>
      </c>
      <c r="M32" s="178">
        <v>0</v>
      </c>
    </row>
    <row r="33" spans="1:13" x14ac:dyDescent="0.2">
      <c r="A33" s="199">
        <v>1</v>
      </c>
      <c r="B33" s="200">
        <v>1</v>
      </c>
      <c r="C33" s="199">
        <v>0</v>
      </c>
      <c r="D33" s="201" t="s">
        <v>693</v>
      </c>
      <c r="E33" s="199">
        <v>6</v>
      </c>
      <c r="F33" s="202">
        <v>1985</v>
      </c>
      <c r="G33" s="203">
        <v>2</v>
      </c>
      <c r="H33" s="203">
        <v>4</v>
      </c>
      <c r="I33" s="214">
        <v>600</v>
      </c>
      <c r="J33" s="215">
        <v>1.5</v>
      </c>
      <c r="K33" s="204">
        <v>1</v>
      </c>
      <c r="L33" s="178">
        <v>0</v>
      </c>
      <c r="M33" s="178">
        <v>0</v>
      </c>
    </row>
    <row r="34" spans="1:13" x14ac:dyDescent="0.2">
      <c r="A34" s="199">
        <v>1</v>
      </c>
      <c r="B34" s="200">
        <v>1</v>
      </c>
      <c r="C34" s="199">
        <v>0</v>
      </c>
      <c r="D34" s="201" t="s">
        <v>693</v>
      </c>
      <c r="E34" s="199">
        <v>6</v>
      </c>
      <c r="F34" s="202">
        <v>1985</v>
      </c>
      <c r="G34" s="203">
        <v>3</v>
      </c>
      <c r="H34" s="203">
        <v>6</v>
      </c>
      <c r="I34" s="214">
        <v>600</v>
      </c>
      <c r="J34" s="215">
        <v>1.5</v>
      </c>
      <c r="K34" s="204">
        <v>1</v>
      </c>
      <c r="L34" s="178">
        <v>0</v>
      </c>
      <c r="M34" s="178">
        <v>0</v>
      </c>
    </row>
    <row r="35" spans="1:13" x14ac:dyDescent="0.2">
      <c r="A35" s="199">
        <v>1</v>
      </c>
      <c r="B35" s="200">
        <v>1</v>
      </c>
      <c r="C35" s="199">
        <v>0</v>
      </c>
      <c r="D35" s="201" t="s">
        <v>693</v>
      </c>
      <c r="E35" s="199">
        <v>6</v>
      </c>
      <c r="F35" s="202">
        <v>1985</v>
      </c>
      <c r="G35" s="203">
        <v>4</v>
      </c>
      <c r="H35" s="203">
        <v>8</v>
      </c>
      <c r="I35" s="214">
        <v>600</v>
      </c>
      <c r="J35" s="215">
        <v>1.5</v>
      </c>
      <c r="K35" s="204">
        <v>1</v>
      </c>
      <c r="L35" s="178">
        <v>0</v>
      </c>
      <c r="M35" s="178">
        <v>0</v>
      </c>
    </row>
    <row r="36" spans="1:13" x14ac:dyDescent="0.2">
      <c r="A36" s="199">
        <v>1</v>
      </c>
      <c r="B36" s="200">
        <v>1</v>
      </c>
      <c r="C36" s="199">
        <v>0</v>
      </c>
      <c r="D36" s="201" t="s">
        <v>693</v>
      </c>
      <c r="E36" s="199">
        <v>6</v>
      </c>
      <c r="F36" s="202">
        <v>1985</v>
      </c>
      <c r="G36" s="203">
        <v>5</v>
      </c>
      <c r="H36" s="203">
        <v>10</v>
      </c>
      <c r="I36" s="214">
        <v>600</v>
      </c>
      <c r="J36" s="215">
        <v>1.5</v>
      </c>
      <c r="K36" s="204">
        <v>1</v>
      </c>
      <c r="L36" s="178">
        <v>0</v>
      </c>
      <c r="M36" s="178">
        <v>0</v>
      </c>
    </row>
    <row r="37" spans="1:13" x14ac:dyDescent="0.2">
      <c r="A37" s="199">
        <v>1</v>
      </c>
      <c r="B37" s="200">
        <v>1</v>
      </c>
      <c r="C37" s="199">
        <v>0</v>
      </c>
      <c r="D37" s="201" t="s">
        <v>693</v>
      </c>
      <c r="E37" s="199">
        <v>6</v>
      </c>
      <c r="F37" s="202">
        <v>1985</v>
      </c>
      <c r="G37" s="203">
        <v>6</v>
      </c>
      <c r="H37" s="203">
        <v>12</v>
      </c>
      <c r="I37" s="214">
        <v>600</v>
      </c>
      <c r="J37" s="215">
        <v>1.5</v>
      </c>
      <c r="K37" s="204">
        <v>1</v>
      </c>
      <c r="L37" s="178">
        <v>0</v>
      </c>
      <c r="M37" s="178">
        <v>0</v>
      </c>
    </row>
    <row r="38" spans="1:13" ht="12.75" customHeight="1" x14ac:dyDescent="0.2">
      <c r="A38" s="199">
        <v>1</v>
      </c>
      <c r="B38" s="200">
        <v>1</v>
      </c>
      <c r="C38" s="199">
        <v>0</v>
      </c>
      <c r="D38" s="201" t="s">
        <v>693</v>
      </c>
      <c r="E38" s="199">
        <v>7</v>
      </c>
      <c r="F38" s="202">
        <v>1986</v>
      </c>
      <c r="G38" s="203">
        <v>1</v>
      </c>
      <c r="H38" s="203">
        <v>2</v>
      </c>
      <c r="I38" s="214">
        <v>600</v>
      </c>
      <c r="J38" s="215">
        <v>1.5</v>
      </c>
      <c r="K38" s="204">
        <v>1</v>
      </c>
      <c r="L38" s="178">
        <v>0</v>
      </c>
      <c r="M38" s="178">
        <v>0</v>
      </c>
    </row>
    <row r="39" spans="1:13" ht="12.75" customHeight="1" x14ac:dyDescent="0.2">
      <c r="A39" s="199">
        <v>1</v>
      </c>
      <c r="B39" s="200">
        <v>1</v>
      </c>
      <c r="C39" s="199">
        <v>0</v>
      </c>
      <c r="D39" s="201" t="s">
        <v>693</v>
      </c>
      <c r="E39" s="199">
        <v>7</v>
      </c>
      <c r="F39" s="202">
        <v>1986</v>
      </c>
      <c r="G39" s="203">
        <v>2</v>
      </c>
      <c r="H39" s="203">
        <v>4</v>
      </c>
      <c r="I39" s="214">
        <v>600</v>
      </c>
      <c r="J39" s="215">
        <v>1.5</v>
      </c>
      <c r="K39" s="204">
        <v>1</v>
      </c>
      <c r="L39" s="178">
        <v>0</v>
      </c>
      <c r="M39" s="178">
        <v>0</v>
      </c>
    </row>
    <row r="40" spans="1:13" ht="12.75" customHeight="1" x14ac:dyDescent="0.2">
      <c r="A40" s="199">
        <v>1</v>
      </c>
      <c r="B40" s="200">
        <v>1</v>
      </c>
      <c r="C40" s="199">
        <v>0</v>
      </c>
      <c r="D40" s="201" t="s">
        <v>693</v>
      </c>
      <c r="E40" s="199">
        <v>7</v>
      </c>
      <c r="F40" s="202">
        <v>1986</v>
      </c>
      <c r="G40" s="203">
        <v>3</v>
      </c>
      <c r="H40" s="203">
        <v>6</v>
      </c>
      <c r="I40" s="214">
        <v>600</v>
      </c>
      <c r="J40" s="215">
        <v>1.5</v>
      </c>
      <c r="K40" s="204">
        <v>1</v>
      </c>
      <c r="L40" s="178">
        <v>0</v>
      </c>
      <c r="M40" s="178">
        <v>0</v>
      </c>
    </row>
    <row r="41" spans="1:13" ht="12.75" customHeight="1" x14ac:dyDescent="0.2">
      <c r="A41" s="199">
        <v>1</v>
      </c>
      <c r="B41" s="200">
        <v>1</v>
      </c>
      <c r="C41" s="199">
        <v>0</v>
      </c>
      <c r="D41" s="201" t="s">
        <v>693</v>
      </c>
      <c r="E41" s="199">
        <v>7</v>
      </c>
      <c r="F41" s="202">
        <v>1986</v>
      </c>
      <c r="G41" s="203">
        <v>4</v>
      </c>
      <c r="H41" s="203">
        <v>8</v>
      </c>
      <c r="I41" s="214">
        <v>600</v>
      </c>
      <c r="J41" s="215">
        <v>1.5</v>
      </c>
      <c r="K41" s="204">
        <v>1</v>
      </c>
      <c r="L41" s="178">
        <v>0</v>
      </c>
      <c r="M41" s="178">
        <v>0</v>
      </c>
    </row>
    <row r="42" spans="1:13" ht="12.75" customHeight="1" x14ac:dyDescent="0.2">
      <c r="A42" s="199">
        <v>1</v>
      </c>
      <c r="B42" s="200">
        <v>1</v>
      </c>
      <c r="C42" s="199">
        <v>0</v>
      </c>
      <c r="D42" s="201" t="s">
        <v>693</v>
      </c>
      <c r="E42" s="199">
        <v>7</v>
      </c>
      <c r="F42" s="202">
        <v>1986</v>
      </c>
      <c r="G42" s="203">
        <v>5</v>
      </c>
      <c r="H42" s="203">
        <v>10</v>
      </c>
      <c r="I42" s="214">
        <v>600</v>
      </c>
      <c r="J42" s="215">
        <v>1.5</v>
      </c>
      <c r="K42" s="204">
        <v>1</v>
      </c>
      <c r="L42" s="178">
        <v>0</v>
      </c>
      <c r="M42" s="178">
        <v>0</v>
      </c>
    </row>
    <row r="43" spans="1:13" ht="12.75" customHeight="1" x14ac:dyDescent="0.2">
      <c r="A43" s="199">
        <v>1</v>
      </c>
      <c r="B43" s="200">
        <v>1</v>
      </c>
      <c r="C43" s="199">
        <v>0</v>
      </c>
      <c r="D43" s="201" t="s">
        <v>693</v>
      </c>
      <c r="E43" s="199">
        <v>7</v>
      </c>
      <c r="F43" s="202">
        <v>1986</v>
      </c>
      <c r="G43" s="203">
        <v>6</v>
      </c>
      <c r="H43" s="203">
        <v>12</v>
      </c>
      <c r="I43" s="214">
        <v>600</v>
      </c>
      <c r="J43" s="215">
        <v>1.5</v>
      </c>
      <c r="K43" s="204">
        <v>1</v>
      </c>
      <c r="L43" s="178">
        <v>0</v>
      </c>
      <c r="M43" s="178">
        <v>0</v>
      </c>
    </row>
    <row r="44" spans="1:13" ht="12.75" customHeight="1" x14ac:dyDescent="0.2">
      <c r="A44" s="199">
        <v>1</v>
      </c>
      <c r="B44" s="200">
        <v>1</v>
      </c>
      <c r="C44" s="199">
        <v>0</v>
      </c>
      <c r="D44" s="201" t="s">
        <v>693</v>
      </c>
      <c r="E44" s="199">
        <v>8</v>
      </c>
      <c r="F44" s="202">
        <v>1987</v>
      </c>
      <c r="G44" s="203">
        <v>1</v>
      </c>
      <c r="H44" s="203">
        <v>2</v>
      </c>
      <c r="I44" s="214">
        <v>600</v>
      </c>
      <c r="J44" s="215">
        <v>1.5</v>
      </c>
      <c r="K44" s="204">
        <v>1</v>
      </c>
      <c r="L44" s="178">
        <v>0</v>
      </c>
      <c r="M44" s="178">
        <v>0</v>
      </c>
    </row>
    <row r="45" spans="1:13" ht="12.75" customHeight="1" x14ac:dyDescent="0.2">
      <c r="A45" s="199">
        <v>1</v>
      </c>
      <c r="B45" s="200">
        <v>1</v>
      </c>
      <c r="C45" s="199">
        <v>0</v>
      </c>
      <c r="D45" s="201" t="s">
        <v>693</v>
      </c>
      <c r="E45" s="199">
        <v>8</v>
      </c>
      <c r="F45" s="202">
        <v>1987</v>
      </c>
      <c r="G45" s="203">
        <v>2</v>
      </c>
      <c r="H45" s="203">
        <v>4</v>
      </c>
      <c r="I45" s="214">
        <v>600</v>
      </c>
      <c r="J45" s="215">
        <v>1.5</v>
      </c>
      <c r="K45" s="204">
        <v>1</v>
      </c>
      <c r="L45" s="178">
        <v>0</v>
      </c>
      <c r="M45" s="178">
        <v>0</v>
      </c>
    </row>
    <row r="46" spans="1:13" ht="12.75" customHeight="1" x14ac:dyDescent="0.2">
      <c r="A46" s="199">
        <v>1</v>
      </c>
      <c r="B46" s="200">
        <v>1</v>
      </c>
      <c r="C46" s="199">
        <v>0</v>
      </c>
      <c r="D46" s="201" t="s">
        <v>693</v>
      </c>
      <c r="E46" s="199">
        <v>8</v>
      </c>
      <c r="F46" s="202">
        <v>1987</v>
      </c>
      <c r="G46" s="203">
        <v>3</v>
      </c>
      <c r="H46" s="203">
        <v>6</v>
      </c>
      <c r="I46" s="214">
        <v>600</v>
      </c>
      <c r="J46" s="215">
        <v>1.5</v>
      </c>
      <c r="K46" s="204">
        <v>1</v>
      </c>
      <c r="L46" s="178">
        <v>0</v>
      </c>
      <c r="M46" s="178">
        <v>0</v>
      </c>
    </row>
    <row r="47" spans="1:13" ht="12.75" customHeight="1" x14ac:dyDescent="0.2">
      <c r="A47" s="199">
        <v>1</v>
      </c>
      <c r="B47" s="200">
        <v>1</v>
      </c>
      <c r="C47" s="199">
        <v>0</v>
      </c>
      <c r="D47" s="201" t="s">
        <v>693</v>
      </c>
      <c r="E47" s="199">
        <v>8</v>
      </c>
      <c r="F47" s="202">
        <v>1987</v>
      </c>
      <c r="G47" s="203">
        <v>4</v>
      </c>
      <c r="H47" s="203">
        <v>8</v>
      </c>
      <c r="I47" s="214">
        <v>600</v>
      </c>
      <c r="J47" s="215">
        <v>1.5</v>
      </c>
      <c r="K47" s="204">
        <v>1</v>
      </c>
      <c r="L47" s="178">
        <v>0</v>
      </c>
      <c r="M47" s="178">
        <v>0</v>
      </c>
    </row>
    <row r="48" spans="1:13" ht="12.75" customHeight="1" x14ac:dyDescent="0.2">
      <c r="A48" s="199">
        <v>1</v>
      </c>
      <c r="B48" s="200">
        <v>1</v>
      </c>
      <c r="C48" s="199">
        <v>0</v>
      </c>
      <c r="D48" s="201" t="s">
        <v>693</v>
      </c>
      <c r="E48" s="199">
        <v>8</v>
      </c>
      <c r="F48" s="202">
        <v>1987</v>
      </c>
      <c r="G48" s="203">
        <v>5</v>
      </c>
      <c r="H48" s="203">
        <v>10</v>
      </c>
      <c r="I48" s="214">
        <v>600</v>
      </c>
      <c r="J48" s="215">
        <v>1.5</v>
      </c>
      <c r="K48" s="204">
        <v>1</v>
      </c>
      <c r="L48" s="178">
        <v>0</v>
      </c>
      <c r="M48" s="178">
        <v>0</v>
      </c>
    </row>
    <row r="49" spans="1:13" ht="12.75" customHeight="1" x14ac:dyDescent="0.2">
      <c r="A49" s="199">
        <v>1</v>
      </c>
      <c r="B49" s="200">
        <v>1</v>
      </c>
      <c r="C49" s="199">
        <v>0</v>
      </c>
      <c r="D49" s="201" t="s">
        <v>693</v>
      </c>
      <c r="E49" s="199">
        <v>8</v>
      </c>
      <c r="F49" s="202">
        <v>1987</v>
      </c>
      <c r="G49" s="203">
        <v>6</v>
      </c>
      <c r="H49" s="203">
        <v>12</v>
      </c>
      <c r="I49" s="214">
        <v>600</v>
      </c>
      <c r="J49" s="215">
        <v>1.5</v>
      </c>
      <c r="K49" s="204">
        <v>1</v>
      </c>
      <c r="L49" s="178">
        <v>0</v>
      </c>
      <c r="M49" s="178">
        <v>0</v>
      </c>
    </row>
    <row r="50" spans="1:13" ht="12.75" customHeight="1" x14ac:dyDescent="0.2">
      <c r="A50" s="199">
        <v>1</v>
      </c>
      <c r="B50" s="200">
        <v>1</v>
      </c>
      <c r="C50" s="199">
        <v>0</v>
      </c>
      <c r="D50" s="201" t="s">
        <v>693</v>
      </c>
      <c r="E50" s="199">
        <v>9</v>
      </c>
      <c r="F50" s="202">
        <v>1988</v>
      </c>
      <c r="G50" s="203">
        <v>1</v>
      </c>
      <c r="H50" s="203">
        <v>2</v>
      </c>
      <c r="I50" s="214">
        <v>600</v>
      </c>
      <c r="J50" s="215">
        <v>1.5</v>
      </c>
      <c r="K50" s="204">
        <v>1</v>
      </c>
      <c r="L50" s="178">
        <v>0</v>
      </c>
      <c r="M50" s="178">
        <v>0</v>
      </c>
    </row>
    <row r="51" spans="1:13" ht="12.75" customHeight="1" x14ac:dyDescent="0.2">
      <c r="A51" s="199">
        <v>1</v>
      </c>
      <c r="B51" s="200">
        <v>1</v>
      </c>
      <c r="C51" s="199">
        <v>0</v>
      </c>
      <c r="D51" s="201" t="s">
        <v>693</v>
      </c>
      <c r="E51" s="199">
        <v>9</v>
      </c>
      <c r="F51" s="202">
        <v>1988</v>
      </c>
      <c r="G51" s="203">
        <v>2</v>
      </c>
      <c r="H51" s="203">
        <v>4</v>
      </c>
      <c r="I51" s="214">
        <v>600</v>
      </c>
      <c r="J51" s="215">
        <v>1.5</v>
      </c>
      <c r="K51" s="204">
        <v>1</v>
      </c>
      <c r="L51" s="178">
        <v>0</v>
      </c>
      <c r="M51" s="178">
        <v>0</v>
      </c>
    </row>
    <row r="52" spans="1:13" ht="12.75" customHeight="1" x14ac:dyDescent="0.2">
      <c r="A52" s="199">
        <v>1</v>
      </c>
      <c r="B52" s="200">
        <v>1</v>
      </c>
      <c r="C52" s="199">
        <v>0</v>
      </c>
      <c r="D52" s="201" t="s">
        <v>693</v>
      </c>
      <c r="E52" s="199">
        <v>9</v>
      </c>
      <c r="F52" s="202">
        <v>1988</v>
      </c>
      <c r="G52" s="203">
        <v>3</v>
      </c>
      <c r="H52" s="203">
        <v>6</v>
      </c>
      <c r="I52" s="214">
        <v>600</v>
      </c>
      <c r="J52" s="215">
        <v>1.5</v>
      </c>
      <c r="K52" s="204">
        <v>1</v>
      </c>
      <c r="L52" s="178">
        <v>0</v>
      </c>
      <c r="M52" s="178">
        <v>0</v>
      </c>
    </row>
    <row r="53" spans="1:13" ht="12.75" customHeight="1" x14ac:dyDescent="0.2">
      <c r="A53" s="199">
        <v>1</v>
      </c>
      <c r="B53" s="200">
        <v>1</v>
      </c>
      <c r="C53" s="199">
        <v>0</v>
      </c>
      <c r="D53" s="201" t="s">
        <v>693</v>
      </c>
      <c r="E53" s="199">
        <v>9</v>
      </c>
      <c r="F53" s="202">
        <v>1988</v>
      </c>
      <c r="G53" s="203">
        <v>4</v>
      </c>
      <c r="H53" s="203">
        <v>8</v>
      </c>
      <c r="I53" s="214">
        <v>600</v>
      </c>
      <c r="J53" s="215">
        <v>1.5</v>
      </c>
      <c r="K53" s="204">
        <v>1</v>
      </c>
      <c r="L53" s="178">
        <v>0</v>
      </c>
      <c r="M53" s="178">
        <v>0</v>
      </c>
    </row>
    <row r="54" spans="1:13" ht="12.75" customHeight="1" x14ac:dyDescent="0.2">
      <c r="A54" s="199">
        <v>1</v>
      </c>
      <c r="B54" s="200">
        <v>1</v>
      </c>
      <c r="C54" s="199">
        <v>0</v>
      </c>
      <c r="D54" s="201" t="s">
        <v>693</v>
      </c>
      <c r="E54" s="199">
        <v>9</v>
      </c>
      <c r="F54" s="202">
        <v>1988</v>
      </c>
      <c r="G54" s="203">
        <v>5</v>
      </c>
      <c r="H54" s="203">
        <v>10</v>
      </c>
      <c r="I54" s="214">
        <v>600</v>
      </c>
      <c r="J54" s="215">
        <v>1.5</v>
      </c>
      <c r="K54" s="204">
        <v>1</v>
      </c>
      <c r="L54" s="178">
        <v>0</v>
      </c>
      <c r="M54" s="178">
        <v>0</v>
      </c>
    </row>
    <row r="55" spans="1:13" ht="12.75" customHeight="1" x14ac:dyDescent="0.2">
      <c r="A55" s="199">
        <v>1</v>
      </c>
      <c r="B55" s="200">
        <v>1</v>
      </c>
      <c r="C55" s="199">
        <v>0</v>
      </c>
      <c r="D55" s="201" t="s">
        <v>693</v>
      </c>
      <c r="E55" s="199">
        <v>9</v>
      </c>
      <c r="F55" s="202">
        <v>1988</v>
      </c>
      <c r="G55" s="203">
        <v>6</v>
      </c>
      <c r="H55" s="203">
        <v>12</v>
      </c>
      <c r="I55" s="214">
        <v>600</v>
      </c>
      <c r="J55" s="215">
        <v>1.5</v>
      </c>
      <c r="K55" s="204">
        <v>1</v>
      </c>
      <c r="L55" s="178">
        <v>0</v>
      </c>
      <c r="M55" s="178">
        <v>0</v>
      </c>
    </row>
    <row r="56" spans="1:13" ht="12.75" customHeight="1" x14ac:dyDescent="0.2">
      <c r="A56" s="199">
        <v>1</v>
      </c>
      <c r="B56" s="200">
        <v>1</v>
      </c>
      <c r="C56" s="199">
        <v>0</v>
      </c>
      <c r="D56" s="201" t="s">
        <v>693</v>
      </c>
      <c r="E56" s="199">
        <v>10</v>
      </c>
      <c r="F56" s="202">
        <v>1989</v>
      </c>
      <c r="G56" s="203">
        <v>1</v>
      </c>
      <c r="H56" s="203">
        <v>2</v>
      </c>
      <c r="I56" s="214">
        <v>600</v>
      </c>
      <c r="J56" s="215">
        <v>1.5</v>
      </c>
      <c r="K56" s="204">
        <v>1</v>
      </c>
      <c r="L56" s="178">
        <v>0</v>
      </c>
      <c r="M56" s="178">
        <v>0</v>
      </c>
    </row>
    <row r="57" spans="1:13" ht="12.75" customHeight="1" x14ac:dyDescent="0.2">
      <c r="A57" s="199">
        <v>1</v>
      </c>
      <c r="B57" s="200">
        <v>1</v>
      </c>
      <c r="C57" s="199">
        <v>0</v>
      </c>
      <c r="D57" s="201" t="s">
        <v>693</v>
      </c>
      <c r="E57" s="199">
        <v>10</v>
      </c>
      <c r="F57" s="202">
        <v>1989</v>
      </c>
      <c r="G57" s="203">
        <v>2</v>
      </c>
      <c r="H57" s="203">
        <v>4</v>
      </c>
      <c r="I57" s="214">
        <v>600</v>
      </c>
      <c r="J57" s="215">
        <v>1.5</v>
      </c>
      <c r="K57" s="204">
        <v>1</v>
      </c>
      <c r="L57" s="178">
        <v>0</v>
      </c>
      <c r="M57" s="178">
        <v>0</v>
      </c>
    </row>
    <row r="58" spans="1:13" ht="12.75" customHeight="1" x14ac:dyDescent="0.2">
      <c r="A58" s="199">
        <v>1</v>
      </c>
      <c r="B58" s="200">
        <v>1</v>
      </c>
      <c r="C58" s="199">
        <v>0</v>
      </c>
      <c r="D58" s="201" t="s">
        <v>693</v>
      </c>
      <c r="E58" s="199">
        <v>10</v>
      </c>
      <c r="F58" s="202">
        <v>1989</v>
      </c>
      <c r="G58" s="203">
        <v>3</v>
      </c>
      <c r="H58" s="203">
        <v>6</v>
      </c>
      <c r="I58" s="214">
        <v>600</v>
      </c>
      <c r="J58" s="215">
        <v>1.5</v>
      </c>
      <c r="K58" s="204">
        <v>1</v>
      </c>
      <c r="L58" s="178">
        <v>0</v>
      </c>
      <c r="M58" s="178">
        <v>0</v>
      </c>
    </row>
    <row r="59" spans="1:13" ht="12.75" customHeight="1" x14ac:dyDescent="0.2">
      <c r="A59" s="199">
        <v>1</v>
      </c>
      <c r="B59" s="200">
        <v>1</v>
      </c>
      <c r="C59" s="199">
        <v>0</v>
      </c>
      <c r="D59" s="201" t="s">
        <v>693</v>
      </c>
      <c r="E59" s="199">
        <v>10</v>
      </c>
      <c r="F59" s="202">
        <v>1989</v>
      </c>
      <c r="G59" s="203">
        <v>4</v>
      </c>
      <c r="H59" s="203">
        <v>8</v>
      </c>
      <c r="I59" s="214">
        <v>600</v>
      </c>
      <c r="J59" s="215">
        <v>1.5</v>
      </c>
      <c r="K59" s="204">
        <v>1</v>
      </c>
      <c r="L59" s="178">
        <v>0</v>
      </c>
      <c r="M59" s="178">
        <v>0</v>
      </c>
    </row>
    <row r="60" spans="1:13" ht="12.75" customHeight="1" x14ac:dyDescent="0.2">
      <c r="A60" s="199">
        <v>1</v>
      </c>
      <c r="B60" s="200">
        <v>1</v>
      </c>
      <c r="C60" s="199">
        <v>0</v>
      </c>
      <c r="D60" s="201" t="s">
        <v>693</v>
      </c>
      <c r="E60" s="199">
        <v>10</v>
      </c>
      <c r="F60" s="202">
        <v>1989</v>
      </c>
      <c r="G60" s="203">
        <v>5</v>
      </c>
      <c r="H60" s="203">
        <v>10</v>
      </c>
      <c r="I60" s="214">
        <v>600</v>
      </c>
      <c r="J60" s="215">
        <v>1.5</v>
      </c>
      <c r="K60" s="204">
        <v>1</v>
      </c>
      <c r="L60" s="178">
        <v>0</v>
      </c>
      <c r="M60" s="178">
        <v>0</v>
      </c>
    </row>
    <row r="61" spans="1:13" ht="12.75" customHeight="1" x14ac:dyDescent="0.2">
      <c r="A61" s="199">
        <v>1</v>
      </c>
      <c r="B61" s="200">
        <v>1</v>
      </c>
      <c r="C61" s="199">
        <v>0</v>
      </c>
      <c r="D61" s="201" t="s">
        <v>693</v>
      </c>
      <c r="E61" s="199">
        <v>10</v>
      </c>
      <c r="F61" s="202">
        <v>1989</v>
      </c>
      <c r="G61" s="203">
        <v>6</v>
      </c>
      <c r="H61" s="203">
        <v>12</v>
      </c>
      <c r="I61" s="214">
        <v>600</v>
      </c>
      <c r="J61" s="215">
        <v>1.5</v>
      </c>
      <c r="K61" s="204">
        <v>1</v>
      </c>
      <c r="L61" s="178">
        <v>0</v>
      </c>
      <c r="M61" s="178">
        <v>0</v>
      </c>
    </row>
    <row r="62" spans="1:13" ht="12.75" customHeight="1" x14ac:dyDescent="0.2">
      <c r="A62" s="199">
        <v>1</v>
      </c>
      <c r="B62" s="200">
        <v>1</v>
      </c>
      <c r="C62" s="199">
        <v>0</v>
      </c>
      <c r="D62" s="201" t="s">
        <v>693</v>
      </c>
      <c r="E62" s="199">
        <v>11</v>
      </c>
      <c r="F62" s="202">
        <v>1990</v>
      </c>
      <c r="G62" s="203">
        <v>1</v>
      </c>
      <c r="H62" s="203">
        <v>2</v>
      </c>
      <c r="I62" s="214">
        <v>600</v>
      </c>
      <c r="J62" s="215">
        <v>1.5</v>
      </c>
      <c r="K62" s="204">
        <v>1</v>
      </c>
      <c r="L62" s="178">
        <v>0</v>
      </c>
      <c r="M62" s="178">
        <v>0</v>
      </c>
    </row>
    <row r="63" spans="1:13" ht="12.75" customHeight="1" x14ac:dyDescent="0.2">
      <c r="A63" s="199">
        <v>1</v>
      </c>
      <c r="B63" s="200">
        <v>1</v>
      </c>
      <c r="C63" s="205">
        <v>0</v>
      </c>
      <c r="D63" s="206" t="s">
        <v>693</v>
      </c>
      <c r="E63" s="199">
        <v>11</v>
      </c>
      <c r="F63" s="202">
        <v>1990</v>
      </c>
      <c r="G63" s="203">
        <v>2</v>
      </c>
      <c r="H63" s="203">
        <v>4</v>
      </c>
      <c r="I63" s="214">
        <v>600</v>
      </c>
      <c r="J63" s="215">
        <v>1.5</v>
      </c>
      <c r="K63" s="204">
        <v>1</v>
      </c>
      <c r="L63" s="178">
        <v>0</v>
      </c>
      <c r="M63" s="178">
        <v>0</v>
      </c>
    </row>
    <row r="64" spans="1:13" ht="12.75" customHeight="1" x14ac:dyDescent="0.2">
      <c r="A64" s="199">
        <v>1</v>
      </c>
      <c r="B64" s="200">
        <v>1</v>
      </c>
      <c r="C64" s="199">
        <v>0</v>
      </c>
      <c r="D64" s="201" t="s">
        <v>693</v>
      </c>
      <c r="E64" s="199">
        <v>11</v>
      </c>
      <c r="F64" s="202">
        <v>1990</v>
      </c>
      <c r="G64" s="203">
        <v>3</v>
      </c>
      <c r="H64" s="203">
        <v>6</v>
      </c>
      <c r="I64" s="214">
        <v>600</v>
      </c>
      <c r="J64" s="215">
        <v>1.5</v>
      </c>
      <c r="K64" s="204">
        <v>1</v>
      </c>
      <c r="L64" s="178">
        <v>0</v>
      </c>
      <c r="M64" s="178">
        <v>0</v>
      </c>
    </row>
    <row r="65" spans="1:15" s="181" customFormat="1" ht="12.75" customHeight="1" x14ac:dyDescent="0.2">
      <c r="A65" s="199">
        <v>1</v>
      </c>
      <c r="B65" s="200">
        <v>1</v>
      </c>
      <c r="C65" s="199">
        <v>0</v>
      </c>
      <c r="D65" s="201" t="s">
        <v>693</v>
      </c>
      <c r="E65" s="199">
        <v>11</v>
      </c>
      <c r="F65" s="202">
        <v>1990</v>
      </c>
      <c r="G65" s="203">
        <v>4</v>
      </c>
      <c r="H65" s="203">
        <v>8</v>
      </c>
      <c r="I65" s="214">
        <v>600</v>
      </c>
      <c r="J65" s="215">
        <v>1.5</v>
      </c>
      <c r="K65" s="204">
        <v>1</v>
      </c>
      <c r="L65" s="178">
        <v>0</v>
      </c>
      <c r="M65" s="178">
        <v>0</v>
      </c>
      <c r="N65" s="178"/>
      <c r="O65" s="178"/>
    </row>
    <row r="66" spans="1:15" ht="12.75" customHeight="1" x14ac:dyDescent="0.2">
      <c r="A66" s="199">
        <v>1</v>
      </c>
      <c r="B66" s="200">
        <v>1</v>
      </c>
      <c r="C66" s="199">
        <v>0</v>
      </c>
      <c r="D66" s="201" t="s">
        <v>693</v>
      </c>
      <c r="E66" s="199">
        <v>11</v>
      </c>
      <c r="F66" s="202">
        <v>1990</v>
      </c>
      <c r="G66" s="203">
        <v>5</v>
      </c>
      <c r="H66" s="203">
        <v>10</v>
      </c>
      <c r="I66" s="214">
        <v>600</v>
      </c>
      <c r="J66" s="215">
        <v>1.5</v>
      </c>
      <c r="K66" s="204">
        <v>1</v>
      </c>
      <c r="L66" s="178">
        <v>0</v>
      </c>
      <c r="M66" s="178">
        <v>0</v>
      </c>
    </row>
    <row r="67" spans="1:15" ht="12.75" customHeight="1" x14ac:dyDescent="0.2">
      <c r="A67" s="199">
        <v>1</v>
      </c>
      <c r="B67" s="200">
        <v>1</v>
      </c>
      <c r="C67" s="199">
        <v>0</v>
      </c>
      <c r="D67" s="201" t="s">
        <v>693</v>
      </c>
      <c r="E67" s="199">
        <v>11</v>
      </c>
      <c r="F67" s="202">
        <v>1990</v>
      </c>
      <c r="G67" s="203">
        <v>6</v>
      </c>
      <c r="H67" s="203">
        <v>12</v>
      </c>
      <c r="I67" s="214">
        <v>600</v>
      </c>
      <c r="J67" s="215">
        <v>1.5</v>
      </c>
      <c r="K67" s="204">
        <v>1</v>
      </c>
      <c r="L67" s="178">
        <v>0</v>
      </c>
      <c r="M67" s="178">
        <v>0</v>
      </c>
    </row>
    <row r="68" spans="1:15" ht="12.75" customHeight="1" x14ac:dyDescent="0.2">
      <c r="A68" s="199">
        <v>1</v>
      </c>
      <c r="B68" s="200">
        <v>1</v>
      </c>
      <c r="C68" s="199">
        <v>0</v>
      </c>
      <c r="D68" s="201" t="s">
        <v>693</v>
      </c>
      <c r="E68" s="199">
        <v>12</v>
      </c>
      <c r="F68" s="202">
        <v>1991</v>
      </c>
      <c r="G68" s="203">
        <v>1</v>
      </c>
      <c r="H68" s="203">
        <v>2</v>
      </c>
      <c r="I68" s="214">
        <v>600</v>
      </c>
      <c r="J68" s="215">
        <v>1.5</v>
      </c>
      <c r="K68" s="204">
        <v>1</v>
      </c>
      <c r="L68" s="178">
        <v>0</v>
      </c>
      <c r="M68" s="178">
        <v>0</v>
      </c>
    </row>
    <row r="69" spans="1:15" ht="12.75" customHeight="1" x14ac:dyDescent="0.2">
      <c r="A69" s="199">
        <v>1</v>
      </c>
      <c r="B69" s="200">
        <v>1</v>
      </c>
      <c r="C69" s="199">
        <v>0</v>
      </c>
      <c r="D69" s="201" t="s">
        <v>693</v>
      </c>
      <c r="E69" s="199">
        <v>12</v>
      </c>
      <c r="F69" s="202">
        <v>1991</v>
      </c>
      <c r="G69" s="203">
        <v>2</v>
      </c>
      <c r="H69" s="203">
        <v>4</v>
      </c>
      <c r="I69" s="214">
        <v>600</v>
      </c>
      <c r="J69" s="215">
        <v>1.5</v>
      </c>
      <c r="K69" s="204">
        <v>1</v>
      </c>
      <c r="L69" s="178">
        <v>0</v>
      </c>
      <c r="M69" s="178">
        <v>0</v>
      </c>
    </row>
    <row r="70" spans="1:15" ht="12.75" customHeight="1" x14ac:dyDescent="0.2">
      <c r="A70" s="199">
        <v>1</v>
      </c>
      <c r="B70" s="200">
        <v>1</v>
      </c>
      <c r="C70" s="199">
        <v>0</v>
      </c>
      <c r="D70" s="201" t="s">
        <v>693</v>
      </c>
      <c r="E70" s="199">
        <v>12</v>
      </c>
      <c r="F70" s="202">
        <v>1991</v>
      </c>
      <c r="G70" s="203">
        <v>3</v>
      </c>
      <c r="H70" s="203">
        <v>6</v>
      </c>
      <c r="I70" s="214">
        <v>600</v>
      </c>
      <c r="J70" s="215">
        <v>1.5</v>
      </c>
      <c r="K70" s="204">
        <v>1</v>
      </c>
      <c r="L70" s="178">
        <v>0</v>
      </c>
      <c r="M70" s="178">
        <v>0</v>
      </c>
    </row>
    <row r="71" spans="1:15" ht="12.75" customHeight="1" x14ac:dyDescent="0.2">
      <c r="A71" s="199">
        <v>1</v>
      </c>
      <c r="B71" s="200">
        <v>1</v>
      </c>
      <c r="C71" s="199">
        <v>0</v>
      </c>
      <c r="D71" s="201" t="s">
        <v>693</v>
      </c>
      <c r="E71" s="199">
        <v>12</v>
      </c>
      <c r="F71" s="202">
        <v>1991</v>
      </c>
      <c r="G71" s="203">
        <v>4</v>
      </c>
      <c r="H71" s="203">
        <v>8</v>
      </c>
      <c r="I71" s="214">
        <v>600</v>
      </c>
      <c r="J71" s="215">
        <v>1.5</v>
      </c>
      <c r="K71" s="204">
        <v>1</v>
      </c>
      <c r="L71" s="178">
        <v>0</v>
      </c>
      <c r="M71" s="178">
        <v>0</v>
      </c>
    </row>
    <row r="72" spans="1:15" ht="12.75" customHeight="1" x14ac:dyDescent="0.2">
      <c r="A72" s="199">
        <v>1</v>
      </c>
      <c r="B72" s="200">
        <v>1</v>
      </c>
      <c r="C72" s="205">
        <v>0</v>
      </c>
      <c r="D72" s="206" t="s">
        <v>693</v>
      </c>
      <c r="E72" s="199">
        <v>12</v>
      </c>
      <c r="F72" s="202">
        <v>1991</v>
      </c>
      <c r="G72" s="203">
        <v>5</v>
      </c>
      <c r="H72" s="203">
        <v>10</v>
      </c>
      <c r="I72" s="214">
        <v>600</v>
      </c>
      <c r="J72" s="215">
        <v>1.5</v>
      </c>
      <c r="K72" s="204">
        <v>1</v>
      </c>
      <c r="L72" s="178">
        <v>0</v>
      </c>
      <c r="M72" s="178">
        <v>0</v>
      </c>
    </row>
    <row r="73" spans="1:15" ht="12.75" customHeight="1" x14ac:dyDescent="0.2">
      <c r="A73" s="199">
        <v>1</v>
      </c>
      <c r="B73" s="200">
        <v>1</v>
      </c>
      <c r="C73" s="205">
        <v>0</v>
      </c>
      <c r="D73" s="206" t="s">
        <v>693</v>
      </c>
      <c r="E73" s="199">
        <v>12</v>
      </c>
      <c r="F73" s="202">
        <v>1991</v>
      </c>
      <c r="G73" s="203">
        <v>6</v>
      </c>
      <c r="H73" s="203">
        <v>12</v>
      </c>
      <c r="I73" s="214">
        <v>600</v>
      </c>
      <c r="J73" s="215">
        <v>1.5</v>
      </c>
      <c r="K73" s="204">
        <v>1</v>
      </c>
      <c r="L73" s="178">
        <v>0</v>
      </c>
      <c r="M73" s="178">
        <v>0</v>
      </c>
    </row>
    <row r="74" spans="1:15" ht="12.75" customHeight="1" x14ac:dyDescent="0.2">
      <c r="A74" s="199">
        <v>1</v>
      </c>
      <c r="B74" s="200">
        <v>1</v>
      </c>
      <c r="C74" s="205">
        <v>0</v>
      </c>
      <c r="D74" s="206" t="s">
        <v>693</v>
      </c>
      <c r="E74" s="199">
        <v>13</v>
      </c>
      <c r="F74" s="202">
        <v>1992</v>
      </c>
      <c r="G74" s="203">
        <v>1</v>
      </c>
      <c r="H74" s="203">
        <v>2</v>
      </c>
      <c r="I74" s="214">
        <v>600</v>
      </c>
      <c r="J74" s="215">
        <v>1.5</v>
      </c>
      <c r="K74" s="204">
        <v>1</v>
      </c>
      <c r="L74" s="178">
        <v>0</v>
      </c>
      <c r="M74" s="178">
        <v>0</v>
      </c>
    </row>
    <row r="75" spans="1:15" ht="12.75" customHeight="1" x14ac:dyDescent="0.2">
      <c r="A75" s="199">
        <v>1</v>
      </c>
      <c r="B75" s="200">
        <v>1</v>
      </c>
      <c r="C75" s="205">
        <v>0</v>
      </c>
      <c r="D75" s="206" t="s">
        <v>693</v>
      </c>
      <c r="E75" s="199">
        <v>13</v>
      </c>
      <c r="F75" s="202">
        <v>1992</v>
      </c>
      <c r="G75" s="203">
        <v>2</v>
      </c>
      <c r="H75" s="203">
        <v>4</v>
      </c>
      <c r="I75" s="214">
        <v>600</v>
      </c>
      <c r="J75" s="215">
        <v>1.5</v>
      </c>
      <c r="K75" s="204">
        <v>1</v>
      </c>
      <c r="L75" s="178">
        <v>0</v>
      </c>
      <c r="M75" s="178">
        <v>0</v>
      </c>
    </row>
    <row r="76" spans="1:15" ht="12.75" customHeight="1" x14ac:dyDescent="0.2">
      <c r="A76" s="199">
        <v>1</v>
      </c>
      <c r="B76" s="200">
        <v>1</v>
      </c>
      <c r="C76" s="205">
        <v>0</v>
      </c>
      <c r="D76" s="206" t="s">
        <v>693</v>
      </c>
      <c r="E76" s="199">
        <v>13</v>
      </c>
      <c r="F76" s="202">
        <v>1992</v>
      </c>
      <c r="G76" s="203">
        <v>3</v>
      </c>
      <c r="H76" s="203">
        <v>6</v>
      </c>
      <c r="I76" s="214">
        <v>600</v>
      </c>
      <c r="J76" s="215">
        <v>1.5</v>
      </c>
      <c r="K76" s="204">
        <v>1</v>
      </c>
      <c r="L76" s="178">
        <v>0</v>
      </c>
      <c r="M76" s="178">
        <v>0</v>
      </c>
    </row>
    <row r="77" spans="1:15" ht="12.75" customHeight="1" x14ac:dyDescent="0.2">
      <c r="A77" s="199">
        <v>1</v>
      </c>
      <c r="B77" s="200">
        <v>1</v>
      </c>
      <c r="C77" s="205">
        <v>0</v>
      </c>
      <c r="D77" s="206" t="s">
        <v>693</v>
      </c>
      <c r="E77" s="199">
        <v>13</v>
      </c>
      <c r="F77" s="202">
        <v>1992</v>
      </c>
      <c r="G77" s="203">
        <v>4</v>
      </c>
      <c r="H77" s="203">
        <v>8</v>
      </c>
      <c r="I77" s="214">
        <v>600</v>
      </c>
      <c r="J77" s="215">
        <v>1.5</v>
      </c>
      <c r="K77" s="204">
        <v>1</v>
      </c>
      <c r="L77" s="178">
        <v>0</v>
      </c>
      <c r="M77" s="178">
        <v>0</v>
      </c>
    </row>
    <row r="78" spans="1:15" ht="12.75" customHeight="1" x14ac:dyDescent="0.2">
      <c r="A78" s="199">
        <v>1</v>
      </c>
      <c r="B78" s="200">
        <v>1</v>
      </c>
      <c r="C78" s="205">
        <v>0</v>
      </c>
      <c r="D78" s="206" t="s">
        <v>693</v>
      </c>
      <c r="E78" s="199">
        <v>13</v>
      </c>
      <c r="F78" s="202">
        <v>1992</v>
      </c>
      <c r="G78" s="203">
        <v>5</v>
      </c>
      <c r="H78" s="203">
        <v>10</v>
      </c>
      <c r="I78" s="214">
        <v>600</v>
      </c>
      <c r="J78" s="215">
        <v>1.5</v>
      </c>
      <c r="K78" s="204">
        <v>1</v>
      </c>
      <c r="L78" s="178">
        <v>0</v>
      </c>
      <c r="M78" s="178">
        <v>0</v>
      </c>
    </row>
    <row r="79" spans="1:15" ht="12.75" customHeight="1" x14ac:dyDescent="0.2">
      <c r="A79" s="199">
        <v>1</v>
      </c>
      <c r="B79" s="200">
        <v>1</v>
      </c>
      <c r="C79" s="205">
        <v>0</v>
      </c>
      <c r="D79" s="206" t="s">
        <v>693</v>
      </c>
      <c r="E79" s="199">
        <v>13</v>
      </c>
      <c r="F79" s="202">
        <v>1992</v>
      </c>
      <c r="G79" s="203">
        <v>6</v>
      </c>
      <c r="H79" s="203">
        <v>12</v>
      </c>
      <c r="I79" s="214">
        <v>600</v>
      </c>
      <c r="J79" s="215">
        <v>1.5</v>
      </c>
      <c r="K79" s="204">
        <v>1</v>
      </c>
      <c r="L79" s="178">
        <v>0</v>
      </c>
      <c r="M79" s="178">
        <v>0</v>
      </c>
    </row>
    <row r="80" spans="1:15" ht="12.75" customHeight="1" x14ac:dyDescent="0.2">
      <c r="A80" s="199">
        <v>1</v>
      </c>
      <c r="B80" s="200">
        <v>1</v>
      </c>
      <c r="C80" s="205">
        <v>0</v>
      </c>
      <c r="D80" s="206" t="s">
        <v>693</v>
      </c>
      <c r="E80" s="199">
        <v>14</v>
      </c>
      <c r="F80" s="202">
        <v>1993</v>
      </c>
      <c r="G80" s="203">
        <v>1</v>
      </c>
      <c r="H80" s="203">
        <v>2</v>
      </c>
      <c r="I80" s="214">
        <v>600</v>
      </c>
      <c r="J80" s="215">
        <v>1.5</v>
      </c>
      <c r="K80" s="204">
        <v>1</v>
      </c>
      <c r="L80" s="178">
        <v>0</v>
      </c>
      <c r="M80" s="178">
        <v>0</v>
      </c>
    </row>
    <row r="81" spans="1:13" ht="12.75" customHeight="1" x14ac:dyDescent="0.2">
      <c r="A81" s="199">
        <v>1</v>
      </c>
      <c r="B81" s="200">
        <v>1</v>
      </c>
      <c r="C81" s="205">
        <v>0</v>
      </c>
      <c r="D81" s="206" t="s">
        <v>693</v>
      </c>
      <c r="E81" s="199">
        <v>14</v>
      </c>
      <c r="F81" s="202">
        <v>1993</v>
      </c>
      <c r="G81" s="203">
        <v>2</v>
      </c>
      <c r="H81" s="203">
        <v>4</v>
      </c>
      <c r="I81" s="214">
        <v>600</v>
      </c>
      <c r="J81" s="215">
        <v>1.5</v>
      </c>
      <c r="K81" s="204">
        <v>1</v>
      </c>
      <c r="L81" s="178">
        <v>0</v>
      </c>
      <c r="M81" s="178">
        <v>0</v>
      </c>
    </row>
    <row r="82" spans="1:13" ht="12.75" customHeight="1" x14ac:dyDescent="0.2">
      <c r="A82" s="199">
        <v>1</v>
      </c>
      <c r="B82" s="200">
        <v>1</v>
      </c>
      <c r="C82" s="205">
        <v>0</v>
      </c>
      <c r="D82" s="206" t="s">
        <v>693</v>
      </c>
      <c r="E82" s="199">
        <v>14</v>
      </c>
      <c r="F82" s="202">
        <v>1993</v>
      </c>
      <c r="G82" s="203">
        <v>3</v>
      </c>
      <c r="H82" s="203">
        <v>6</v>
      </c>
      <c r="I82" s="214">
        <v>600</v>
      </c>
      <c r="J82" s="215">
        <v>1.5</v>
      </c>
      <c r="K82" s="204">
        <v>1</v>
      </c>
      <c r="L82" s="178">
        <v>0</v>
      </c>
      <c r="M82" s="178">
        <v>0</v>
      </c>
    </row>
    <row r="83" spans="1:13" ht="12.75" customHeight="1" x14ac:dyDescent="0.2">
      <c r="A83" s="199">
        <v>1</v>
      </c>
      <c r="B83" s="200">
        <v>1</v>
      </c>
      <c r="C83" s="205">
        <v>0</v>
      </c>
      <c r="D83" s="206" t="s">
        <v>693</v>
      </c>
      <c r="E83" s="199">
        <v>14</v>
      </c>
      <c r="F83" s="202">
        <v>1993</v>
      </c>
      <c r="G83" s="203">
        <v>4</v>
      </c>
      <c r="H83" s="203">
        <v>8</v>
      </c>
      <c r="I83" s="214">
        <v>600</v>
      </c>
      <c r="J83" s="215">
        <v>1.5</v>
      </c>
      <c r="K83" s="204">
        <v>1</v>
      </c>
      <c r="L83" s="178">
        <v>0</v>
      </c>
      <c r="M83" s="178">
        <v>0</v>
      </c>
    </row>
    <row r="84" spans="1:13" ht="12.75" customHeight="1" x14ac:dyDescent="0.2">
      <c r="A84" s="199">
        <v>1</v>
      </c>
      <c r="B84" s="200">
        <v>1</v>
      </c>
      <c r="C84" s="205">
        <v>0</v>
      </c>
      <c r="D84" s="206" t="s">
        <v>693</v>
      </c>
      <c r="E84" s="199">
        <v>14</v>
      </c>
      <c r="F84" s="202">
        <v>1993</v>
      </c>
      <c r="G84" s="203">
        <v>5</v>
      </c>
      <c r="H84" s="203">
        <v>10</v>
      </c>
      <c r="I84" s="214">
        <v>600</v>
      </c>
      <c r="J84" s="215">
        <v>1.5</v>
      </c>
      <c r="K84" s="204">
        <v>1</v>
      </c>
      <c r="L84" s="178">
        <v>0</v>
      </c>
      <c r="M84" s="178">
        <v>0</v>
      </c>
    </row>
    <row r="85" spans="1:13" ht="12.75" customHeight="1" x14ac:dyDescent="0.2">
      <c r="A85" s="199">
        <v>1</v>
      </c>
      <c r="B85" s="200">
        <v>1</v>
      </c>
      <c r="C85" s="205">
        <v>0</v>
      </c>
      <c r="D85" s="206" t="s">
        <v>693</v>
      </c>
      <c r="E85" s="199">
        <v>14</v>
      </c>
      <c r="F85" s="202">
        <v>1993</v>
      </c>
      <c r="G85" s="203">
        <v>6</v>
      </c>
      <c r="H85" s="203">
        <v>12</v>
      </c>
      <c r="I85" s="214">
        <v>600</v>
      </c>
      <c r="J85" s="215">
        <v>1.5</v>
      </c>
      <c r="K85" s="204">
        <v>1</v>
      </c>
      <c r="L85" s="178">
        <v>0</v>
      </c>
      <c r="M85" s="178">
        <v>0</v>
      </c>
    </row>
    <row r="86" spans="1:13" ht="12.75" customHeight="1" x14ac:dyDescent="0.2">
      <c r="A86" s="199">
        <v>1</v>
      </c>
      <c r="B86" s="200">
        <v>1</v>
      </c>
      <c r="C86" s="205">
        <v>0</v>
      </c>
      <c r="D86" s="206" t="s">
        <v>693</v>
      </c>
      <c r="E86" s="199">
        <v>15</v>
      </c>
      <c r="F86" s="202">
        <v>1994</v>
      </c>
      <c r="G86" s="203">
        <v>1</v>
      </c>
      <c r="H86" s="203">
        <v>2</v>
      </c>
      <c r="I86" s="214">
        <v>600</v>
      </c>
      <c r="J86" s="215">
        <v>1.5</v>
      </c>
      <c r="K86" s="204">
        <v>1</v>
      </c>
      <c r="L86" s="178">
        <v>0</v>
      </c>
      <c r="M86" s="178">
        <v>0</v>
      </c>
    </row>
    <row r="87" spans="1:13" ht="12.75" customHeight="1" x14ac:dyDescent="0.2">
      <c r="A87" s="199">
        <v>1</v>
      </c>
      <c r="B87" s="200">
        <v>1</v>
      </c>
      <c r="C87" s="205">
        <v>0</v>
      </c>
      <c r="D87" s="206" t="s">
        <v>693</v>
      </c>
      <c r="E87" s="199">
        <v>15</v>
      </c>
      <c r="F87" s="202">
        <v>1994</v>
      </c>
      <c r="G87" s="203">
        <v>2</v>
      </c>
      <c r="H87" s="203">
        <v>4</v>
      </c>
      <c r="I87" s="214">
        <v>600</v>
      </c>
      <c r="J87" s="215">
        <v>1.5</v>
      </c>
      <c r="K87" s="204">
        <v>1</v>
      </c>
      <c r="L87" s="178">
        <v>0</v>
      </c>
      <c r="M87" s="178">
        <v>0</v>
      </c>
    </row>
    <row r="88" spans="1:13" ht="12.75" customHeight="1" x14ac:dyDescent="0.2">
      <c r="A88" s="199">
        <v>1</v>
      </c>
      <c r="B88" s="200">
        <v>1</v>
      </c>
      <c r="C88" s="205">
        <v>0</v>
      </c>
      <c r="D88" s="206" t="s">
        <v>693</v>
      </c>
      <c r="E88" s="199">
        <v>15</v>
      </c>
      <c r="F88" s="202">
        <v>1994</v>
      </c>
      <c r="G88" s="203">
        <v>3</v>
      </c>
      <c r="H88" s="203">
        <v>6</v>
      </c>
      <c r="I88" s="214">
        <v>600</v>
      </c>
      <c r="J88" s="215">
        <v>1.5</v>
      </c>
      <c r="K88" s="204">
        <v>1</v>
      </c>
      <c r="L88" s="178">
        <v>0</v>
      </c>
      <c r="M88" s="178">
        <v>0</v>
      </c>
    </row>
    <row r="89" spans="1:13" ht="12.75" customHeight="1" x14ac:dyDescent="0.2">
      <c r="A89" s="199">
        <v>1</v>
      </c>
      <c r="B89" s="200">
        <v>1</v>
      </c>
      <c r="C89" s="205">
        <v>0</v>
      </c>
      <c r="D89" s="206" t="s">
        <v>693</v>
      </c>
      <c r="E89" s="199">
        <v>15</v>
      </c>
      <c r="F89" s="202">
        <v>1994</v>
      </c>
      <c r="G89" s="203">
        <v>4</v>
      </c>
      <c r="H89" s="203">
        <v>8</v>
      </c>
      <c r="I89" s="214">
        <v>600</v>
      </c>
      <c r="J89" s="215">
        <v>1.5</v>
      </c>
      <c r="K89" s="204">
        <v>1</v>
      </c>
      <c r="L89" s="178">
        <v>0</v>
      </c>
      <c r="M89" s="178">
        <v>0</v>
      </c>
    </row>
    <row r="90" spans="1:13" ht="12.75" customHeight="1" x14ac:dyDescent="0.2">
      <c r="A90" s="199">
        <v>1</v>
      </c>
      <c r="B90" s="200">
        <v>1</v>
      </c>
      <c r="C90" s="205">
        <v>0</v>
      </c>
      <c r="D90" s="206" t="s">
        <v>693</v>
      </c>
      <c r="E90" s="199">
        <v>15</v>
      </c>
      <c r="F90" s="202">
        <v>1994</v>
      </c>
      <c r="G90" s="203">
        <v>5</v>
      </c>
      <c r="H90" s="203">
        <v>10</v>
      </c>
      <c r="I90" s="214">
        <v>600</v>
      </c>
      <c r="J90" s="215">
        <v>1.5</v>
      </c>
      <c r="K90" s="204">
        <v>1</v>
      </c>
      <c r="L90" s="178">
        <v>0</v>
      </c>
      <c r="M90" s="178">
        <v>0</v>
      </c>
    </row>
    <row r="91" spans="1:13" ht="12.75" customHeight="1" x14ac:dyDescent="0.2">
      <c r="A91" s="199">
        <v>1</v>
      </c>
      <c r="B91" s="200">
        <v>1</v>
      </c>
      <c r="C91" s="205">
        <v>0</v>
      </c>
      <c r="D91" s="206" t="s">
        <v>693</v>
      </c>
      <c r="E91" s="199">
        <v>15</v>
      </c>
      <c r="F91" s="202">
        <v>1994</v>
      </c>
      <c r="G91" s="203">
        <v>6</v>
      </c>
      <c r="H91" s="203">
        <v>12</v>
      </c>
      <c r="I91" s="214">
        <v>600</v>
      </c>
      <c r="J91" s="215">
        <v>1.5</v>
      </c>
      <c r="K91" s="204">
        <v>1</v>
      </c>
      <c r="L91" s="178">
        <v>0</v>
      </c>
      <c r="M91" s="178">
        <v>0</v>
      </c>
    </row>
    <row r="92" spans="1:13" ht="12.75" customHeight="1" x14ac:dyDescent="0.2">
      <c r="A92" s="199">
        <v>1</v>
      </c>
      <c r="B92" s="200">
        <v>1</v>
      </c>
      <c r="C92" s="199">
        <v>0</v>
      </c>
      <c r="D92" s="201" t="s">
        <v>693</v>
      </c>
      <c r="E92" s="199">
        <v>16</v>
      </c>
      <c r="F92" s="202">
        <v>1995</v>
      </c>
      <c r="G92" s="203">
        <v>1</v>
      </c>
      <c r="H92" s="203">
        <v>2</v>
      </c>
      <c r="I92" s="214">
        <v>600</v>
      </c>
      <c r="J92" s="215">
        <v>1.5</v>
      </c>
      <c r="K92" s="204">
        <v>1</v>
      </c>
      <c r="L92" s="178">
        <v>0</v>
      </c>
      <c r="M92" s="178">
        <v>0</v>
      </c>
    </row>
    <row r="93" spans="1:13" ht="12.75" customHeight="1" x14ac:dyDescent="0.2">
      <c r="A93" s="199">
        <v>1</v>
      </c>
      <c r="B93" s="200">
        <v>1</v>
      </c>
      <c r="C93" s="199">
        <v>0</v>
      </c>
      <c r="D93" s="201" t="s">
        <v>693</v>
      </c>
      <c r="E93" s="199">
        <v>16</v>
      </c>
      <c r="F93" s="202">
        <v>1995</v>
      </c>
      <c r="G93" s="203">
        <v>2</v>
      </c>
      <c r="H93" s="203">
        <v>4</v>
      </c>
      <c r="I93" s="214">
        <v>600</v>
      </c>
      <c r="J93" s="215">
        <v>1.5</v>
      </c>
      <c r="K93" s="204">
        <v>1</v>
      </c>
      <c r="L93" s="178">
        <v>0</v>
      </c>
      <c r="M93" s="178">
        <v>0</v>
      </c>
    </row>
    <row r="94" spans="1:13" ht="12.75" customHeight="1" x14ac:dyDescent="0.2">
      <c r="A94" s="199">
        <v>1</v>
      </c>
      <c r="B94" s="200">
        <v>1</v>
      </c>
      <c r="C94" s="199">
        <v>0</v>
      </c>
      <c r="D94" s="201" t="s">
        <v>693</v>
      </c>
      <c r="E94" s="199">
        <v>16</v>
      </c>
      <c r="F94" s="202">
        <v>1995</v>
      </c>
      <c r="G94" s="203">
        <v>3</v>
      </c>
      <c r="H94" s="203">
        <v>6</v>
      </c>
      <c r="I94" s="214">
        <v>600</v>
      </c>
      <c r="J94" s="215">
        <v>1.5</v>
      </c>
      <c r="K94" s="204">
        <v>1</v>
      </c>
      <c r="L94" s="178">
        <v>0</v>
      </c>
      <c r="M94" s="178">
        <v>0</v>
      </c>
    </row>
    <row r="95" spans="1:13" ht="12.75" customHeight="1" x14ac:dyDescent="0.2">
      <c r="A95" s="199">
        <v>1</v>
      </c>
      <c r="B95" s="200">
        <v>1</v>
      </c>
      <c r="C95" s="199">
        <v>0</v>
      </c>
      <c r="D95" s="201" t="s">
        <v>693</v>
      </c>
      <c r="E95" s="199">
        <v>16</v>
      </c>
      <c r="F95" s="202">
        <v>1995</v>
      </c>
      <c r="G95" s="203">
        <v>4</v>
      </c>
      <c r="H95" s="203">
        <v>8</v>
      </c>
      <c r="I95" s="214">
        <v>600</v>
      </c>
      <c r="J95" s="215">
        <v>1.5</v>
      </c>
      <c r="K95" s="204">
        <v>1</v>
      </c>
      <c r="L95" s="178">
        <v>0</v>
      </c>
      <c r="M95" s="178">
        <v>0</v>
      </c>
    </row>
    <row r="96" spans="1:13" ht="12.75" customHeight="1" x14ac:dyDescent="0.2">
      <c r="A96" s="199">
        <v>1</v>
      </c>
      <c r="B96" s="200">
        <v>1</v>
      </c>
      <c r="C96" s="199">
        <v>0</v>
      </c>
      <c r="D96" s="201" t="s">
        <v>693</v>
      </c>
      <c r="E96" s="199">
        <v>16</v>
      </c>
      <c r="F96" s="202">
        <v>1995</v>
      </c>
      <c r="G96" s="203">
        <v>5</v>
      </c>
      <c r="H96" s="203">
        <v>10</v>
      </c>
      <c r="I96" s="214">
        <v>600</v>
      </c>
      <c r="J96" s="215">
        <v>1.5</v>
      </c>
      <c r="K96" s="204">
        <v>1</v>
      </c>
      <c r="L96" s="178">
        <v>0</v>
      </c>
      <c r="M96" s="178">
        <v>0</v>
      </c>
    </row>
    <row r="97" spans="1:13" ht="12.75" customHeight="1" x14ac:dyDescent="0.2">
      <c r="A97" s="199">
        <v>1</v>
      </c>
      <c r="B97" s="200">
        <v>1</v>
      </c>
      <c r="C97" s="199">
        <v>0</v>
      </c>
      <c r="D97" s="201" t="s">
        <v>693</v>
      </c>
      <c r="E97" s="199">
        <v>16</v>
      </c>
      <c r="F97" s="202">
        <v>1995</v>
      </c>
      <c r="G97" s="203">
        <v>6</v>
      </c>
      <c r="H97" s="203">
        <v>12</v>
      </c>
      <c r="I97" s="214">
        <v>600</v>
      </c>
      <c r="J97" s="215">
        <v>1.5</v>
      </c>
      <c r="K97" s="204">
        <v>1</v>
      </c>
      <c r="L97" s="178">
        <v>0</v>
      </c>
      <c r="M97" s="178">
        <v>0</v>
      </c>
    </row>
    <row r="98" spans="1:13" ht="12.75" customHeight="1" x14ac:dyDescent="0.2">
      <c r="A98" s="199">
        <v>1</v>
      </c>
      <c r="B98" s="200">
        <v>1</v>
      </c>
      <c r="C98" s="199">
        <v>0</v>
      </c>
      <c r="D98" s="201" t="s">
        <v>693</v>
      </c>
      <c r="E98" s="199">
        <v>17</v>
      </c>
      <c r="F98" s="202">
        <v>1996</v>
      </c>
      <c r="G98" s="203">
        <v>1</v>
      </c>
      <c r="H98" s="203">
        <v>2</v>
      </c>
      <c r="I98" s="214">
        <v>600</v>
      </c>
      <c r="J98" s="215">
        <v>1.5</v>
      </c>
      <c r="K98" s="204">
        <v>1</v>
      </c>
      <c r="L98" s="178">
        <v>0</v>
      </c>
      <c r="M98" s="178">
        <v>0</v>
      </c>
    </row>
    <row r="99" spans="1:13" ht="12.75" customHeight="1" x14ac:dyDescent="0.2">
      <c r="A99" s="199">
        <v>1</v>
      </c>
      <c r="B99" s="200">
        <v>1</v>
      </c>
      <c r="C99" s="199">
        <v>0</v>
      </c>
      <c r="D99" s="201" t="s">
        <v>693</v>
      </c>
      <c r="E99" s="199">
        <v>17</v>
      </c>
      <c r="F99" s="202">
        <v>1996</v>
      </c>
      <c r="G99" s="203">
        <v>2</v>
      </c>
      <c r="H99" s="203">
        <v>4</v>
      </c>
      <c r="I99" s="214">
        <v>600</v>
      </c>
      <c r="J99" s="215">
        <v>1.5</v>
      </c>
      <c r="K99" s="204">
        <v>1</v>
      </c>
      <c r="L99" s="178">
        <v>0</v>
      </c>
      <c r="M99" s="178">
        <v>0</v>
      </c>
    </row>
    <row r="100" spans="1:13" ht="12.75" customHeight="1" x14ac:dyDescent="0.2">
      <c r="A100" s="199">
        <v>1</v>
      </c>
      <c r="B100" s="200">
        <v>1</v>
      </c>
      <c r="C100" s="199">
        <v>0</v>
      </c>
      <c r="D100" s="201" t="s">
        <v>693</v>
      </c>
      <c r="E100" s="199">
        <v>17</v>
      </c>
      <c r="F100" s="202">
        <v>1996</v>
      </c>
      <c r="G100" s="203">
        <v>3</v>
      </c>
      <c r="H100" s="203">
        <v>6</v>
      </c>
      <c r="I100" s="214">
        <v>600</v>
      </c>
      <c r="J100" s="215">
        <v>1.5</v>
      </c>
      <c r="K100" s="204">
        <v>1</v>
      </c>
      <c r="L100" s="178">
        <v>0</v>
      </c>
      <c r="M100" s="178">
        <v>0</v>
      </c>
    </row>
    <row r="101" spans="1:13" ht="12.75" customHeight="1" x14ac:dyDescent="0.2">
      <c r="A101" s="199">
        <v>1</v>
      </c>
      <c r="B101" s="200">
        <v>1</v>
      </c>
      <c r="C101" s="199">
        <v>0</v>
      </c>
      <c r="D101" s="201" t="s">
        <v>693</v>
      </c>
      <c r="E101" s="199">
        <v>17</v>
      </c>
      <c r="F101" s="202">
        <v>1996</v>
      </c>
      <c r="G101" s="203">
        <v>4</v>
      </c>
      <c r="H101" s="203">
        <v>8</v>
      </c>
      <c r="I101" s="214">
        <v>600</v>
      </c>
      <c r="J101" s="215">
        <v>1.5</v>
      </c>
      <c r="K101" s="204">
        <v>1</v>
      </c>
      <c r="L101" s="178">
        <v>0</v>
      </c>
      <c r="M101" s="178">
        <v>0</v>
      </c>
    </row>
    <row r="102" spans="1:13" ht="12.75" customHeight="1" x14ac:dyDescent="0.2">
      <c r="A102" s="199">
        <v>1</v>
      </c>
      <c r="B102" s="200">
        <v>1</v>
      </c>
      <c r="C102" s="199">
        <v>0</v>
      </c>
      <c r="D102" s="201" t="s">
        <v>693</v>
      </c>
      <c r="E102" s="199">
        <v>17</v>
      </c>
      <c r="F102" s="202">
        <v>1996</v>
      </c>
      <c r="G102" s="203">
        <v>5</v>
      </c>
      <c r="H102" s="203">
        <v>10</v>
      </c>
      <c r="I102" s="214">
        <v>600</v>
      </c>
      <c r="J102" s="215">
        <v>1.5</v>
      </c>
      <c r="K102" s="204">
        <v>1</v>
      </c>
      <c r="L102" s="178">
        <v>0</v>
      </c>
      <c r="M102" s="178">
        <v>0</v>
      </c>
    </row>
    <row r="103" spans="1:13" ht="12.75" customHeight="1" x14ac:dyDescent="0.2">
      <c r="A103" s="199">
        <v>1</v>
      </c>
      <c r="B103" s="200">
        <v>1</v>
      </c>
      <c r="C103" s="199">
        <v>0</v>
      </c>
      <c r="D103" s="201" t="s">
        <v>693</v>
      </c>
      <c r="E103" s="199">
        <v>17</v>
      </c>
      <c r="F103" s="202">
        <v>1996</v>
      </c>
      <c r="G103" s="203">
        <v>6</v>
      </c>
      <c r="H103" s="203">
        <v>12</v>
      </c>
      <c r="I103" s="214">
        <v>600</v>
      </c>
      <c r="J103" s="215">
        <v>1.5</v>
      </c>
      <c r="K103" s="204">
        <v>1</v>
      </c>
      <c r="L103" s="178">
        <v>0</v>
      </c>
      <c r="M103" s="178">
        <v>0</v>
      </c>
    </row>
    <row r="104" spans="1:13" ht="12.75" customHeight="1" x14ac:dyDescent="0.2">
      <c r="A104" s="199">
        <v>1</v>
      </c>
      <c r="B104" s="200">
        <v>1</v>
      </c>
      <c r="C104" s="199">
        <v>0</v>
      </c>
      <c r="D104" s="201" t="s">
        <v>693</v>
      </c>
      <c r="E104" s="199">
        <v>18</v>
      </c>
      <c r="F104" s="202">
        <v>1997</v>
      </c>
      <c r="G104" s="203">
        <v>1</v>
      </c>
      <c r="H104" s="203">
        <v>2</v>
      </c>
      <c r="I104" s="214">
        <v>600</v>
      </c>
      <c r="J104" s="215">
        <v>1.5</v>
      </c>
      <c r="K104" s="204">
        <v>1</v>
      </c>
      <c r="L104" s="178">
        <v>0</v>
      </c>
      <c r="M104" s="178">
        <v>0</v>
      </c>
    </row>
    <row r="105" spans="1:13" ht="12.75" customHeight="1" x14ac:dyDescent="0.2">
      <c r="A105" s="199">
        <v>1</v>
      </c>
      <c r="B105" s="200">
        <v>1</v>
      </c>
      <c r="C105" s="199">
        <v>0</v>
      </c>
      <c r="D105" s="201" t="s">
        <v>693</v>
      </c>
      <c r="E105" s="199">
        <v>18</v>
      </c>
      <c r="F105" s="202">
        <v>1997</v>
      </c>
      <c r="G105" s="203">
        <v>2</v>
      </c>
      <c r="H105" s="203">
        <v>4</v>
      </c>
      <c r="I105" s="214">
        <v>600</v>
      </c>
      <c r="J105" s="215">
        <v>1.5</v>
      </c>
      <c r="K105" s="204">
        <v>1</v>
      </c>
      <c r="L105" s="178">
        <v>0</v>
      </c>
      <c r="M105" s="178">
        <v>0</v>
      </c>
    </row>
    <row r="106" spans="1:13" ht="12.75" customHeight="1" x14ac:dyDescent="0.2">
      <c r="A106" s="199">
        <v>1</v>
      </c>
      <c r="B106" s="200">
        <v>1</v>
      </c>
      <c r="C106" s="199">
        <v>0</v>
      </c>
      <c r="D106" s="201" t="s">
        <v>693</v>
      </c>
      <c r="E106" s="199">
        <v>18</v>
      </c>
      <c r="F106" s="202">
        <v>1997</v>
      </c>
      <c r="G106" s="203">
        <v>3</v>
      </c>
      <c r="H106" s="203">
        <v>6</v>
      </c>
      <c r="I106" s="214">
        <v>600</v>
      </c>
      <c r="J106" s="215">
        <v>1.5</v>
      </c>
      <c r="K106" s="204">
        <v>1</v>
      </c>
      <c r="L106" s="178">
        <v>0</v>
      </c>
      <c r="M106" s="178">
        <v>0</v>
      </c>
    </row>
    <row r="107" spans="1:13" ht="12.75" customHeight="1" x14ac:dyDescent="0.2">
      <c r="A107" s="199">
        <v>1</v>
      </c>
      <c r="B107" s="200">
        <v>1</v>
      </c>
      <c r="C107" s="199">
        <v>0</v>
      </c>
      <c r="D107" s="201" t="s">
        <v>693</v>
      </c>
      <c r="E107" s="199">
        <v>18</v>
      </c>
      <c r="F107" s="202">
        <v>1997</v>
      </c>
      <c r="G107" s="203">
        <v>4</v>
      </c>
      <c r="H107" s="203">
        <v>8</v>
      </c>
      <c r="I107" s="214">
        <v>600</v>
      </c>
      <c r="J107" s="215">
        <v>1.5</v>
      </c>
      <c r="K107" s="204">
        <v>1</v>
      </c>
      <c r="L107" s="178">
        <v>0</v>
      </c>
      <c r="M107" s="178">
        <v>0</v>
      </c>
    </row>
    <row r="108" spans="1:13" ht="12.75" customHeight="1" x14ac:dyDescent="0.2">
      <c r="A108" s="199">
        <v>1</v>
      </c>
      <c r="B108" s="200">
        <v>1</v>
      </c>
      <c r="C108" s="199">
        <v>0</v>
      </c>
      <c r="D108" s="201" t="s">
        <v>693</v>
      </c>
      <c r="E108" s="199">
        <v>18</v>
      </c>
      <c r="F108" s="202">
        <v>1997</v>
      </c>
      <c r="G108" s="203">
        <v>5</v>
      </c>
      <c r="H108" s="203">
        <v>10</v>
      </c>
      <c r="I108" s="214">
        <v>600</v>
      </c>
      <c r="J108" s="215">
        <v>1.5</v>
      </c>
      <c r="K108" s="204">
        <v>1</v>
      </c>
      <c r="L108" s="178">
        <v>0</v>
      </c>
      <c r="M108" s="178">
        <v>0</v>
      </c>
    </row>
    <row r="109" spans="1:13" ht="12.75" customHeight="1" x14ac:dyDescent="0.2">
      <c r="A109" s="199">
        <v>1</v>
      </c>
      <c r="B109" s="200">
        <v>1</v>
      </c>
      <c r="C109" s="199">
        <v>0</v>
      </c>
      <c r="D109" s="201" t="s">
        <v>693</v>
      </c>
      <c r="E109" s="199">
        <v>18</v>
      </c>
      <c r="F109" s="202">
        <v>1997</v>
      </c>
      <c r="G109" s="203">
        <v>6</v>
      </c>
      <c r="H109" s="203">
        <v>12</v>
      </c>
      <c r="I109" s="214">
        <v>600</v>
      </c>
      <c r="J109" s="215">
        <v>1.5</v>
      </c>
      <c r="K109" s="204">
        <v>1</v>
      </c>
      <c r="L109" s="178">
        <v>0</v>
      </c>
      <c r="M109" s="178">
        <v>0</v>
      </c>
    </row>
    <row r="110" spans="1:13" ht="12.75" customHeight="1" x14ac:dyDescent="0.2">
      <c r="A110" s="199">
        <v>1</v>
      </c>
      <c r="B110" s="200">
        <v>1</v>
      </c>
      <c r="C110" s="199">
        <v>0</v>
      </c>
      <c r="D110" s="201" t="s">
        <v>693</v>
      </c>
      <c r="E110" s="199">
        <v>19</v>
      </c>
      <c r="F110" s="202">
        <v>1998</v>
      </c>
      <c r="G110" s="203">
        <v>1</v>
      </c>
      <c r="H110" s="203">
        <v>2</v>
      </c>
      <c r="I110" s="214">
        <v>600</v>
      </c>
      <c r="J110" s="215">
        <v>1.5</v>
      </c>
      <c r="K110" s="204">
        <v>1</v>
      </c>
      <c r="L110" s="178">
        <v>0</v>
      </c>
      <c r="M110" s="178">
        <v>0</v>
      </c>
    </row>
    <row r="111" spans="1:13" ht="12.75" customHeight="1" x14ac:dyDescent="0.2">
      <c r="A111" s="199">
        <v>1</v>
      </c>
      <c r="B111" s="200">
        <v>1</v>
      </c>
      <c r="C111" s="199">
        <v>0</v>
      </c>
      <c r="D111" s="201" t="s">
        <v>693</v>
      </c>
      <c r="E111" s="199">
        <v>19</v>
      </c>
      <c r="F111" s="202">
        <v>1998</v>
      </c>
      <c r="G111" s="203">
        <v>2</v>
      </c>
      <c r="H111" s="203">
        <v>4</v>
      </c>
      <c r="I111" s="214">
        <v>600</v>
      </c>
      <c r="J111" s="215">
        <v>1.5</v>
      </c>
      <c r="K111" s="204">
        <v>1</v>
      </c>
      <c r="L111" s="178">
        <v>0</v>
      </c>
      <c r="M111" s="178">
        <v>0</v>
      </c>
    </row>
    <row r="112" spans="1:13" ht="12.75" customHeight="1" x14ac:dyDescent="0.2">
      <c r="A112" s="199">
        <v>1</v>
      </c>
      <c r="B112" s="200">
        <v>1</v>
      </c>
      <c r="C112" s="199">
        <v>0</v>
      </c>
      <c r="D112" s="201" t="s">
        <v>693</v>
      </c>
      <c r="E112" s="199">
        <v>19</v>
      </c>
      <c r="F112" s="202">
        <v>1998</v>
      </c>
      <c r="G112" s="203">
        <v>3</v>
      </c>
      <c r="H112" s="203">
        <v>6</v>
      </c>
      <c r="I112" s="214">
        <v>600</v>
      </c>
      <c r="J112" s="215">
        <v>1.5</v>
      </c>
      <c r="K112" s="204">
        <v>1</v>
      </c>
      <c r="L112" s="178">
        <v>0</v>
      </c>
      <c r="M112" s="178">
        <v>0</v>
      </c>
    </row>
    <row r="113" spans="1:15" ht="12.75" customHeight="1" x14ac:dyDescent="0.2">
      <c r="A113" s="199">
        <v>1</v>
      </c>
      <c r="B113" s="200">
        <v>1</v>
      </c>
      <c r="C113" s="199">
        <v>0</v>
      </c>
      <c r="D113" s="201" t="s">
        <v>693</v>
      </c>
      <c r="E113" s="199">
        <v>19</v>
      </c>
      <c r="F113" s="202">
        <v>1998</v>
      </c>
      <c r="G113" s="203">
        <v>4</v>
      </c>
      <c r="H113" s="203">
        <v>8</v>
      </c>
      <c r="I113" s="214">
        <v>600</v>
      </c>
      <c r="J113" s="215">
        <v>1.5</v>
      </c>
      <c r="K113" s="204">
        <v>1</v>
      </c>
      <c r="L113" s="178">
        <v>0</v>
      </c>
      <c r="M113" s="178">
        <v>0</v>
      </c>
    </row>
    <row r="114" spans="1:15" ht="12.75" customHeight="1" x14ac:dyDescent="0.2">
      <c r="A114" s="199">
        <v>1</v>
      </c>
      <c r="B114" s="200">
        <v>1</v>
      </c>
      <c r="C114" s="199">
        <v>0</v>
      </c>
      <c r="D114" s="201" t="s">
        <v>693</v>
      </c>
      <c r="E114" s="199">
        <v>19</v>
      </c>
      <c r="F114" s="202">
        <v>1998</v>
      </c>
      <c r="G114" s="203">
        <v>5</v>
      </c>
      <c r="H114" s="203">
        <v>10</v>
      </c>
      <c r="I114" s="214">
        <v>600</v>
      </c>
      <c r="J114" s="215">
        <v>1.5</v>
      </c>
      <c r="K114" s="204">
        <v>1</v>
      </c>
      <c r="L114" s="178">
        <v>0</v>
      </c>
      <c r="M114" s="178">
        <v>0</v>
      </c>
    </row>
    <row r="115" spans="1:15" ht="12.75" customHeight="1" x14ac:dyDescent="0.2">
      <c r="A115" s="199">
        <v>1</v>
      </c>
      <c r="B115" s="200">
        <v>1</v>
      </c>
      <c r="C115" s="199">
        <v>0</v>
      </c>
      <c r="D115" s="201" t="s">
        <v>693</v>
      </c>
      <c r="E115" s="199">
        <v>19</v>
      </c>
      <c r="F115" s="202">
        <v>1998</v>
      </c>
      <c r="G115" s="203">
        <v>6</v>
      </c>
      <c r="H115" s="203">
        <v>12</v>
      </c>
      <c r="I115" s="214">
        <v>600</v>
      </c>
      <c r="J115" s="215">
        <v>1.5</v>
      </c>
      <c r="K115" s="204">
        <v>1</v>
      </c>
      <c r="L115" s="178">
        <v>0</v>
      </c>
      <c r="M115" s="178">
        <v>0</v>
      </c>
    </row>
    <row r="116" spans="1:15" ht="12.75" customHeight="1" x14ac:dyDescent="0.2">
      <c r="A116" s="199">
        <v>1</v>
      </c>
      <c r="B116" s="200">
        <v>1</v>
      </c>
      <c r="C116" s="199">
        <v>0</v>
      </c>
      <c r="D116" s="201" t="s">
        <v>693</v>
      </c>
      <c r="E116" s="199">
        <v>20</v>
      </c>
      <c r="F116" s="202">
        <v>1999</v>
      </c>
      <c r="G116" s="203">
        <v>1</v>
      </c>
      <c r="H116" s="203">
        <v>2</v>
      </c>
      <c r="I116" s="214">
        <v>600</v>
      </c>
      <c r="J116" s="215">
        <v>1.5</v>
      </c>
      <c r="K116" s="204">
        <v>1</v>
      </c>
      <c r="L116" s="178">
        <v>0</v>
      </c>
      <c r="M116" s="178">
        <v>0</v>
      </c>
    </row>
    <row r="117" spans="1:15" ht="12.75" customHeight="1" x14ac:dyDescent="0.2">
      <c r="A117" s="199">
        <v>1</v>
      </c>
      <c r="B117" s="200">
        <v>1</v>
      </c>
      <c r="C117" s="199">
        <v>0</v>
      </c>
      <c r="D117" s="201" t="s">
        <v>693</v>
      </c>
      <c r="E117" s="199">
        <v>20</v>
      </c>
      <c r="F117" s="202">
        <v>1999</v>
      </c>
      <c r="G117" s="203">
        <v>2</v>
      </c>
      <c r="H117" s="203">
        <v>4</v>
      </c>
      <c r="I117" s="214">
        <v>600</v>
      </c>
      <c r="J117" s="215">
        <v>1.5</v>
      </c>
      <c r="K117" s="204">
        <v>1</v>
      </c>
      <c r="L117" s="178">
        <v>0</v>
      </c>
      <c r="M117" s="178">
        <v>0</v>
      </c>
    </row>
    <row r="118" spans="1:15" ht="12.75" customHeight="1" x14ac:dyDescent="0.2">
      <c r="A118" s="199">
        <v>1</v>
      </c>
      <c r="B118" s="200">
        <v>1</v>
      </c>
      <c r="C118" s="199">
        <v>0</v>
      </c>
      <c r="D118" s="201" t="s">
        <v>693</v>
      </c>
      <c r="E118" s="199">
        <v>20</v>
      </c>
      <c r="F118" s="202">
        <v>1999</v>
      </c>
      <c r="G118" s="203">
        <v>3</v>
      </c>
      <c r="H118" s="203">
        <v>6</v>
      </c>
      <c r="I118" s="214">
        <v>600</v>
      </c>
      <c r="J118" s="215">
        <v>1.5</v>
      </c>
      <c r="K118" s="204">
        <v>1</v>
      </c>
      <c r="L118" s="178">
        <v>0</v>
      </c>
      <c r="M118" s="178">
        <v>0</v>
      </c>
    </row>
    <row r="119" spans="1:15" ht="12.75" customHeight="1" x14ac:dyDescent="0.2">
      <c r="A119" s="199">
        <v>1</v>
      </c>
      <c r="B119" s="200">
        <v>1</v>
      </c>
      <c r="C119" s="199">
        <v>0</v>
      </c>
      <c r="D119" s="201" t="s">
        <v>693</v>
      </c>
      <c r="E119" s="199">
        <v>20</v>
      </c>
      <c r="F119" s="202">
        <v>1999</v>
      </c>
      <c r="G119" s="203">
        <v>4</v>
      </c>
      <c r="H119" s="203">
        <v>8</v>
      </c>
      <c r="I119" s="214">
        <v>600</v>
      </c>
      <c r="J119" s="215">
        <v>1.5</v>
      </c>
      <c r="K119" s="204">
        <v>1</v>
      </c>
      <c r="L119" s="178">
        <v>0</v>
      </c>
      <c r="M119" s="178">
        <v>0</v>
      </c>
    </row>
    <row r="120" spans="1:15" ht="12.75" customHeight="1" x14ac:dyDescent="0.2">
      <c r="A120" s="199">
        <v>1</v>
      </c>
      <c r="B120" s="200">
        <v>1</v>
      </c>
      <c r="C120" s="199">
        <v>0</v>
      </c>
      <c r="D120" s="201" t="s">
        <v>693</v>
      </c>
      <c r="E120" s="199">
        <v>20</v>
      </c>
      <c r="F120" s="202">
        <v>1999</v>
      </c>
      <c r="G120" s="203">
        <v>5</v>
      </c>
      <c r="H120" s="203">
        <v>10</v>
      </c>
      <c r="I120" s="214">
        <v>600</v>
      </c>
      <c r="J120" s="215">
        <v>1.5</v>
      </c>
      <c r="K120" s="204">
        <v>1</v>
      </c>
      <c r="L120" s="178">
        <v>0</v>
      </c>
      <c r="M120" s="178">
        <v>0</v>
      </c>
    </row>
    <row r="121" spans="1:15" ht="12.75" customHeight="1" x14ac:dyDescent="0.2">
      <c r="A121" s="199">
        <v>1</v>
      </c>
      <c r="B121" s="200">
        <v>1</v>
      </c>
      <c r="C121" s="199">
        <v>0</v>
      </c>
      <c r="D121" s="201" t="s">
        <v>693</v>
      </c>
      <c r="E121" s="199">
        <v>20</v>
      </c>
      <c r="F121" s="202">
        <v>1999</v>
      </c>
      <c r="G121" s="203">
        <v>6</v>
      </c>
      <c r="H121" s="203">
        <v>12</v>
      </c>
      <c r="I121" s="214">
        <v>600</v>
      </c>
      <c r="J121" s="215">
        <v>1.5</v>
      </c>
      <c r="K121" s="204">
        <v>1</v>
      </c>
      <c r="L121" s="178">
        <v>0</v>
      </c>
      <c r="M121" s="178">
        <v>0</v>
      </c>
    </row>
    <row r="122" spans="1:15" ht="12.75" customHeight="1" x14ac:dyDescent="0.2">
      <c r="A122" s="199">
        <v>1</v>
      </c>
      <c r="B122" s="200">
        <v>1</v>
      </c>
      <c r="C122" s="199">
        <v>0</v>
      </c>
      <c r="D122" s="201" t="s">
        <v>693</v>
      </c>
      <c r="E122" s="199">
        <v>21</v>
      </c>
      <c r="F122" s="202">
        <v>2000</v>
      </c>
      <c r="G122" s="203">
        <v>1</v>
      </c>
      <c r="H122" s="203">
        <v>2</v>
      </c>
      <c r="I122" s="214">
        <v>600</v>
      </c>
      <c r="J122" s="215">
        <v>1.5</v>
      </c>
      <c r="K122" s="204">
        <v>1</v>
      </c>
      <c r="L122" s="178">
        <v>0</v>
      </c>
      <c r="M122" s="178">
        <v>0</v>
      </c>
    </row>
    <row r="123" spans="1:15" ht="12.75" customHeight="1" x14ac:dyDescent="0.2">
      <c r="A123" s="199">
        <v>1</v>
      </c>
      <c r="B123" s="200">
        <v>1</v>
      </c>
      <c r="C123" s="205">
        <v>0</v>
      </c>
      <c r="D123" s="206" t="s">
        <v>693</v>
      </c>
      <c r="E123" s="199">
        <v>21</v>
      </c>
      <c r="F123" s="202">
        <v>2000</v>
      </c>
      <c r="G123" s="203">
        <v>2</v>
      </c>
      <c r="H123" s="203">
        <v>4</v>
      </c>
      <c r="I123" s="214">
        <v>600</v>
      </c>
      <c r="J123" s="215">
        <v>1.5</v>
      </c>
      <c r="K123" s="204">
        <v>1</v>
      </c>
      <c r="L123" s="178">
        <v>0</v>
      </c>
      <c r="M123" s="178">
        <v>0</v>
      </c>
    </row>
    <row r="124" spans="1:15" ht="12.75" customHeight="1" x14ac:dyDescent="0.2">
      <c r="A124" s="199">
        <v>1</v>
      </c>
      <c r="B124" s="200">
        <v>1</v>
      </c>
      <c r="C124" s="199">
        <v>0</v>
      </c>
      <c r="D124" s="201" t="s">
        <v>693</v>
      </c>
      <c r="E124" s="199">
        <v>21</v>
      </c>
      <c r="F124" s="202">
        <v>2000</v>
      </c>
      <c r="G124" s="203">
        <v>3</v>
      </c>
      <c r="H124" s="203">
        <v>6</v>
      </c>
      <c r="I124" s="214">
        <v>600</v>
      </c>
      <c r="J124" s="215">
        <v>1.5</v>
      </c>
      <c r="K124" s="204">
        <v>1</v>
      </c>
      <c r="L124" s="178">
        <v>0</v>
      </c>
      <c r="M124" s="178">
        <v>0</v>
      </c>
    </row>
    <row r="125" spans="1:15" s="181" customFormat="1" ht="12.75" customHeight="1" x14ac:dyDescent="0.2">
      <c r="A125" s="199">
        <v>1</v>
      </c>
      <c r="B125" s="200">
        <v>1</v>
      </c>
      <c r="C125" s="199">
        <v>0</v>
      </c>
      <c r="D125" s="201" t="s">
        <v>693</v>
      </c>
      <c r="E125" s="199">
        <v>21</v>
      </c>
      <c r="F125" s="202">
        <v>2000</v>
      </c>
      <c r="G125" s="203">
        <v>4</v>
      </c>
      <c r="H125" s="203">
        <v>8</v>
      </c>
      <c r="I125" s="214">
        <v>600</v>
      </c>
      <c r="J125" s="215">
        <v>1.5</v>
      </c>
      <c r="K125" s="204">
        <v>1</v>
      </c>
      <c r="L125" s="178">
        <v>0</v>
      </c>
      <c r="M125" s="178">
        <v>0</v>
      </c>
      <c r="N125" s="178"/>
      <c r="O125" s="178"/>
    </row>
    <row r="126" spans="1:15" ht="12.75" customHeight="1" x14ac:dyDescent="0.2">
      <c r="A126" s="199">
        <v>1</v>
      </c>
      <c r="B126" s="200">
        <v>1</v>
      </c>
      <c r="C126" s="199">
        <v>0</v>
      </c>
      <c r="D126" s="201" t="s">
        <v>693</v>
      </c>
      <c r="E126" s="199">
        <v>21</v>
      </c>
      <c r="F126" s="202">
        <v>2000</v>
      </c>
      <c r="G126" s="203">
        <v>5</v>
      </c>
      <c r="H126" s="203">
        <v>10</v>
      </c>
      <c r="I126" s="214">
        <v>600</v>
      </c>
      <c r="J126" s="215">
        <v>1.5</v>
      </c>
      <c r="K126" s="204">
        <v>1</v>
      </c>
      <c r="L126" s="178">
        <v>0</v>
      </c>
      <c r="M126" s="178">
        <v>0</v>
      </c>
    </row>
    <row r="127" spans="1:15" ht="12.75" customHeight="1" x14ac:dyDescent="0.2">
      <c r="A127" s="199">
        <v>1</v>
      </c>
      <c r="B127" s="200">
        <v>1</v>
      </c>
      <c r="C127" s="199">
        <v>0</v>
      </c>
      <c r="D127" s="201" t="s">
        <v>693</v>
      </c>
      <c r="E127" s="199">
        <v>21</v>
      </c>
      <c r="F127" s="202">
        <v>2000</v>
      </c>
      <c r="G127" s="203">
        <v>6</v>
      </c>
      <c r="H127" s="203">
        <v>12</v>
      </c>
      <c r="I127" s="214">
        <v>600</v>
      </c>
      <c r="J127" s="215">
        <v>1.5</v>
      </c>
      <c r="K127" s="204">
        <v>1</v>
      </c>
      <c r="L127" s="178">
        <v>0</v>
      </c>
      <c r="M127" s="178">
        <v>0</v>
      </c>
    </row>
    <row r="128" spans="1:15" ht="12.75" customHeight="1" x14ac:dyDescent="0.2">
      <c r="A128" s="199">
        <v>1</v>
      </c>
      <c r="B128" s="200">
        <v>1</v>
      </c>
      <c r="C128" s="199">
        <v>0</v>
      </c>
      <c r="D128" s="201" t="s">
        <v>693</v>
      </c>
      <c r="E128" s="199">
        <v>22</v>
      </c>
      <c r="F128" s="202">
        <v>2001</v>
      </c>
      <c r="G128" s="203">
        <v>1</v>
      </c>
      <c r="H128" s="203">
        <v>2</v>
      </c>
      <c r="I128" s="214">
        <v>600</v>
      </c>
      <c r="J128" s="215">
        <v>1.5</v>
      </c>
      <c r="K128" s="204">
        <v>1</v>
      </c>
      <c r="L128" s="178">
        <v>0</v>
      </c>
      <c r="M128" s="178">
        <v>0</v>
      </c>
    </row>
    <row r="129" spans="1:13" ht="12.75" customHeight="1" x14ac:dyDescent="0.2">
      <c r="A129" s="199">
        <v>1</v>
      </c>
      <c r="B129" s="200">
        <v>1</v>
      </c>
      <c r="C129" s="199">
        <v>0</v>
      </c>
      <c r="D129" s="201" t="s">
        <v>693</v>
      </c>
      <c r="E129" s="199">
        <v>22</v>
      </c>
      <c r="F129" s="202">
        <v>2001</v>
      </c>
      <c r="G129" s="203">
        <v>2</v>
      </c>
      <c r="H129" s="203">
        <v>4</v>
      </c>
      <c r="I129" s="214">
        <v>600</v>
      </c>
      <c r="J129" s="215">
        <v>1.5</v>
      </c>
      <c r="K129" s="204">
        <v>1</v>
      </c>
      <c r="L129" s="178">
        <v>0</v>
      </c>
      <c r="M129" s="178">
        <v>0</v>
      </c>
    </row>
    <row r="130" spans="1:13" ht="12.75" customHeight="1" x14ac:dyDescent="0.2">
      <c r="A130" s="199">
        <v>1</v>
      </c>
      <c r="B130" s="200">
        <v>1</v>
      </c>
      <c r="C130" s="199">
        <v>0</v>
      </c>
      <c r="D130" s="201" t="s">
        <v>693</v>
      </c>
      <c r="E130" s="199">
        <v>22</v>
      </c>
      <c r="F130" s="202">
        <v>2001</v>
      </c>
      <c r="G130" s="203">
        <v>3</v>
      </c>
      <c r="H130" s="203">
        <v>6</v>
      </c>
      <c r="I130" s="214">
        <v>600</v>
      </c>
      <c r="J130" s="215">
        <v>1.5</v>
      </c>
      <c r="K130" s="204">
        <v>1</v>
      </c>
      <c r="L130" s="178">
        <v>0</v>
      </c>
      <c r="M130" s="178">
        <v>0</v>
      </c>
    </row>
    <row r="131" spans="1:13" ht="12.75" customHeight="1" x14ac:dyDescent="0.2">
      <c r="A131" s="199">
        <v>1</v>
      </c>
      <c r="B131" s="200">
        <v>1</v>
      </c>
      <c r="C131" s="199">
        <v>0</v>
      </c>
      <c r="D131" s="201" t="s">
        <v>693</v>
      </c>
      <c r="E131" s="199">
        <v>22</v>
      </c>
      <c r="F131" s="202">
        <v>2001</v>
      </c>
      <c r="G131" s="203">
        <v>4</v>
      </c>
      <c r="H131" s="203">
        <v>8</v>
      </c>
      <c r="I131" s="214">
        <v>600</v>
      </c>
      <c r="J131" s="215">
        <v>1.5</v>
      </c>
      <c r="K131" s="204">
        <v>1</v>
      </c>
      <c r="L131" s="178">
        <v>0</v>
      </c>
      <c r="M131" s="178">
        <v>0</v>
      </c>
    </row>
    <row r="132" spans="1:13" ht="12.75" customHeight="1" x14ac:dyDescent="0.2">
      <c r="A132" s="199">
        <v>1</v>
      </c>
      <c r="B132" s="200">
        <v>1</v>
      </c>
      <c r="C132" s="205">
        <v>0</v>
      </c>
      <c r="D132" s="206" t="s">
        <v>693</v>
      </c>
      <c r="E132" s="199">
        <v>22</v>
      </c>
      <c r="F132" s="202">
        <v>2001</v>
      </c>
      <c r="G132" s="203">
        <v>5</v>
      </c>
      <c r="H132" s="203">
        <v>10</v>
      </c>
      <c r="I132" s="214">
        <v>600</v>
      </c>
      <c r="J132" s="215">
        <v>1.5</v>
      </c>
      <c r="K132" s="204">
        <v>1</v>
      </c>
      <c r="L132" s="178">
        <v>0</v>
      </c>
      <c r="M132" s="178">
        <v>0</v>
      </c>
    </row>
    <row r="133" spans="1:13" ht="12.75" customHeight="1" x14ac:dyDescent="0.2">
      <c r="A133" s="199">
        <v>1</v>
      </c>
      <c r="B133" s="200">
        <v>1</v>
      </c>
      <c r="C133" s="205">
        <v>0</v>
      </c>
      <c r="D133" s="206" t="s">
        <v>693</v>
      </c>
      <c r="E133" s="199">
        <v>22</v>
      </c>
      <c r="F133" s="202">
        <v>2001</v>
      </c>
      <c r="G133" s="203">
        <v>6</v>
      </c>
      <c r="H133" s="203">
        <v>12</v>
      </c>
      <c r="I133" s="214">
        <v>600</v>
      </c>
      <c r="J133" s="215">
        <v>1.5</v>
      </c>
      <c r="K133" s="204">
        <v>1</v>
      </c>
      <c r="L133" s="178">
        <v>0</v>
      </c>
      <c r="M133" s="178">
        <v>0</v>
      </c>
    </row>
    <row r="134" spans="1:13" ht="12.75" customHeight="1" x14ac:dyDescent="0.2">
      <c r="A134" s="199">
        <v>1</v>
      </c>
      <c r="B134" s="200">
        <v>1</v>
      </c>
      <c r="C134" s="205">
        <v>0</v>
      </c>
      <c r="D134" s="206" t="s">
        <v>693</v>
      </c>
      <c r="E134" s="199">
        <v>23</v>
      </c>
      <c r="F134" s="202">
        <v>2002</v>
      </c>
      <c r="G134" s="203">
        <v>1</v>
      </c>
      <c r="H134" s="203">
        <v>2</v>
      </c>
      <c r="I134" s="214">
        <v>600</v>
      </c>
      <c r="J134" s="215">
        <v>1.5</v>
      </c>
      <c r="K134" s="204">
        <v>1</v>
      </c>
      <c r="L134" s="178">
        <v>0</v>
      </c>
      <c r="M134" s="178">
        <v>0</v>
      </c>
    </row>
    <row r="135" spans="1:13" ht="12.75" customHeight="1" x14ac:dyDescent="0.2">
      <c r="A135" s="199">
        <v>1</v>
      </c>
      <c r="B135" s="200">
        <v>1</v>
      </c>
      <c r="C135" s="205">
        <v>0</v>
      </c>
      <c r="D135" s="206" t="s">
        <v>693</v>
      </c>
      <c r="E135" s="199">
        <v>23</v>
      </c>
      <c r="F135" s="202">
        <v>2002</v>
      </c>
      <c r="G135" s="203">
        <v>2</v>
      </c>
      <c r="H135" s="203">
        <v>4</v>
      </c>
      <c r="I135" s="214">
        <v>600</v>
      </c>
      <c r="J135" s="215">
        <v>1.5</v>
      </c>
      <c r="K135" s="204">
        <v>1</v>
      </c>
      <c r="L135" s="178">
        <v>0</v>
      </c>
      <c r="M135" s="178">
        <v>0</v>
      </c>
    </row>
    <row r="136" spans="1:13" ht="12.75" customHeight="1" x14ac:dyDescent="0.2">
      <c r="A136" s="199">
        <v>1</v>
      </c>
      <c r="B136" s="200">
        <v>1</v>
      </c>
      <c r="C136" s="205">
        <v>0</v>
      </c>
      <c r="D136" s="206" t="s">
        <v>693</v>
      </c>
      <c r="E136" s="199">
        <v>23</v>
      </c>
      <c r="F136" s="202">
        <v>2002</v>
      </c>
      <c r="G136" s="203">
        <v>3</v>
      </c>
      <c r="H136" s="203">
        <v>6</v>
      </c>
      <c r="I136" s="214">
        <v>600</v>
      </c>
      <c r="J136" s="215">
        <v>1.5</v>
      </c>
      <c r="K136" s="204">
        <v>1</v>
      </c>
      <c r="L136" s="178">
        <v>0</v>
      </c>
      <c r="M136" s="178">
        <v>0</v>
      </c>
    </row>
    <row r="137" spans="1:13" ht="12.75" customHeight="1" x14ac:dyDescent="0.2">
      <c r="A137" s="199">
        <v>1</v>
      </c>
      <c r="B137" s="200">
        <v>1</v>
      </c>
      <c r="C137" s="205">
        <v>0</v>
      </c>
      <c r="D137" s="206" t="s">
        <v>693</v>
      </c>
      <c r="E137" s="199">
        <v>23</v>
      </c>
      <c r="F137" s="202">
        <v>2002</v>
      </c>
      <c r="G137" s="203">
        <v>4</v>
      </c>
      <c r="H137" s="203">
        <v>8</v>
      </c>
      <c r="I137" s="214">
        <v>600</v>
      </c>
      <c r="J137" s="215">
        <v>1.5</v>
      </c>
      <c r="K137" s="204">
        <v>1</v>
      </c>
      <c r="L137" s="178">
        <v>0</v>
      </c>
      <c r="M137" s="178">
        <v>0</v>
      </c>
    </row>
    <row r="138" spans="1:13" ht="12.75" customHeight="1" x14ac:dyDescent="0.2">
      <c r="A138" s="199">
        <v>1</v>
      </c>
      <c r="B138" s="200">
        <v>1</v>
      </c>
      <c r="C138" s="205">
        <v>0</v>
      </c>
      <c r="D138" s="206" t="s">
        <v>693</v>
      </c>
      <c r="E138" s="199">
        <v>23</v>
      </c>
      <c r="F138" s="202">
        <v>2002</v>
      </c>
      <c r="G138" s="203">
        <v>5</v>
      </c>
      <c r="H138" s="203">
        <v>10</v>
      </c>
      <c r="I138" s="214">
        <v>600</v>
      </c>
      <c r="J138" s="215">
        <v>1.5</v>
      </c>
      <c r="K138" s="204">
        <v>1</v>
      </c>
      <c r="L138" s="178">
        <v>0</v>
      </c>
      <c r="M138" s="178">
        <v>0</v>
      </c>
    </row>
    <row r="139" spans="1:13" ht="12.75" customHeight="1" x14ac:dyDescent="0.2">
      <c r="A139" s="199">
        <v>1</v>
      </c>
      <c r="B139" s="200">
        <v>1</v>
      </c>
      <c r="C139" s="205">
        <v>0</v>
      </c>
      <c r="D139" s="206" t="s">
        <v>693</v>
      </c>
      <c r="E139" s="199">
        <v>23</v>
      </c>
      <c r="F139" s="202">
        <v>2002</v>
      </c>
      <c r="G139" s="203">
        <v>6</v>
      </c>
      <c r="H139" s="203">
        <v>12</v>
      </c>
      <c r="I139" s="214">
        <v>600</v>
      </c>
      <c r="J139" s="215">
        <v>1.5</v>
      </c>
      <c r="K139" s="204">
        <v>1</v>
      </c>
      <c r="L139" s="178">
        <v>0</v>
      </c>
      <c r="M139" s="178">
        <v>0</v>
      </c>
    </row>
    <row r="140" spans="1:13" ht="12.75" customHeight="1" x14ac:dyDescent="0.2">
      <c r="A140" s="199">
        <v>1</v>
      </c>
      <c r="B140" s="200">
        <v>1</v>
      </c>
      <c r="C140" s="205">
        <v>0</v>
      </c>
      <c r="D140" s="206" t="s">
        <v>693</v>
      </c>
      <c r="E140" s="199">
        <v>24</v>
      </c>
      <c r="F140" s="202">
        <v>2003</v>
      </c>
      <c r="G140" s="203">
        <v>1</v>
      </c>
      <c r="H140" s="203">
        <v>2</v>
      </c>
      <c r="I140" s="214">
        <v>600</v>
      </c>
      <c r="J140" s="215">
        <v>1.5</v>
      </c>
      <c r="K140" s="204">
        <v>1</v>
      </c>
      <c r="L140" s="178">
        <v>0</v>
      </c>
      <c r="M140" s="178">
        <v>0</v>
      </c>
    </row>
    <row r="141" spans="1:13" ht="12.75" customHeight="1" x14ac:dyDescent="0.2">
      <c r="A141" s="199">
        <v>1</v>
      </c>
      <c r="B141" s="200">
        <v>1</v>
      </c>
      <c r="C141" s="205">
        <v>0</v>
      </c>
      <c r="D141" s="206" t="s">
        <v>693</v>
      </c>
      <c r="E141" s="199">
        <v>24</v>
      </c>
      <c r="F141" s="202">
        <v>2003</v>
      </c>
      <c r="G141" s="203">
        <v>2</v>
      </c>
      <c r="H141" s="203">
        <v>4</v>
      </c>
      <c r="I141" s="214">
        <v>600</v>
      </c>
      <c r="J141" s="215">
        <v>1.5</v>
      </c>
      <c r="K141" s="204">
        <v>1</v>
      </c>
      <c r="L141" s="178">
        <v>0</v>
      </c>
      <c r="M141" s="178">
        <v>0</v>
      </c>
    </row>
    <row r="142" spans="1:13" ht="12.75" customHeight="1" x14ac:dyDescent="0.2">
      <c r="A142" s="199">
        <v>1</v>
      </c>
      <c r="B142" s="200">
        <v>1</v>
      </c>
      <c r="C142" s="205">
        <v>0</v>
      </c>
      <c r="D142" s="206" t="s">
        <v>693</v>
      </c>
      <c r="E142" s="199">
        <v>24</v>
      </c>
      <c r="F142" s="202">
        <v>2003</v>
      </c>
      <c r="G142" s="203">
        <v>3</v>
      </c>
      <c r="H142" s="203">
        <v>6</v>
      </c>
      <c r="I142" s="214">
        <v>600</v>
      </c>
      <c r="J142" s="215">
        <v>1.5</v>
      </c>
      <c r="K142" s="204">
        <v>1</v>
      </c>
      <c r="L142" s="178">
        <v>0</v>
      </c>
      <c r="M142" s="178">
        <v>0</v>
      </c>
    </row>
    <row r="143" spans="1:13" ht="12.75" customHeight="1" x14ac:dyDescent="0.2">
      <c r="A143" s="199">
        <v>1</v>
      </c>
      <c r="B143" s="200">
        <v>1</v>
      </c>
      <c r="C143" s="205">
        <v>0</v>
      </c>
      <c r="D143" s="206" t="s">
        <v>693</v>
      </c>
      <c r="E143" s="199">
        <v>24</v>
      </c>
      <c r="F143" s="202">
        <v>2003</v>
      </c>
      <c r="G143" s="203">
        <v>4</v>
      </c>
      <c r="H143" s="203">
        <v>8</v>
      </c>
      <c r="I143" s="214">
        <v>600</v>
      </c>
      <c r="J143" s="215">
        <v>1.5</v>
      </c>
      <c r="K143" s="204">
        <v>1</v>
      </c>
      <c r="L143" s="178">
        <v>0</v>
      </c>
      <c r="M143" s="178">
        <v>0</v>
      </c>
    </row>
    <row r="144" spans="1:13" ht="12.75" customHeight="1" x14ac:dyDescent="0.2">
      <c r="A144" s="199">
        <v>1</v>
      </c>
      <c r="B144" s="200">
        <v>1</v>
      </c>
      <c r="C144" s="205">
        <v>0</v>
      </c>
      <c r="D144" s="206" t="s">
        <v>693</v>
      </c>
      <c r="E144" s="199">
        <v>24</v>
      </c>
      <c r="F144" s="202">
        <v>2003</v>
      </c>
      <c r="G144" s="203">
        <v>5</v>
      </c>
      <c r="H144" s="203">
        <v>10</v>
      </c>
      <c r="I144" s="214">
        <v>600</v>
      </c>
      <c r="J144" s="215">
        <v>1.5</v>
      </c>
      <c r="K144" s="204">
        <v>1</v>
      </c>
      <c r="L144" s="178">
        <v>0</v>
      </c>
      <c r="M144" s="178">
        <v>0</v>
      </c>
    </row>
    <row r="145" spans="1:13" ht="12.75" customHeight="1" x14ac:dyDescent="0.2">
      <c r="A145" s="199">
        <v>1</v>
      </c>
      <c r="B145" s="200">
        <v>1</v>
      </c>
      <c r="C145" s="205">
        <v>0</v>
      </c>
      <c r="D145" s="206" t="s">
        <v>693</v>
      </c>
      <c r="E145" s="199">
        <v>24</v>
      </c>
      <c r="F145" s="202">
        <v>2003</v>
      </c>
      <c r="G145" s="203">
        <v>6</v>
      </c>
      <c r="H145" s="203">
        <v>12</v>
      </c>
      <c r="I145" s="214">
        <v>600</v>
      </c>
      <c r="J145" s="215">
        <v>1.5</v>
      </c>
      <c r="K145" s="204">
        <v>1</v>
      </c>
      <c r="L145" s="178">
        <v>0</v>
      </c>
      <c r="M145" s="178">
        <v>0</v>
      </c>
    </row>
    <row r="146" spans="1:13" ht="12.75" customHeight="1" x14ac:dyDescent="0.2">
      <c r="A146" s="199">
        <v>1</v>
      </c>
      <c r="B146" s="200">
        <v>1</v>
      </c>
      <c r="C146" s="205">
        <v>0</v>
      </c>
      <c r="D146" s="206" t="s">
        <v>693</v>
      </c>
      <c r="E146" s="199">
        <v>25</v>
      </c>
      <c r="F146" s="202">
        <v>2004</v>
      </c>
      <c r="G146" s="203">
        <v>1</v>
      </c>
      <c r="H146" s="203">
        <v>2</v>
      </c>
      <c r="I146" s="214">
        <v>600</v>
      </c>
      <c r="J146" s="215">
        <v>1.5</v>
      </c>
      <c r="K146" s="204">
        <v>1</v>
      </c>
      <c r="L146" s="178">
        <v>0</v>
      </c>
      <c r="M146" s="178">
        <v>0</v>
      </c>
    </row>
    <row r="147" spans="1:13" ht="12.75" customHeight="1" x14ac:dyDescent="0.2">
      <c r="A147" s="199">
        <v>1</v>
      </c>
      <c r="B147" s="200">
        <v>1</v>
      </c>
      <c r="C147" s="205">
        <v>0</v>
      </c>
      <c r="D147" s="206" t="s">
        <v>693</v>
      </c>
      <c r="E147" s="199">
        <v>25</v>
      </c>
      <c r="F147" s="202">
        <v>2004</v>
      </c>
      <c r="G147" s="203">
        <v>2</v>
      </c>
      <c r="H147" s="203">
        <v>4</v>
      </c>
      <c r="I147" s="214">
        <v>600</v>
      </c>
      <c r="J147" s="215">
        <v>1.5</v>
      </c>
      <c r="K147" s="204">
        <v>1</v>
      </c>
      <c r="L147" s="178">
        <v>0</v>
      </c>
      <c r="M147" s="178">
        <v>0</v>
      </c>
    </row>
    <row r="148" spans="1:13" ht="12.75" customHeight="1" x14ac:dyDescent="0.2">
      <c r="A148" s="199">
        <v>1</v>
      </c>
      <c r="B148" s="200">
        <v>1</v>
      </c>
      <c r="C148" s="205">
        <v>0</v>
      </c>
      <c r="D148" s="206" t="s">
        <v>693</v>
      </c>
      <c r="E148" s="199">
        <v>25</v>
      </c>
      <c r="F148" s="202">
        <v>2004</v>
      </c>
      <c r="G148" s="203">
        <v>3</v>
      </c>
      <c r="H148" s="203">
        <v>6</v>
      </c>
      <c r="I148" s="214">
        <v>600</v>
      </c>
      <c r="J148" s="215">
        <v>1.5</v>
      </c>
      <c r="K148" s="204">
        <v>1</v>
      </c>
      <c r="L148" s="178">
        <v>0</v>
      </c>
      <c r="M148" s="178">
        <v>0</v>
      </c>
    </row>
    <row r="149" spans="1:13" ht="12.75" customHeight="1" x14ac:dyDescent="0.2">
      <c r="A149" s="199">
        <v>1</v>
      </c>
      <c r="B149" s="200">
        <v>1</v>
      </c>
      <c r="C149" s="205">
        <v>0</v>
      </c>
      <c r="D149" s="206" t="s">
        <v>693</v>
      </c>
      <c r="E149" s="199">
        <v>25</v>
      </c>
      <c r="F149" s="202">
        <v>2004</v>
      </c>
      <c r="G149" s="203">
        <v>4</v>
      </c>
      <c r="H149" s="203">
        <v>8</v>
      </c>
      <c r="I149" s="214">
        <v>600</v>
      </c>
      <c r="J149" s="215">
        <v>1.5</v>
      </c>
      <c r="K149" s="204">
        <v>1</v>
      </c>
      <c r="L149" s="178">
        <v>0</v>
      </c>
      <c r="M149" s="178">
        <v>0</v>
      </c>
    </row>
    <row r="150" spans="1:13" ht="12.75" customHeight="1" x14ac:dyDescent="0.2">
      <c r="A150" s="199">
        <v>1</v>
      </c>
      <c r="B150" s="200">
        <v>1</v>
      </c>
      <c r="C150" s="205">
        <v>0</v>
      </c>
      <c r="D150" s="206" t="s">
        <v>693</v>
      </c>
      <c r="E150" s="199">
        <v>25</v>
      </c>
      <c r="F150" s="202">
        <v>2004</v>
      </c>
      <c r="G150" s="203">
        <v>5</v>
      </c>
      <c r="H150" s="203">
        <v>10</v>
      </c>
      <c r="I150" s="214">
        <v>600</v>
      </c>
      <c r="J150" s="215">
        <v>1.5</v>
      </c>
      <c r="K150" s="204">
        <v>1</v>
      </c>
      <c r="L150" s="178">
        <v>0</v>
      </c>
      <c r="M150" s="178">
        <v>0</v>
      </c>
    </row>
    <row r="151" spans="1:13" ht="12.75" customHeight="1" x14ac:dyDescent="0.2">
      <c r="A151" s="199">
        <v>1</v>
      </c>
      <c r="B151" s="200">
        <v>1</v>
      </c>
      <c r="C151" s="205">
        <v>0</v>
      </c>
      <c r="D151" s="206" t="s">
        <v>693</v>
      </c>
      <c r="E151" s="199">
        <v>25</v>
      </c>
      <c r="F151" s="202">
        <v>2004</v>
      </c>
      <c r="G151" s="203">
        <v>6</v>
      </c>
      <c r="H151" s="203">
        <v>12</v>
      </c>
      <c r="I151" s="214">
        <v>600</v>
      </c>
      <c r="J151" s="215">
        <v>1.5</v>
      </c>
      <c r="K151" s="204">
        <v>1</v>
      </c>
      <c r="L151" s="178">
        <v>0</v>
      </c>
      <c r="M151" s="178">
        <v>0</v>
      </c>
    </row>
    <row r="152" spans="1:13" ht="15" customHeight="1" x14ac:dyDescent="0.2">
      <c r="A152" s="199">
        <v>1</v>
      </c>
      <c r="B152" s="200">
        <v>1</v>
      </c>
      <c r="C152" s="205">
        <v>0</v>
      </c>
      <c r="D152" s="206" t="s">
        <v>693</v>
      </c>
      <c r="E152" s="199">
        <v>26</v>
      </c>
      <c r="F152" s="202">
        <v>2005</v>
      </c>
      <c r="G152" s="203">
        <v>1</v>
      </c>
      <c r="H152" s="203">
        <v>2</v>
      </c>
      <c r="I152" s="214">
        <v>600</v>
      </c>
      <c r="J152" s="215">
        <v>1.5</v>
      </c>
      <c r="K152" s="204">
        <v>1</v>
      </c>
      <c r="L152" s="178">
        <v>0</v>
      </c>
      <c r="M152" s="178">
        <v>0</v>
      </c>
    </row>
    <row r="153" spans="1:13" ht="15" customHeight="1" x14ac:dyDescent="0.2">
      <c r="A153" s="199">
        <v>1</v>
      </c>
      <c r="B153" s="200">
        <v>1</v>
      </c>
      <c r="C153" s="205">
        <v>0</v>
      </c>
      <c r="D153" s="206" t="s">
        <v>693</v>
      </c>
      <c r="E153" s="199">
        <v>26</v>
      </c>
      <c r="F153" s="202">
        <v>2005</v>
      </c>
      <c r="G153" s="203">
        <v>2</v>
      </c>
      <c r="H153" s="203">
        <v>4</v>
      </c>
      <c r="I153" s="214">
        <v>600</v>
      </c>
      <c r="J153" s="215">
        <v>1.5</v>
      </c>
      <c r="K153" s="204">
        <v>1</v>
      </c>
      <c r="L153" s="178">
        <v>0</v>
      </c>
      <c r="M153" s="178">
        <v>0</v>
      </c>
    </row>
    <row r="154" spans="1:13" ht="15" customHeight="1" x14ac:dyDescent="0.2">
      <c r="A154" s="199">
        <v>1</v>
      </c>
      <c r="B154" s="200">
        <v>1</v>
      </c>
      <c r="C154" s="205">
        <v>0</v>
      </c>
      <c r="D154" s="206" t="s">
        <v>693</v>
      </c>
      <c r="E154" s="199">
        <v>26</v>
      </c>
      <c r="F154" s="202">
        <v>2005</v>
      </c>
      <c r="G154" s="203">
        <v>3</v>
      </c>
      <c r="H154" s="203">
        <v>6</v>
      </c>
      <c r="I154" s="214">
        <v>600</v>
      </c>
      <c r="J154" s="215">
        <v>1.5</v>
      </c>
      <c r="K154" s="204">
        <v>1</v>
      </c>
      <c r="L154" s="178">
        <v>0</v>
      </c>
      <c r="M154" s="178">
        <v>0</v>
      </c>
    </row>
    <row r="155" spans="1:13" ht="15" customHeight="1" x14ac:dyDescent="0.2">
      <c r="A155" s="199">
        <v>1</v>
      </c>
      <c r="B155" s="200">
        <v>1</v>
      </c>
      <c r="C155" s="205">
        <v>0</v>
      </c>
      <c r="D155" s="206" t="s">
        <v>693</v>
      </c>
      <c r="E155" s="199">
        <v>26</v>
      </c>
      <c r="F155" s="202">
        <v>2005</v>
      </c>
      <c r="G155" s="203">
        <v>4</v>
      </c>
      <c r="H155" s="203">
        <v>8</v>
      </c>
      <c r="I155" s="214">
        <v>600</v>
      </c>
      <c r="J155" s="215">
        <v>1.5</v>
      </c>
      <c r="K155" s="204">
        <v>1</v>
      </c>
      <c r="L155" s="178">
        <v>0</v>
      </c>
      <c r="M155" s="178">
        <v>0</v>
      </c>
    </row>
    <row r="156" spans="1:13" ht="15" customHeight="1" x14ac:dyDescent="0.2">
      <c r="A156" s="199">
        <v>1</v>
      </c>
      <c r="B156" s="200">
        <v>1</v>
      </c>
      <c r="C156" s="205">
        <v>0</v>
      </c>
      <c r="D156" s="206" t="s">
        <v>693</v>
      </c>
      <c r="E156" s="199">
        <v>26</v>
      </c>
      <c r="F156" s="202">
        <v>2005</v>
      </c>
      <c r="G156" s="203">
        <v>5</v>
      </c>
      <c r="H156" s="203">
        <v>10</v>
      </c>
      <c r="I156" s="214">
        <v>600</v>
      </c>
      <c r="J156" s="215">
        <v>1.5</v>
      </c>
      <c r="K156" s="204">
        <v>1</v>
      </c>
      <c r="L156" s="178">
        <v>0</v>
      </c>
      <c r="M156" s="178">
        <v>0</v>
      </c>
    </row>
    <row r="157" spans="1:13" ht="15" customHeight="1" x14ac:dyDescent="0.2">
      <c r="A157" s="199">
        <v>1</v>
      </c>
      <c r="B157" s="200">
        <v>1</v>
      </c>
      <c r="C157" s="205">
        <v>0</v>
      </c>
      <c r="D157" s="206" t="s">
        <v>693</v>
      </c>
      <c r="E157" s="199">
        <v>26</v>
      </c>
      <c r="F157" s="202">
        <v>2005</v>
      </c>
      <c r="G157" s="203">
        <v>6</v>
      </c>
      <c r="H157" s="203">
        <v>12</v>
      </c>
      <c r="I157" s="214">
        <v>600</v>
      </c>
      <c r="J157" s="215">
        <v>1.5</v>
      </c>
      <c r="K157" s="204">
        <v>1</v>
      </c>
      <c r="L157" s="178">
        <v>0</v>
      </c>
      <c r="M157" s="178">
        <v>0</v>
      </c>
    </row>
    <row r="158" spans="1:13" ht="15" customHeight="1" x14ac:dyDescent="0.2">
      <c r="A158" s="199">
        <v>1</v>
      </c>
      <c r="B158" s="200">
        <v>1</v>
      </c>
      <c r="C158" s="205">
        <v>0</v>
      </c>
      <c r="D158" s="206" t="s">
        <v>693</v>
      </c>
      <c r="E158" s="199">
        <v>27</v>
      </c>
      <c r="F158" s="202">
        <v>2006</v>
      </c>
      <c r="G158" s="203">
        <v>1</v>
      </c>
      <c r="H158" s="203">
        <v>2</v>
      </c>
      <c r="I158" s="214">
        <v>600</v>
      </c>
      <c r="J158" s="215">
        <v>1.5</v>
      </c>
      <c r="K158" s="204">
        <v>1</v>
      </c>
      <c r="L158" s="178">
        <v>0</v>
      </c>
      <c r="M158" s="178">
        <v>0</v>
      </c>
    </row>
    <row r="159" spans="1:13" ht="15" customHeight="1" x14ac:dyDescent="0.2">
      <c r="A159" s="199">
        <v>1</v>
      </c>
      <c r="B159" s="200">
        <v>1</v>
      </c>
      <c r="C159" s="205">
        <v>0</v>
      </c>
      <c r="D159" s="206" t="s">
        <v>693</v>
      </c>
      <c r="E159" s="199">
        <v>27</v>
      </c>
      <c r="F159" s="202">
        <v>2006</v>
      </c>
      <c r="G159" s="203">
        <v>2</v>
      </c>
      <c r="H159" s="203">
        <v>4</v>
      </c>
      <c r="I159" s="214">
        <v>600</v>
      </c>
      <c r="J159" s="215">
        <v>1.5</v>
      </c>
      <c r="K159" s="204">
        <v>1</v>
      </c>
      <c r="L159" s="178">
        <v>0</v>
      </c>
      <c r="M159" s="178">
        <v>0</v>
      </c>
    </row>
    <row r="160" spans="1:13" ht="15" customHeight="1" x14ac:dyDescent="0.2">
      <c r="A160" s="199">
        <v>1</v>
      </c>
      <c r="B160" s="200">
        <v>1</v>
      </c>
      <c r="C160" s="205">
        <v>0</v>
      </c>
      <c r="D160" s="206" t="s">
        <v>693</v>
      </c>
      <c r="E160" s="199">
        <v>27</v>
      </c>
      <c r="F160" s="202">
        <v>2006</v>
      </c>
      <c r="G160" s="203">
        <v>3</v>
      </c>
      <c r="H160" s="203">
        <v>6</v>
      </c>
      <c r="I160" s="214">
        <v>600</v>
      </c>
      <c r="J160" s="215">
        <v>1.5</v>
      </c>
      <c r="K160" s="204">
        <v>1</v>
      </c>
      <c r="L160" s="178">
        <v>0</v>
      </c>
      <c r="M160" s="178">
        <v>0</v>
      </c>
    </row>
    <row r="161" spans="1:13" ht="15" customHeight="1" x14ac:dyDescent="0.2">
      <c r="A161" s="199">
        <v>1</v>
      </c>
      <c r="B161" s="200">
        <v>1</v>
      </c>
      <c r="C161" s="205">
        <v>0</v>
      </c>
      <c r="D161" s="206" t="s">
        <v>693</v>
      </c>
      <c r="E161" s="199">
        <v>27</v>
      </c>
      <c r="F161" s="202">
        <v>2006</v>
      </c>
      <c r="G161" s="203">
        <v>4</v>
      </c>
      <c r="H161" s="203">
        <v>8</v>
      </c>
      <c r="I161" s="214">
        <v>600</v>
      </c>
      <c r="J161" s="215">
        <v>1.5</v>
      </c>
      <c r="K161" s="204">
        <v>1</v>
      </c>
      <c r="L161" s="178">
        <v>0</v>
      </c>
      <c r="M161" s="178">
        <v>0</v>
      </c>
    </row>
    <row r="162" spans="1:13" ht="15" customHeight="1" x14ac:dyDescent="0.2">
      <c r="A162" s="199">
        <v>1</v>
      </c>
      <c r="B162" s="200">
        <v>1</v>
      </c>
      <c r="C162" s="205">
        <v>0</v>
      </c>
      <c r="D162" s="206" t="s">
        <v>693</v>
      </c>
      <c r="E162" s="199">
        <v>27</v>
      </c>
      <c r="F162" s="202">
        <v>2006</v>
      </c>
      <c r="G162" s="203">
        <v>5</v>
      </c>
      <c r="H162" s="203">
        <v>10</v>
      </c>
      <c r="I162" s="214">
        <v>600</v>
      </c>
      <c r="J162" s="215">
        <v>1.5</v>
      </c>
      <c r="K162" s="204">
        <v>1</v>
      </c>
      <c r="L162" s="178">
        <v>0</v>
      </c>
      <c r="M162" s="178">
        <v>0</v>
      </c>
    </row>
    <row r="163" spans="1:13" ht="15" customHeight="1" x14ac:dyDescent="0.2">
      <c r="A163" s="199">
        <v>1</v>
      </c>
      <c r="B163" s="200">
        <v>1</v>
      </c>
      <c r="C163" s="205">
        <v>0</v>
      </c>
      <c r="D163" s="206" t="s">
        <v>693</v>
      </c>
      <c r="E163" s="199">
        <v>27</v>
      </c>
      <c r="F163" s="202">
        <v>2006</v>
      </c>
      <c r="G163" s="203">
        <v>6</v>
      </c>
      <c r="H163" s="203">
        <v>12</v>
      </c>
      <c r="I163" s="214">
        <v>600</v>
      </c>
      <c r="J163" s="215">
        <v>1.5</v>
      </c>
      <c r="K163" s="204">
        <v>1</v>
      </c>
      <c r="L163" s="178">
        <v>0</v>
      </c>
      <c r="M163" s="178">
        <v>0</v>
      </c>
    </row>
    <row r="164" spans="1:13" ht="15" customHeight="1" x14ac:dyDescent="0.2">
      <c r="A164" s="199">
        <v>1</v>
      </c>
      <c r="B164" s="200">
        <v>1</v>
      </c>
      <c r="C164" s="205">
        <v>0</v>
      </c>
      <c r="D164" s="206" t="s">
        <v>693</v>
      </c>
      <c r="E164" s="199">
        <v>28</v>
      </c>
      <c r="F164" s="202">
        <v>2007</v>
      </c>
      <c r="G164" s="203">
        <v>1</v>
      </c>
      <c r="H164" s="203">
        <v>2</v>
      </c>
      <c r="I164" s="214">
        <v>600</v>
      </c>
      <c r="J164" s="215">
        <v>1.5</v>
      </c>
      <c r="K164" s="204">
        <v>1</v>
      </c>
      <c r="L164" s="178">
        <v>0</v>
      </c>
      <c r="M164" s="178">
        <v>0</v>
      </c>
    </row>
    <row r="165" spans="1:13" ht="15" customHeight="1" x14ac:dyDescent="0.2">
      <c r="A165" s="199">
        <v>1</v>
      </c>
      <c r="B165" s="200">
        <v>1</v>
      </c>
      <c r="C165" s="205">
        <v>0</v>
      </c>
      <c r="D165" s="206" t="s">
        <v>693</v>
      </c>
      <c r="E165" s="199">
        <v>28</v>
      </c>
      <c r="F165" s="202">
        <v>2007</v>
      </c>
      <c r="G165" s="203">
        <v>2</v>
      </c>
      <c r="H165" s="203">
        <v>4</v>
      </c>
      <c r="I165" s="214">
        <v>600</v>
      </c>
      <c r="J165" s="215">
        <v>1.5</v>
      </c>
      <c r="K165" s="204">
        <v>1</v>
      </c>
      <c r="L165" s="178">
        <v>0</v>
      </c>
      <c r="M165" s="178">
        <v>0</v>
      </c>
    </row>
    <row r="166" spans="1:13" ht="15" customHeight="1" x14ac:dyDescent="0.2">
      <c r="A166" s="199">
        <v>1</v>
      </c>
      <c r="B166" s="200">
        <v>1</v>
      </c>
      <c r="C166" s="205">
        <v>0</v>
      </c>
      <c r="D166" s="206" t="s">
        <v>693</v>
      </c>
      <c r="E166" s="199">
        <v>28</v>
      </c>
      <c r="F166" s="202">
        <v>2007</v>
      </c>
      <c r="G166" s="203">
        <v>3</v>
      </c>
      <c r="H166" s="203">
        <v>6</v>
      </c>
      <c r="I166" s="214">
        <v>600</v>
      </c>
      <c r="J166" s="215">
        <v>1.5</v>
      </c>
      <c r="K166" s="204">
        <v>1</v>
      </c>
      <c r="L166" s="178">
        <v>0</v>
      </c>
      <c r="M166" s="178">
        <v>0</v>
      </c>
    </row>
    <row r="167" spans="1:13" ht="15" customHeight="1" x14ac:dyDescent="0.2">
      <c r="A167" s="199">
        <v>1</v>
      </c>
      <c r="B167" s="200">
        <v>1</v>
      </c>
      <c r="C167" s="205">
        <v>0</v>
      </c>
      <c r="D167" s="206" t="s">
        <v>693</v>
      </c>
      <c r="E167" s="199">
        <v>28</v>
      </c>
      <c r="F167" s="202">
        <v>2007</v>
      </c>
      <c r="G167" s="203">
        <v>4</v>
      </c>
      <c r="H167" s="203">
        <v>8</v>
      </c>
      <c r="I167" s="214">
        <v>600</v>
      </c>
      <c r="J167" s="215">
        <v>1.5</v>
      </c>
      <c r="K167" s="204">
        <v>1</v>
      </c>
      <c r="L167" s="178">
        <v>0</v>
      </c>
      <c r="M167" s="178">
        <v>0</v>
      </c>
    </row>
    <row r="168" spans="1:13" ht="15" customHeight="1" x14ac:dyDescent="0.2">
      <c r="A168" s="199">
        <v>1</v>
      </c>
      <c r="B168" s="200">
        <v>1</v>
      </c>
      <c r="C168" s="205">
        <v>0</v>
      </c>
      <c r="D168" s="206" t="s">
        <v>693</v>
      </c>
      <c r="E168" s="199">
        <v>28</v>
      </c>
      <c r="F168" s="202">
        <v>2007</v>
      </c>
      <c r="G168" s="203">
        <v>5</v>
      </c>
      <c r="H168" s="203">
        <v>10</v>
      </c>
      <c r="I168" s="214">
        <v>600</v>
      </c>
      <c r="J168" s="215">
        <v>1.5</v>
      </c>
      <c r="K168" s="204">
        <v>1</v>
      </c>
      <c r="L168" s="178">
        <v>0</v>
      </c>
      <c r="M168" s="178">
        <v>0</v>
      </c>
    </row>
    <row r="169" spans="1:13" ht="15" customHeight="1" x14ac:dyDescent="0.2">
      <c r="A169" s="199">
        <v>1</v>
      </c>
      <c r="B169" s="200">
        <v>1</v>
      </c>
      <c r="C169" s="205">
        <v>0</v>
      </c>
      <c r="D169" s="206" t="s">
        <v>693</v>
      </c>
      <c r="E169" s="199">
        <v>28</v>
      </c>
      <c r="F169" s="202">
        <v>2007</v>
      </c>
      <c r="G169" s="203">
        <v>6</v>
      </c>
      <c r="H169" s="203">
        <v>12</v>
      </c>
      <c r="I169" s="214">
        <v>600</v>
      </c>
      <c r="J169" s="215">
        <v>1.5</v>
      </c>
      <c r="K169" s="204">
        <v>1</v>
      </c>
      <c r="L169" s="178">
        <v>0</v>
      </c>
      <c r="M169" s="178">
        <v>0</v>
      </c>
    </row>
    <row r="170" spans="1:13" ht="15" customHeight="1" x14ac:dyDescent="0.2">
      <c r="A170" s="199">
        <v>1</v>
      </c>
      <c r="B170" s="200">
        <v>1</v>
      </c>
      <c r="C170" s="205">
        <v>0</v>
      </c>
      <c r="D170" s="206" t="s">
        <v>693</v>
      </c>
      <c r="E170" s="199">
        <v>29</v>
      </c>
      <c r="F170" s="202">
        <v>2008</v>
      </c>
      <c r="G170" s="203">
        <v>1</v>
      </c>
      <c r="H170" s="203">
        <v>2</v>
      </c>
      <c r="I170" s="214">
        <v>600</v>
      </c>
      <c r="J170" s="215">
        <v>1.5</v>
      </c>
      <c r="K170" s="204">
        <v>1</v>
      </c>
      <c r="L170" s="178">
        <v>0</v>
      </c>
      <c r="M170" s="178">
        <v>0</v>
      </c>
    </row>
    <row r="171" spans="1:13" ht="15" customHeight="1" x14ac:dyDescent="0.2">
      <c r="A171" s="199">
        <v>1</v>
      </c>
      <c r="B171" s="200">
        <v>1</v>
      </c>
      <c r="C171" s="205">
        <v>0</v>
      </c>
      <c r="D171" s="206" t="s">
        <v>693</v>
      </c>
      <c r="E171" s="199">
        <v>29</v>
      </c>
      <c r="F171" s="202">
        <v>2008</v>
      </c>
      <c r="G171" s="203">
        <v>2</v>
      </c>
      <c r="H171" s="203">
        <v>4</v>
      </c>
      <c r="I171" s="214">
        <v>600</v>
      </c>
      <c r="J171" s="215">
        <v>1.5</v>
      </c>
      <c r="K171" s="204">
        <v>1</v>
      </c>
      <c r="L171" s="178">
        <v>0</v>
      </c>
      <c r="M171" s="178">
        <v>0</v>
      </c>
    </row>
    <row r="172" spans="1:13" ht="15" customHeight="1" x14ac:dyDescent="0.2">
      <c r="A172" s="199">
        <v>1</v>
      </c>
      <c r="B172" s="200">
        <v>1</v>
      </c>
      <c r="C172" s="205">
        <v>0</v>
      </c>
      <c r="D172" s="206" t="s">
        <v>693</v>
      </c>
      <c r="E172" s="199">
        <v>29</v>
      </c>
      <c r="F172" s="202">
        <v>2008</v>
      </c>
      <c r="G172" s="203">
        <v>3</v>
      </c>
      <c r="H172" s="203">
        <v>6</v>
      </c>
      <c r="I172" s="214">
        <v>600</v>
      </c>
      <c r="J172" s="215">
        <v>1.5</v>
      </c>
      <c r="K172" s="204">
        <v>1</v>
      </c>
      <c r="L172" s="178">
        <v>0</v>
      </c>
      <c r="M172" s="178">
        <v>0</v>
      </c>
    </row>
    <row r="173" spans="1:13" ht="15" customHeight="1" x14ac:dyDescent="0.2">
      <c r="A173" s="199">
        <v>1</v>
      </c>
      <c r="B173" s="200">
        <v>1</v>
      </c>
      <c r="C173" s="205">
        <v>0</v>
      </c>
      <c r="D173" s="206" t="s">
        <v>693</v>
      </c>
      <c r="E173" s="199">
        <v>29</v>
      </c>
      <c r="F173" s="202">
        <v>2008</v>
      </c>
      <c r="G173" s="203">
        <v>4</v>
      </c>
      <c r="H173" s="203">
        <v>8</v>
      </c>
      <c r="I173" s="214">
        <v>600</v>
      </c>
      <c r="J173" s="215">
        <v>1.5</v>
      </c>
      <c r="K173" s="204">
        <v>1</v>
      </c>
      <c r="L173" s="178">
        <v>0</v>
      </c>
      <c r="M173" s="178">
        <v>0</v>
      </c>
    </row>
    <row r="174" spans="1:13" ht="15" customHeight="1" x14ac:dyDescent="0.2">
      <c r="A174" s="199">
        <v>1</v>
      </c>
      <c r="B174" s="200">
        <v>1</v>
      </c>
      <c r="C174" s="205">
        <v>0</v>
      </c>
      <c r="D174" s="206" t="s">
        <v>693</v>
      </c>
      <c r="E174" s="199">
        <v>29</v>
      </c>
      <c r="F174" s="202">
        <v>2008</v>
      </c>
      <c r="G174" s="203">
        <v>5</v>
      </c>
      <c r="H174" s="203">
        <v>10</v>
      </c>
      <c r="I174" s="214">
        <v>600</v>
      </c>
      <c r="J174" s="215">
        <v>1.5</v>
      </c>
      <c r="K174" s="204">
        <v>1</v>
      </c>
      <c r="L174" s="178">
        <v>0</v>
      </c>
      <c r="M174" s="178">
        <v>0</v>
      </c>
    </row>
    <row r="175" spans="1:13" ht="15" customHeight="1" x14ac:dyDescent="0.2">
      <c r="A175" s="199">
        <v>1</v>
      </c>
      <c r="B175" s="200">
        <v>1</v>
      </c>
      <c r="C175" s="205">
        <v>0</v>
      </c>
      <c r="D175" s="206" t="s">
        <v>693</v>
      </c>
      <c r="E175" s="199">
        <v>29</v>
      </c>
      <c r="F175" s="202">
        <v>2008</v>
      </c>
      <c r="G175" s="203">
        <v>6</v>
      </c>
      <c r="H175" s="203">
        <v>12</v>
      </c>
      <c r="I175" s="214">
        <v>600</v>
      </c>
      <c r="J175" s="215">
        <v>1.5</v>
      </c>
      <c r="K175" s="204">
        <v>1</v>
      </c>
      <c r="L175" s="178">
        <v>0</v>
      </c>
      <c r="M175" s="178">
        <v>0</v>
      </c>
    </row>
    <row r="176" spans="1:13" ht="15" customHeight="1" x14ac:dyDescent="0.2">
      <c r="A176" s="199">
        <v>1</v>
      </c>
      <c r="B176" s="200">
        <v>1</v>
      </c>
      <c r="C176" s="205">
        <v>0</v>
      </c>
      <c r="D176" s="206" t="s">
        <v>693</v>
      </c>
      <c r="E176" s="199">
        <v>30</v>
      </c>
      <c r="F176" s="202">
        <v>2009</v>
      </c>
      <c r="G176" s="203">
        <v>1</v>
      </c>
      <c r="H176" s="203">
        <v>2</v>
      </c>
      <c r="I176" s="214">
        <v>600</v>
      </c>
      <c r="J176" s="215">
        <v>1.5</v>
      </c>
      <c r="K176" s="204">
        <v>1</v>
      </c>
      <c r="L176" s="178">
        <v>0</v>
      </c>
      <c r="M176" s="178">
        <v>0</v>
      </c>
    </row>
    <row r="177" spans="1:13" ht="15" customHeight="1" x14ac:dyDescent="0.2">
      <c r="A177" s="199">
        <v>1</v>
      </c>
      <c r="B177" s="200">
        <v>1</v>
      </c>
      <c r="C177" s="205">
        <v>0</v>
      </c>
      <c r="D177" s="206" t="s">
        <v>693</v>
      </c>
      <c r="E177" s="199">
        <v>30</v>
      </c>
      <c r="F177" s="202">
        <v>2009</v>
      </c>
      <c r="G177" s="203">
        <v>2</v>
      </c>
      <c r="H177" s="203">
        <v>4</v>
      </c>
      <c r="I177" s="214">
        <v>600</v>
      </c>
      <c r="J177" s="215">
        <v>1.5</v>
      </c>
      <c r="K177" s="204">
        <v>1</v>
      </c>
      <c r="L177" s="178">
        <v>0</v>
      </c>
      <c r="M177" s="178">
        <v>0</v>
      </c>
    </row>
    <row r="178" spans="1:13" ht="15" customHeight="1" x14ac:dyDescent="0.2">
      <c r="A178" s="199">
        <v>1</v>
      </c>
      <c r="B178" s="200">
        <v>1</v>
      </c>
      <c r="C178" s="205">
        <v>0</v>
      </c>
      <c r="D178" s="206" t="s">
        <v>693</v>
      </c>
      <c r="E178" s="199">
        <v>30</v>
      </c>
      <c r="F178" s="202">
        <v>2009</v>
      </c>
      <c r="G178" s="203">
        <v>3</v>
      </c>
      <c r="H178" s="203">
        <v>6</v>
      </c>
      <c r="I178" s="214">
        <v>600</v>
      </c>
      <c r="J178" s="215">
        <v>1.5</v>
      </c>
      <c r="K178" s="204">
        <v>1</v>
      </c>
      <c r="L178" s="178">
        <v>0</v>
      </c>
      <c r="M178" s="178">
        <v>0</v>
      </c>
    </row>
    <row r="179" spans="1:13" ht="15" customHeight="1" x14ac:dyDescent="0.2">
      <c r="A179" s="199">
        <v>1</v>
      </c>
      <c r="B179" s="200">
        <v>1</v>
      </c>
      <c r="C179" s="205">
        <v>0</v>
      </c>
      <c r="D179" s="206" t="s">
        <v>693</v>
      </c>
      <c r="E179" s="199">
        <v>30</v>
      </c>
      <c r="F179" s="202">
        <v>2009</v>
      </c>
      <c r="G179" s="203">
        <v>4</v>
      </c>
      <c r="H179" s="203">
        <v>8</v>
      </c>
      <c r="I179" s="214">
        <v>600</v>
      </c>
      <c r="J179" s="215">
        <v>1.5</v>
      </c>
      <c r="K179" s="204">
        <v>1</v>
      </c>
      <c r="L179" s="178">
        <v>0</v>
      </c>
      <c r="M179" s="178">
        <v>0</v>
      </c>
    </row>
    <row r="180" spans="1:13" ht="15" customHeight="1" x14ac:dyDescent="0.2">
      <c r="A180" s="199">
        <v>1</v>
      </c>
      <c r="B180" s="200">
        <v>1</v>
      </c>
      <c r="C180" s="205">
        <v>0</v>
      </c>
      <c r="D180" s="206" t="s">
        <v>693</v>
      </c>
      <c r="E180" s="199">
        <v>30</v>
      </c>
      <c r="F180" s="202">
        <v>2009</v>
      </c>
      <c r="G180" s="203">
        <v>5</v>
      </c>
      <c r="H180" s="203">
        <v>10</v>
      </c>
      <c r="I180" s="214">
        <v>600</v>
      </c>
      <c r="J180" s="215">
        <v>1.5</v>
      </c>
      <c r="K180" s="204">
        <v>1</v>
      </c>
      <c r="L180" s="178">
        <v>0</v>
      </c>
      <c r="M180" s="178">
        <v>0</v>
      </c>
    </row>
    <row r="181" spans="1:13" ht="15" customHeight="1" x14ac:dyDescent="0.2">
      <c r="A181" s="199">
        <v>1</v>
      </c>
      <c r="B181" s="200">
        <v>1</v>
      </c>
      <c r="C181" s="205">
        <v>0</v>
      </c>
      <c r="D181" s="206" t="s">
        <v>693</v>
      </c>
      <c r="E181" s="199">
        <v>30</v>
      </c>
      <c r="F181" s="202">
        <v>2009</v>
      </c>
      <c r="G181" s="203">
        <v>6</v>
      </c>
      <c r="H181" s="203">
        <v>12</v>
      </c>
      <c r="I181" s="214">
        <v>600</v>
      </c>
      <c r="J181" s="215">
        <v>1.5</v>
      </c>
      <c r="K181" s="204">
        <v>1</v>
      </c>
      <c r="L181" s="178">
        <v>0</v>
      </c>
      <c r="M181" s="178">
        <v>0</v>
      </c>
    </row>
    <row r="182" spans="1:13" ht="15" customHeight="1" x14ac:dyDescent="0.25">
      <c r="A182" s="199"/>
      <c r="B182" s="200"/>
      <c r="C182" s="205"/>
      <c r="D182" s="162"/>
      <c r="E182" s="199"/>
      <c r="F182" s="202"/>
      <c r="G182" s="203"/>
      <c r="H182" s="203"/>
      <c r="I182" s="219"/>
      <c r="J182" s="215"/>
      <c r="K182" s="204"/>
    </row>
    <row r="183" spans="1:13" ht="15" customHeight="1" x14ac:dyDescent="0.25">
      <c r="A183" s="199"/>
      <c r="B183" s="200"/>
      <c r="C183" s="205"/>
      <c r="D183" s="162"/>
      <c r="E183" s="199"/>
      <c r="F183" s="202"/>
      <c r="G183" s="203"/>
      <c r="H183" s="203"/>
      <c r="I183" s="219"/>
      <c r="J183" s="215"/>
      <c r="K183" s="204"/>
    </row>
    <row r="184" spans="1:13" ht="15" customHeight="1" x14ac:dyDescent="0.25">
      <c r="A184" s="199"/>
      <c r="B184" s="200"/>
      <c r="C184" s="205"/>
      <c r="D184" s="162"/>
      <c r="E184" s="199"/>
      <c r="F184" s="202"/>
      <c r="G184" s="203"/>
      <c r="H184" s="203"/>
      <c r="I184" s="219"/>
      <c r="J184" s="215"/>
      <c r="K184" s="204"/>
    </row>
    <row r="185" spans="1:13" ht="15" customHeight="1" x14ac:dyDescent="0.25">
      <c r="A185" s="199"/>
      <c r="B185" s="200"/>
      <c r="C185" s="205"/>
      <c r="D185" s="162"/>
      <c r="E185" s="199"/>
      <c r="F185" s="202"/>
      <c r="G185" s="203"/>
      <c r="H185" s="203"/>
      <c r="I185" s="219"/>
      <c r="J185" s="215"/>
      <c r="K185" s="204"/>
    </row>
    <row r="186" spans="1:13" ht="15" customHeight="1" x14ac:dyDescent="0.25">
      <c r="A186" s="199"/>
      <c r="B186" s="200"/>
      <c r="C186" s="205"/>
      <c r="D186" s="162"/>
      <c r="E186" s="199"/>
      <c r="F186" s="202"/>
      <c r="G186" s="203"/>
      <c r="H186" s="203"/>
      <c r="I186" s="219"/>
      <c r="J186" s="215"/>
      <c r="K186" s="204"/>
    </row>
    <row r="187" spans="1:13" ht="15" customHeight="1" x14ac:dyDescent="0.25">
      <c r="A187" s="199"/>
      <c r="B187" s="200"/>
      <c r="C187" s="205"/>
      <c r="D187" s="162"/>
      <c r="E187" s="199"/>
      <c r="F187" s="202"/>
      <c r="G187" s="203"/>
      <c r="H187" s="203"/>
      <c r="I187" s="219"/>
      <c r="J187" s="215"/>
      <c r="K187" s="204"/>
    </row>
    <row r="188" spans="1:13" ht="15" customHeight="1" x14ac:dyDescent="0.25">
      <c r="A188" s="199"/>
      <c r="B188" s="200"/>
      <c r="C188" s="205"/>
      <c r="D188" s="162"/>
      <c r="E188" s="199"/>
      <c r="F188" s="202"/>
      <c r="G188" s="203"/>
      <c r="H188" s="203"/>
      <c r="I188" s="219"/>
      <c r="J188" s="215"/>
      <c r="K188" s="204"/>
    </row>
    <row r="189" spans="1:13" ht="15" customHeight="1" x14ac:dyDescent="0.25">
      <c r="A189" s="199"/>
      <c r="B189" s="200"/>
      <c r="C189" s="205"/>
      <c r="D189" s="162"/>
      <c r="E189" s="199"/>
      <c r="F189" s="202"/>
      <c r="G189" s="203"/>
      <c r="H189" s="203"/>
      <c r="I189" s="219"/>
      <c r="J189" s="215"/>
      <c r="K189" s="204"/>
    </row>
    <row r="190" spans="1:13" ht="15" customHeight="1" x14ac:dyDescent="0.25">
      <c r="A190" s="199"/>
      <c r="B190" s="200"/>
      <c r="C190" s="205"/>
      <c r="D190" s="162"/>
      <c r="E190" s="199"/>
      <c r="F190" s="202"/>
      <c r="G190" s="203"/>
      <c r="H190" s="203"/>
      <c r="I190" s="219"/>
      <c r="J190" s="215"/>
      <c r="K190" s="204"/>
    </row>
    <row r="191" spans="1:13" ht="15" customHeight="1" x14ac:dyDescent="0.25">
      <c r="A191" s="199"/>
      <c r="B191" s="200"/>
      <c r="C191" s="205"/>
      <c r="D191" s="162"/>
      <c r="E191" s="199"/>
      <c r="F191" s="202"/>
      <c r="G191" s="203"/>
      <c r="H191" s="203"/>
      <c r="I191" s="219"/>
      <c r="J191" s="215"/>
      <c r="K191" s="204"/>
    </row>
    <row r="192" spans="1:13" ht="12.75" customHeight="1" x14ac:dyDescent="0.2">
      <c r="A192" s="199"/>
      <c r="B192" s="200"/>
      <c r="C192" s="205"/>
      <c r="D192" s="162"/>
      <c r="E192" s="199"/>
      <c r="F192" s="202"/>
      <c r="G192" s="203"/>
      <c r="H192" s="203"/>
      <c r="I192" s="165"/>
      <c r="J192" s="215"/>
      <c r="K192" s="204"/>
    </row>
    <row r="193" spans="1:11" ht="12.75" customHeight="1" x14ac:dyDescent="0.2">
      <c r="A193" s="199"/>
      <c r="B193" s="200"/>
      <c r="C193" s="205"/>
      <c r="D193" s="162"/>
      <c r="E193" s="199"/>
      <c r="F193" s="202"/>
      <c r="G193" s="203"/>
      <c r="H193" s="203"/>
      <c r="I193" s="165"/>
      <c r="J193" s="215"/>
      <c r="K193" s="204"/>
    </row>
    <row r="194" spans="1:11" ht="12.75" customHeight="1" x14ac:dyDescent="0.2">
      <c r="A194" s="199"/>
      <c r="B194" s="200"/>
      <c r="C194" s="205"/>
      <c r="D194" s="162"/>
      <c r="E194" s="199"/>
      <c r="F194" s="202"/>
      <c r="G194" s="203"/>
      <c r="H194" s="203"/>
      <c r="I194" s="165"/>
      <c r="J194" s="215"/>
      <c r="K194" s="204"/>
    </row>
    <row r="195" spans="1:11" ht="12.75" customHeight="1" x14ac:dyDescent="0.2">
      <c r="A195" s="199"/>
      <c r="B195" s="200"/>
      <c r="C195" s="205"/>
      <c r="D195" s="162"/>
      <c r="E195" s="199"/>
      <c r="F195" s="202"/>
      <c r="G195" s="203"/>
      <c r="H195" s="203"/>
      <c r="I195" s="165"/>
      <c r="J195" s="215"/>
      <c r="K195" s="204"/>
    </row>
    <row r="196" spans="1:11" ht="12.75" customHeight="1" x14ac:dyDescent="0.2">
      <c r="A196" s="199"/>
      <c r="B196" s="200"/>
      <c r="C196" s="205"/>
      <c r="D196" s="162"/>
      <c r="E196" s="199"/>
      <c r="F196" s="202"/>
      <c r="G196" s="203"/>
      <c r="H196" s="203"/>
      <c r="I196" s="165"/>
      <c r="J196" s="215"/>
      <c r="K196" s="204"/>
    </row>
    <row r="197" spans="1:11" ht="12.75" customHeight="1" x14ac:dyDescent="0.2">
      <c r="A197" s="199"/>
      <c r="B197" s="200"/>
      <c r="C197" s="205"/>
      <c r="D197" s="162"/>
      <c r="E197" s="199"/>
      <c r="F197" s="202"/>
      <c r="G197" s="203"/>
      <c r="H197" s="203"/>
      <c r="I197" s="165"/>
      <c r="J197" s="215"/>
      <c r="K197" s="204"/>
    </row>
    <row r="198" spans="1:11" ht="12.75" customHeight="1" x14ac:dyDescent="0.2">
      <c r="A198" s="199"/>
      <c r="B198" s="200"/>
      <c r="C198" s="205"/>
      <c r="D198" s="162"/>
      <c r="E198" s="199"/>
      <c r="F198" s="202"/>
      <c r="G198" s="203"/>
      <c r="H198" s="203"/>
      <c r="I198" s="165"/>
      <c r="J198" s="215"/>
      <c r="K198" s="204"/>
    </row>
    <row r="199" spans="1:11" ht="12.75" customHeight="1" x14ac:dyDescent="0.2">
      <c r="A199" s="199"/>
      <c r="B199" s="200"/>
      <c r="C199" s="205"/>
      <c r="D199" s="162"/>
      <c r="E199" s="199"/>
      <c r="F199" s="202"/>
      <c r="G199" s="203"/>
      <c r="H199" s="203"/>
      <c r="I199" s="165"/>
      <c r="J199" s="215"/>
      <c r="K199" s="204"/>
    </row>
    <row r="200" spans="1:11" ht="12.75" customHeight="1" x14ac:dyDescent="0.2">
      <c r="A200" s="199"/>
      <c r="B200" s="200"/>
      <c r="C200" s="205"/>
      <c r="D200" s="162"/>
      <c r="E200" s="199"/>
      <c r="F200" s="202"/>
      <c r="G200" s="203"/>
      <c r="H200" s="203"/>
      <c r="I200" s="165"/>
      <c r="J200" s="215"/>
      <c r="K200" s="204"/>
    </row>
    <row r="201" spans="1:11" ht="12.75" customHeight="1" x14ac:dyDescent="0.2">
      <c r="A201" s="199"/>
      <c r="B201" s="200"/>
      <c r="C201" s="205"/>
      <c r="D201" s="162"/>
      <c r="E201" s="199"/>
      <c r="F201" s="202"/>
      <c r="G201" s="203"/>
      <c r="H201" s="203"/>
      <c r="I201" s="165"/>
      <c r="J201" s="215"/>
      <c r="K201" s="204"/>
    </row>
    <row r="202" spans="1:11" ht="12.75" customHeight="1" x14ac:dyDescent="0.2">
      <c r="A202" s="199"/>
      <c r="B202" s="200"/>
      <c r="D202" s="162"/>
      <c r="E202" s="199"/>
      <c r="F202" s="202"/>
      <c r="G202" s="203"/>
      <c r="H202" s="203"/>
      <c r="I202" s="165"/>
      <c r="J202" s="215"/>
      <c r="K202" s="204"/>
    </row>
    <row r="203" spans="1:11" ht="12.75" customHeight="1" x14ac:dyDescent="0.2">
      <c r="A203" s="199"/>
      <c r="B203" s="200"/>
      <c r="D203" s="162"/>
      <c r="E203" s="199"/>
      <c r="F203" s="202"/>
      <c r="G203" s="203"/>
      <c r="H203" s="203"/>
      <c r="I203" s="165"/>
      <c r="J203" s="215"/>
      <c r="K203" s="204"/>
    </row>
    <row r="204" spans="1:11" ht="12.75" customHeight="1" x14ac:dyDescent="0.2">
      <c r="A204" s="199"/>
      <c r="B204" s="200"/>
      <c r="D204" s="162"/>
      <c r="E204" s="199"/>
      <c r="F204" s="202"/>
      <c r="G204" s="203"/>
      <c r="H204" s="203"/>
      <c r="I204" s="165"/>
      <c r="J204" s="215"/>
      <c r="K204" s="204"/>
    </row>
    <row r="205" spans="1:11" ht="12.75" customHeight="1" x14ac:dyDescent="0.2">
      <c r="A205" s="199"/>
      <c r="B205" s="200"/>
      <c r="D205" s="162"/>
      <c r="E205" s="199"/>
      <c r="F205" s="202"/>
      <c r="G205" s="203"/>
      <c r="H205" s="203"/>
      <c r="I205" s="165"/>
      <c r="J205" s="215"/>
      <c r="K205" s="204"/>
    </row>
    <row r="206" spans="1:11" ht="12.75" customHeight="1" x14ac:dyDescent="0.2">
      <c r="A206" s="199"/>
      <c r="B206" s="200"/>
      <c r="D206" s="162"/>
      <c r="E206" s="199"/>
      <c r="F206" s="202"/>
      <c r="G206" s="203"/>
      <c r="H206" s="203"/>
      <c r="I206" s="165"/>
      <c r="J206" s="215"/>
      <c r="K206" s="204"/>
    </row>
    <row r="207" spans="1:11" ht="12.75" customHeight="1" x14ac:dyDescent="0.2">
      <c r="A207" s="199"/>
      <c r="B207" s="200"/>
      <c r="D207" s="162"/>
      <c r="E207" s="199"/>
      <c r="F207" s="202"/>
      <c r="G207" s="203"/>
      <c r="H207" s="203"/>
      <c r="I207" s="165"/>
      <c r="J207" s="215"/>
      <c r="K207" s="204"/>
    </row>
    <row r="208" spans="1:11" ht="12.75" customHeight="1" x14ac:dyDescent="0.2">
      <c r="A208" s="199"/>
      <c r="B208" s="200"/>
      <c r="D208" s="162"/>
      <c r="E208" s="199"/>
      <c r="F208" s="202"/>
      <c r="G208" s="203"/>
      <c r="H208" s="203"/>
      <c r="I208" s="165"/>
      <c r="J208" s="215"/>
      <c r="K208" s="204"/>
    </row>
    <row r="209" spans="1:11" ht="12.75" customHeight="1" x14ac:dyDescent="0.2">
      <c r="A209" s="199"/>
      <c r="B209" s="200"/>
      <c r="D209" s="162"/>
      <c r="E209" s="199"/>
      <c r="F209" s="202"/>
      <c r="G209" s="203"/>
      <c r="H209" s="203"/>
      <c r="I209" s="165"/>
      <c r="J209" s="215"/>
      <c r="K209" s="204"/>
    </row>
    <row r="210" spans="1:11" ht="12.75" customHeight="1" x14ac:dyDescent="0.2">
      <c r="A210" s="199"/>
      <c r="B210" s="200"/>
      <c r="D210" s="162"/>
      <c r="E210" s="199"/>
      <c r="F210" s="202"/>
      <c r="G210" s="203"/>
      <c r="H210" s="203"/>
      <c r="I210" s="165"/>
      <c r="J210" s="215"/>
      <c r="K210" s="204"/>
    </row>
    <row r="211" spans="1:11" ht="12.75" customHeight="1" x14ac:dyDescent="0.2">
      <c r="A211" s="199"/>
      <c r="B211" s="200"/>
      <c r="D211" s="162"/>
      <c r="E211" s="199"/>
      <c r="F211" s="202"/>
      <c r="G211" s="203"/>
      <c r="H211" s="203"/>
      <c r="I211" s="165"/>
      <c r="J211" s="215"/>
      <c r="K211" s="204"/>
    </row>
    <row r="212" spans="1:11" ht="12.75" customHeight="1" x14ac:dyDescent="0.2">
      <c r="A212" s="199"/>
      <c r="B212" s="200"/>
      <c r="D212" s="162"/>
      <c r="E212" s="199"/>
      <c r="F212" s="202"/>
      <c r="G212" s="203"/>
      <c r="H212" s="203"/>
      <c r="I212" s="165"/>
      <c r="J212" s="215"/>
      <c r="K212" s="204"/>
    </row>
    <row r="213" spans="1:11" ht="12.75" customHeight="1" x14ac:dyDescent="0.2">
      <c r="A213" s="199"/>
      <c r="B213" s="200"/>
      <c r="D213" s="162"/>
      <c r="E213" s="199"/>
      <c r="F213" s="202"/>
      <c r="G213" s="203"/>
      <c r="H213" s="203"/>
      <c r="I213" s="165"/>
      <c r="J213" s="215"/>
      <c r="K213" s="204"/>
    </row>
    <row r="214" spans="1:11" ht="12.75" customHeight="1" x14ac:dyDescent="0.2">
      <c r="A214" s="199"/>
      <c r="B214" s="200"/>
      <c r="D214" s="162"/>
      <c r="E214" s="199"/>
      <c r="F214" s="202"/>
      <c r="G214" s="203"/>
      <c r="H214" s="203"/>
      <c r="I214" s="165"/>
      <c r="J214" s="215"/>
      <c r="K214" s="204"/>
    </row>
    <row r="215" spans="1:11" ht="12.75" customHeight="1" x14ac:dyDescent="0.2">
      <c r="A215" s="199"/>
      <c r="B215" s="200"/>
      <c r="D215" s="162"/>
      <c r="E215" s="199"/>
      <c r="F215" s="202"/>
      <c r="G215" s="203"/>
      <c r="H215" s="203"/>
      <c r="I215" s="165"/>
      <c r="J215" s="215"/>
      <c r="K215" s="204"/>
    </row>
    <row r="216" spans="1:11" ht="12.75" customHeight="1" x14ac:dyDescent="0.2">
      <c r="A216" s="199"/>
      <c r="B216" s="200"/>
      <c r="D216" s="162"/>
      <c r="E216" s="199"/>
      <c r="F216" s="202"/>
      <c r="G216" s="203"/>
      <c r="H216" s="203"/>
      <c r="I216" s="165"/>
      <c r="J216" s="215"/>
      <c r="K216" s="204"/>
    </row>
    <row r="217" spans="1:11" ht="12.75" customHeight="1" x14ac:dyDescent="0.2">
      <c r="A217" s="199"/>
      <c r="B217" s="200"/>
      <c r="D217" s="162"/>
      <c r="E217" s="199"/>
      <c r="F217" s="202"/>
      <c r="G217" s="203"/>
      <c r="H217" s="203"/>
      <c r="I217" s="165"/>
      <c r="J217" s="215"/>
      <c r="K217" s="204"/>
    </row>
    <row r="218" spans="1:11" ht="12.75" customHeight="1" x14ac:dyDescent="0.2">
      <c r="A218" s="199"/>
      <c r="B218" s="200"/>
      <c r="D218" s="162"/>
      <c r="E218" s="199"/>
      <c r="F218" s="202"/>
      <c r="G218" s="203"/>
      <c r="H218" s="203"/>
      <c r="I218" s="165"/>
      <c r="J218" s="215"/>
      <c r="K218" s="204"/>
    </row>
    <row r="219" spans="1:11" ht="12.75" customHeight="1" x14ac:dyDescent="0.2">
      <c r="A219" s="199"/>
      <c r="B219" s="200"/>
      <c r="D219" s="162"/>
      <c r="E219" s="199"/>
      <c r="F219" s="202"/>
      <c r="G219" s="203"/>
      <c r="H219" s="203"/>
      <c r="I219" s="165"/>
      <c r="J219" s="215"/>
      <c r="K219" s="204"/>
    </row>
    <row r="220" spans="1:11" ht="12.75" customHeight="1" x14ac:dyDescent="0.2">
      <c r="A220" s="199"/>
      <c r="B220" s="200"/>
      <c r="D220" s="162"/>
      <c r="E220" s="199"/>
      <c r="F220" s="202"/>
      <c r="G220" s="203"/>
      <c r="H220" s="203"/>
      <c r="I220" s="165"/>
      <c r="J220" s="215"/>
      <c r="K220" s="204"/>
    </row>
    <row r="221" spans="1:11" ht="12.75" customHeight="1" x14ac:dyDescent="0.2">
      <c r="A221" s="199"/>
      <c r="B221" s="200"/>
      <c r="D221" s="162"/>
      <c r="E221" s="199"/>
      <c r="F221" s="202"/>
      <c r="G221" s="203"/>
      <c r="H221" s="203"/>
      <c r="I221" s="165"/>
      <c r="J221" s="215"/>
      <c r="K221" s="204"/>
    </row>
    <row r="222" spans="1:11" ht="12.75" customHeight="1" x14ac:dyDescent="0.2">
      <c r="A222" s="199"/>
      <c r="B222" s="200"/>
      <c r="D222" s="162"/>
      <c r="E222" s="199"/>
      <c r="F222" s="202"/>
      <c r="G222" s="203"/>
      <c r="H222" s="203"/>
      <c r="I222" s="165"/>
      <c r="J222" s="215"/>
      <c r="K222" s="204"/>
    </row>
    <row r="223" spans="1:11" ht="12.75" customHeight="1" x14ac:dyDescent="0.2">
      <c r="A223" s="199"/>
      <c r="B223" s="200"/>
      <c r="D223" s="162"/>
      <c r="E223" s="199"/>
      <c r="F223" s="202"/>
      <c r="G223" s="203"/>
      <c r="H223" s="203"/>
      <c r="I223" s="165"/>
      <c r="J223" s="215"/>
      <c r="K223" s="204"/>
    </row>
    <row r="224" spans="1:11" ht="12.75" customHeight="1" x14ac:dyDescent="0.2">
      <c r="A224" s="199"/>
      <c r="B224" s="200"/>
      <c r="D224" s="162"/>
      <c r="E224" s="199"/>
      <c r="F224" s="202"/>
      <c r="G224" s="203"/>
      <c r="H224" s="203"/>
      <c r="I224" s="165"/>
      <c r="J224" s="215"/>
      <c r="K224" s="204"/>
    </row>
    <row r="225" spans="1:11" ht="12.75" customHeight="1" x14ac:dyDescent="0.2">
      <c r="A225" s="199"/>
      <c r="B225" s="200"/>
      <c r="D225" s="162"/>
      <c r="E225" s="199"/>
      <c r="F225" s="202"/>
      <c r="G225" s="203"/>
      <c r="H225" s="203"/>
      <c r="I225" s="165"/>
      <c r="J225" s="215"/>
      <c r="K225" s="204"/>
    </row>
    <row r="226" spans="1:11" ht="12.75" customHeight="1" x14ac:dyDescent="0.2">
      <c r="A226" s="199"/>
      <c r="B226" s="200"/>
      <c r="D226" s="162"/>
      <c r="E226" s="199"/>
      <c r="F226" s="202"/>
      <c r="G226" s="203"/>
      <c r="H226" s="203"/>
      <c r="I226" s="165"/>
      <c r="J226" s="215"/>
      <c r="K226" s="204"/>
    </row>
    <row r="227" spans="1:11" ht="12.75" customHeight="1" x14ac:dyDescent="0.2">
      <c r="A227" s="199"/>
      <c r="B227" s="200"/>
      <c r="D227" s="162"/>
      <c r="E227" s="199"/>
      <c r="F227" s="202"/>
      <c r="G227" s="203"/>
      <c r="H227" s="203"/>
      <c r="I227" s="165"/>
      <c r="J227" s="215"/>
      <c r="K227" s="204"/>
    </row>
    <row r="228" spans="1:11" ht="12.75" customHeight="1" x14ac:dyDescent="0.2">
      <c r="A228" s="199"/>
      <c r="B228" s="200"/>
      <c r="D228" s="162"/>
      <c r="E228" s="199"/>
      <c r="F228" s="202"/>
      <c r="G228" s="203"/>
      <c r="H228" s="203"/>
      <c r="I228" s="165"/>
      <c r="J228" s="215"/>
      <c r="K228" s="204"/>
    </row>
    <row r="229" spans="1:11" ht="12.75" customHeight="1" x14ac:dyDescent="0.2">
      <c r="A229" s="199"/>
      <c r="B229" s="200"/>
      <c r="D229" s="162"/>
      <c r="E229" s="199"/>
      <c r="F229" s="202"/>
      <c r="G229" s="203"/>
      <c r="H229" s="203"/>
      <c r="I229" s="165"/>
      <c r="J229" s="215"/>
      <c r="K229" s="204"/>
    </row>
    <row r="230" spans="1:11" ht="12.75" customHeight="1" x14ac:dyDescent="0.2">
      <c r="A230" s="199"/>
      <c r="B230" s="200"/>
      <c r="D230" s="162"/>
      <c r="E230" s="199"/>
      <c r="F230" s="202"/>
      <c r="G230" s="203"/>
      <c r="H230" s="203"/>
      <c r="I230" s="165"/>
      <c r="J230" s="215"/>
      <c r="K230" s="204"/>
    </row>
    <row r="231" spans="1:11" ht="12.75" customHeight="1" x14ac:dyDescent="0.2">
      <c r="A231" s="199"/>
      <c r="B231" s="200"/>
      <c r="D231" s="162"/>
      <c r="E231" s="199"/>
      <c r="F231" s="202"/>
      <c r="G231" s="203"/>
      <c r="H231" s="203"/>
      <c r="I231" s="165"/>
      <c r="J231" s="215"/>
      <c r="K231" s="204"/>
    </row>
    <row r="232" spans="1:11" ht="12.75" customHeight="1" x14ac:dyDescent="0.2">
      <c r="A232" s="199"/>
      <c r="B232" s="200"/>
      <c r="D232" s="162"/>
      <c r="E232" s="199"/>
      <c r="F232" s="202"/>
      <c r="G232" s="203"/>
      <c r="H232" s="203"/>
      <c r="I232" s="165"/>
      <c r="J232" s="215"/>
      <c r="K232" s="204"/>
    </row>
    <row r="233" spans="1:11" ht="12.75" customHeight="1" x14ac:dyDescent="0.2">
      <c r="A233" s="199"/>
      <c r="B233" s="200"/>
      <c r="D233" s="162"/>
      <c r="E233" s="199"/>
      <c r="F233" s="202"/>
      <c r="G233" s="203"/>
      <c r="H233" s="203"/>
      <c r="I233" s="165"/>
      <c r="J233" s="215"/>
      <c r="K233" s="204"/>
    </row>
    <row r="234" spans="1:11" ht="12.75" customHeight="1" x14ac:dyDescent="0.2">
      <c r="A234" s="199"/>
      <c r="B234" s="200"/>
      <c r="D234" s="162"/>
      <c r="E234" s="199"/>
      <c r="F234" s="202"/>
      <c r="G234" s="203"/>
      <c r="H234" s="203"/>
      <c r="I234" s="165"/>
      <c r="J234" s="215"/>
      <c r="K234" s="204"/>
    </row>
    <row r="235" spans="1:11" ht="12.75" customHeight="1" x14ac:dyDescent="0.2">
      <c r="A235" s="199"/>
      <c r="B235" s="200"/>
      <c r="D235" s="162"/>
      <c r="E235" s="199"/>
      <c r="F235" s="202"/>
      <c r="G235" s="203"/>
      <c r="H235" s="203"/>
      <c r="I235" s="165"/>
      <c r="J235" s="215"/>
      <c r="K235" s="204"/>
    </row>
    <row r="236" spans="1:11" ht="12.75" customHeight="1" x14ac:dyDescent="0.2">
      <c r="A236" s="199"/>
      <c r="B236" s="200"/>
      <c r="D236" s="162"/>
      <c r="E236" s="199"/>
      <c r="F236" s="202"/>
      <c r="G236" s="203"/>
      <c r="H236" s="203"/>
      <c r="I236" s="165"/>
      <c r="J236" s="215"/>
      <c r="K236" s="204"/>
    </row>
    <row r="237" spans="1:11" ht="12.75" customHeight="1" x14ac:dyDescent="0.2">
      <c r="A237" s="199"/>
      <c r="B237" s="200"/>
      <c r="D237" s="162"/>
      <c r="E237" s="199"/>
      <c r="F237" s="202"/>
      <c r="G237" s="203"/>
      <c r="H237" s="203"/>
      <c r="I237" s="165"/>
      <c r="J237" s="215"/>
      <c r="K237" s="204"/>
    </row>
    <row r="238" spans="1:11" ht="12.75" customHeight="1" x14ac:dyDescent="0.2">
      <c r="A238" s="199"/>
      <c r="B238" s="200"/>
      <c r="D238" s="162"/>
      <c r="E238" s="199"/>
      <c r="F238" s="202"/>
      <c r="G238" s="203"/>
      <c r="H238" s="203"/>
      <c r="I238" s="165"/>
      <c r="J238" s="215"/>
      <c r="K238" s="204"/>
    </row>
    <row r="239" spans="1:11" ht="12.75" customHeight="1" x14ac:dyDescent="0.2">
      <c r="A239" s="199"/>
      <c r="B239" s="200"/>
      <c r="D239" s="162"/>
      <c r="E239" s="199"/>
      <c r="F239" s="202"/>
      <c r="G239" s="203"/>
      <c r="H239" s="203"/>
      <c r="I239" s="165"/>
      <c r="J239" s="215"/>
      <c r="K239" s="204"/>
    </row>
    <row r="240" spans="1:11" ht="12.75" customHeight="1" x14ac:dyDescent="0.2">
      <c r="A240" s="199"/>
      <c r="B240" s="200"/>
      <c r="D240" s="162"/>
      <c r="E240" s="199"/>
      <c r="F240" s="202"/>
      <c r="G240" s="203"/>
      <c r="H240" s="203"/>
      <c r="I240" s="165"/>
      <c r="J240" s="215"/>
      <c r="K240" s="204"/>
    </row>
    <row r="241" spans="1:11" ht="12.75" customHeight="1" x14ac:dyDescent="0.2">
      <c r="A241" s="199"/>
      <c r="B241" s="200"/>
      <c r="D241" s="162"/>
      <c r="E241" s="199"/>
      <c r="F241" s="202"/>
      <c r="G241" s="203"/>
      <c r="H241" s="203"/>
      <c r="I241" s="165"/>
      <c r="J241" s="215"/>
      <c r="K241" s="204"/>
    </row>
    <row r="242" spans="1:11" ht="15" customHeight="1" x14ac:dyDescent="0.25">
      <c r="A242" s="199"/>
      <c r="B242" s="200"/>
      <c r="C242" s="205"/>
      <c r="D242" s="162"/>
      <c r="E242" s="199"/>
      <c r="F242" s="202"/>
      <c r="G242" s="203"/>
      <c r="H242" s="203"/>
      <c r="I242" s="219"/>
      <c r="J242" s="215"/>
      <c r="K242" s="204"/>
    </row>
    <row r="243" spans="1:11" ht="15" customHeight="1" x14ac:dyDescent="0.25">
      <c r="A243" s="199"/>
      <c r="B243" s="200"/>
      <c r="C243" s="205"/>
      <c r="D243" s="162"/>
      <c r="E243" s="199"/>
      <c r="F243" s="202"/>
      <c r="G243" s="203"/>
      <c r="H243" s="203"/>
      <c r="I243" s="219"/>
      <c r="J243" s="215"/>
      <c r="K243" s="204"/>
    </row>
    <row r="244" spans="1:11" ht="15" customHeight="1" x14ac:dyDescent="0.25">
      <c r="A244" s="199"/>
      <c r="B244" s="200"/>
      <c r="C244" s="205"/>
      <c r="D244" s="162"/>
      <c r="E244" s="199"/>
      <c r="F244" s="202"/>
      <c r="G244" s="203"/>
      <c r="H244" s="203"/>
      <c r="I244" s="219"/>
      <c r="J244" s="215"/>
      <c r="K244" s="204"/>
    </row>
    <row r="245" spans="1:11" ht="15" customHeight="1" x14ac:dyDescent="0.25">
      <c r="A245" s="199"/>
      <c r="B245" s="200"/>
      <c r="C245" s="205"/>
      <c r="D245" s="162"/>
      <c r="E245" s="199"/>
      <c r="F245" s="202"/>
      <c r="G245" s="203"/>
      <c r="H245" s="203"/>
      <c r="I245" s="219"/>
      <c r="J245" s="215"/>
      <c r="K245" s="204"/>
    </row>
    <row r="246" spans="1:11" ht="15" customHeight="1" x14ac:dyDescent="0.25">
      <c r="A246" s="199"/>
      <c r="B246" s="200"/>
      <c r="C246" s="205"/>
      <c r="D246" s="162"/>
      <c r="E246" s="199"/>
      <c r="F246" s="202"/>
      <c r="G246" s="203"/>
      <c r="H246" s="203"/>
      <c r="I246" s="219"/>
      <c r="J246" s="215"/>
      <c r="K246" s="204"/>
    </row>
    <row r="247" spans="1:11" ht="15" customHeight="1" x14ac:dyDescent="0.25">
      <c r="A247" s="199"/>
      <c r="B247" s="200"/>
      <c r="C247" s="205"/>
      <c r="D247" s="162"/>
      <c r="E247" s="199"/>
      <c r="F247" s="202"/>
      <c r="G247" s="203"/>
      <c r="H247" s="203"/>
      <c r="I247" s="219"/>
      <c r="J247" s="215"/>
      <c r="K247" s="204"/>
    </row>
    <row r="248" spans="1:11" ht="15" customHeight="1" x14ac:dyDescent="0.25">
      <c r="A248" s="199"/>
      <c r="B248" s="200"/>
      <c r="C248" s="205"/>
      <c r="D248" s="162"/>
      <c r="E248" s="199"/>
      <c r="F248" s="202"/>
      <c r="G248" s="203"/>
      <c r="H248" s="203"/>
      <c r="I248" s="219"/>
      <c r="J248" s="215"/>
      <c r="K248" s="204"/>
    </row>
    <row r="249" spans="1:11" ht="15" customHeight="1" x14ac:dyDescent="0.25">
      <c r="A249" s="199"/>
      <c r="B249" s="200"/>
      <c r="C249" s="205"/>
      <c r="D249" s="162"/>
      <c r="E249" s="199"/>
      <c r="F249" s="202"/>
      <c r="G249" s="203"/>
      <c r="H249" s="203"/>
      <c r="I249" s="219"/>
      <c r="J249" s="215"/>
      <c r="K249" s="204"/>
    </row>
    <row r="250" spans="1:11" ht="15" customHeight="1" x14ac:dyDescent="0.25">
      <c r="A250" s="199"/>
      <c r="B250" s="200"/>
      <c r="C250" s="205"/>
      <c r="D250" s="162"/>
      <c r="E250" s="199"/>
      <c r="F250" s="202"/>
      <c r="G250" s="203"/>
      <c r="H250" s="203"/>
      <c r="I250" s="219"/>
      <c r="J250" s="215"/>
      <c r="K250" s="204"/>
    </row>
    <row r="251" spans="1:11" ht="15" customHeight="1" x14ac:dyDescent="0.25">
      <c r="A251" s="199"/>
      <c r="B251" s="200"/>
      <c r="C251" s="205"/>
      <c r="D251" s="162"/>
      <c r="E251" s="199"/>
      <c r="F251" s="202"/>
      <c r="G251" s="203"/>
      <c r="H251" s="203"/>
      <c r="I251" s="219"/>
      <c r="J251" s="215"/>
      <c r="K251" s="204"/>
    </row>
    <row r="252" spans="1:11" ht="12.75" customHeight="1" x14ac:dyDescent="0.2">
      <c r="A252" s="199"/>
      <c r="B252" s="200"/>
      <c r="C252" s="205"/>
      <c r="D252" s="162"/>
      <c r="E252" s="199"/>
      <c r="F252" s="202"/>
      <c r="G252" s="203"/>
      <c r="H252" s="203"/>
      <c r="I252" s="165"/>
      <c r="J252" s="215"/>
      <c r="K252" s="204"/>
    </row>
    <row r="253" spans="1:11" ht="12.75" customHeight="1" x14ac:dyDescent="0.2">
      <c r="A253" s="199"/>
      <c r="B253" s="200"/>
      <c r="C253" s="205"/>
      <c r="D253" s="162"/>
      <c r="E253" s="199"/>
      <c r="F253" s="202"/>
      <c r="G253" s="203"/>
      <c r="H253" s="203"/>
      <c r="I253" s="165"/>
      <c r="J253" s="215"/>
      <c r="K253" s="204"/>
    </row>
    <row r="254" spans="1:11" ht="12.75" customHeight="1" x14ac:dyDescent="0.2">
      <c r="A254" s="199"/>
      <c r="B254" s="200"/>
      <c r="C254" s="205"/>
      <c r="D254" s="162"/>
      <c r="E254" s="199"/>
      <c r="F254" s="202"/>
      <c r="G254" s="203"/>
      <c r="H254" s="203"/>
      <c r="I254" s="165"/>
      <c r="J254" s="215"/>
      <c r="K254" s="204"/>
    </row>
    <row r="255" spans="1:11" ht="12.75" customHeight="1" x14ac:dyDescent="0.2">
      <c r="A255" s="199"/>
      <c r="B255" s="200"/>
      <c r="C255" s="205"/>
      <c r="D255" s="162"/>
      <c r="E255" s="199"/>
      <c r="F255" s="202"/>
      <c r="G255" s="203"/>
      <c r="H255" s="203"/>
      <c r="I255" s="165"/>
      <c r="J255" s="215"/>
      <c r="K255" s="204"/>
    </row>
    <row r="256" spans="1:11" ht="12.75" customHeight="1" x14ac:dyDescent="0.2">
      <c r="A256" s="199"/>
      <c r="B256" s="200"/>
      <c r="C256" s="205"/>
      <c r="D256" s="162"/>
      <c r="E256" s="199"/>
      <c r="F256" s="202"/>
      <c r="G256" s="203"/>
      <c r="H256" s="203"/>
      <c r="I256" s="165"/>
      <c r="J256" s="215"/>
      <c r="K256" s="204"/>
    </row>
    <row r="257" spans="1:13" ht="12.75" customHeight="1" x14ac:dyDescent="0.2">
      <c r="A257" s="199"/>
      <c r="B257" s="200"/>
      <c r="C257" s="205"/>
      <c r="D257" s="162"/>
      <c r="E257" s="199"/>
      <c r="F257" s="202"/>
      <c r="G257" s="203"/>
      <c r="H257" s="203"/>
      <c r="I257" s="165"/>
      <c r="J257" s="215"/>
      <c r="K257" s="204"/>
    </row>
    <row r="258" spans="1:13" ht="12.75" customHeight="1" x14ac:dyDescent="0.2">
      <c r="A258" s="199"/>
      <c r="B258" s="200"/>
      <c r="C258" s="205"/>
      <c r="D258" s="162"/>
      <c r="E258" s="199"/>
      <c r="F258" s="202"/>
      <c r="G258" s="203"/>
      <c r="H258" s="203"/>
      <c r="I258" s="165"/>
      <c r="J258" s="215"/>
      <c r="K258" s="204"/>
    </row>
    <row r="259" spans="1:13" ht="12.75" customHeight="1" x14ac:dyDescent="0.2">
      <c r="A259" s="199"/>
      <c r="B259" s="200"/>
      <c r="C259" s="205"/>
      <c r="D259" s="162"/>
      <c r="E259" s="199"/>
      <c r="F259" s="202"/>
      <c r="G259" s="203"/>
      <c r="H259" s="203"/>
      <c r="I259" s="165"/>
      <c r="J259" s="215"/>
      <c r="K259" s="204"/>
    </row>
    <row r="260" spans="1:13" ht="12.75" customHeight="1" x14ac:dyDescent="0.2">
      <c r="A260" s="199"/>
      <c r="B260" s="200"/>
      <c r="C260" s="205"/>
      <c r="D260" s="162"/>
      <c r="E260" s="199"/>
      <c r="F260" s="202"/>
      <c r="G260" s="203"/>
      <c r="H260" s="203"/>
      <c r="I260" s="165"/>
      <c r="J260" s="215"/>
      <c r="K260" s="204"/>
    </row>
    <row r="261" spans="1:13" ht="12.75" customHeight="1" x14ac:dyDescent="0.2">
      <c r="A261" s="199"/>
      <c r="B261" s="200"/>
      <c r="C261" s="205"/>
      <c r="D261" s="162"/>
      <c r="E261" s="199"/>
      <c r="F261" s="202"/>
      <c r="G261" s="203"/>
      <c r="H261" s="203"/>
      <c r="I261" s="165"/>
      <c r="J261" s="215"/>
      <c r="K261" s="204"/>
    </row>
    <row r="262" spans="1:13" ht="12.75" customHeight="1" x14ac:dyDescent="0.2">
      <c r="A262" s="199"/>
      <c r="B262" s="200"/>
      <c r="D262" s="162"/>
      <c r="E262" s="199"/>
      <c r="F262" s="202"/>
      <c r="G262" s="203"/>
      <c r="H262" s="203"/>
      <c r="I262" s="165"/>
      <c r="J262" s="215"/>
      <c r="K262" s="204"/>
    </row>
    <row r="263" spans="1:13" ht="12.75" customHeight="1" x14ac:dyDescent="0.2">
      <c r="A263" s="199"/>
      <c r="B263" s="200"/>
      <c r="D263" s="162"/>
      <c r="E263" s="199"/>
      <c r="F263" s="202"/>
      <c r="G263" s="203"/>
      <c r="H263" s="203"/>
      <c r="I263" s="165"/>
      <c r="J263" s="215"/>
      <c r="K263" s="204"/>
    </row>
    <row r="264" spans="1:13" ht="12.75" customHeight="1" x14ac:dyDescent="0.2">
      <c r="A264" s="199"/>
      <c r="B264" s="200"/>
      <c r="D264" s="162"/>
      <c r="E264" s="199"/>
      <c r="F264" s="202"/>
      <c r="G264" s="203"/>
      <c r="H264" s="203"/>
      <c r="I264" s="165"/>
      <c r="J264" s="215"/>
      <c r="K264" s="204"/>
    </row>
    <row r="265" spans="1:13" ht="12.75" customHeight="1" x14ac:dyDescent="0.2">
      <c r="A265" s="199"/>
      <c r="B265" s="200"/>
      <c r="D265" s="162"/>
      <c r="E265" s="199"/>
      <c r="F265" s="202"/>
      <c r="G265" s="203"/>
      <c r="H265" s="203"/>
      <c r="I265" s="165"/>
      <c r="J265" s="215"/>
      <c r="K265" s="204"/>
    </row>
    <row r="266" spans="1:13" ht="12.75" customHeight="1" x14ac:dyDescent="0.2">
      <c r="A266" s="199"/>
      <c r="B266" s="200"/>
      <c r="D266" s="162"/>
      <c r="E266" s="199"/>
      <c r="F266" s="202"/>
      <c r="G266" s="203"/>
      <c r="H266" s="203"/>
      <c r="I266" s="165"/>
      <c r="J266" s="215"/>
      <c r="K266" s="204"/>
    </row>
    <row r="267" spans="1:13" ht="12.75" customHeight="1" x14ac:dyDescent="0.2">
      <c r="A267" s="199"/>
      <c r="B267" s="200"/>
      <c r="D267" s="162"/>
      <c r="E267" s="199"/>
      <c r="F267" s="202"/>
      <c r="G267" s="203"/>
      <c r="H267" s="203"/>
      <c r="I267" s="165"/>
      <c r="J267" s="215"/>
      <c r="K267" s="204"/>
    </row>
    <row r="268" spans="1:13" ht="12.75" customHeight="1" x14ac:dyDescent="0.2">
      <c r="A268" s="199"/>
      <c r="B268" s="200"/>
      <c r="D268" s="162"/>
      <c r="E268" s="199"/>
      <c r="F268" s="202"/>
      <c r="G268" s="203"/>
      <c r="H268" s="203"/>
      <c r="I268" s="165"/>
      <c r="J268" s="215"/>
      <c r="K268" s="204"/>
    </row>
    <row r="269" spans="1:13" ht="12.75" customHeight="1" x14ac:dyDescent="0.2">
      <c r="A269" s="199"/>
      <c r="B269" s="200"/>
      <c r="D269" s="162"/>
      <c r="E269" s="199"/>
      <c r="F269" s="202"/>
      <c r="G269" s="203"/>
      <c r="H269" s="203"/>
      <c r="I269" s="165"/>
      <c r="J269" s="215"/>
      <c r="K269" s="204"/>
    </row>
    <row r="270" spans="1:13" ht="12.75" customHeight="1" x14ac:dyDescent="0.2">
      <c r="A270" s="199"/>
      <c r="B270" s="200"/>
      <c r="D270" s="162"/>
      <c r="E270" s="199"/>
      <c r="F270" s="202"/>
      <c r="G270" s="203"/>
      <c r="H270" s="203"/>
      <c r="I270" s="165"/>
      <c r="J270" s="215"/>
      <c r="K270" s="204"/>
    </row>
    <row r="271" spans="1:13" ht="12.75" customHeight="1" x14ac:dyDescent="0.2">
      <c r="A271" s="199"/>
      <c r="B271" s="200"/>
      <c r="D271" s="162"/>
      <c r="E271" s="199"/>
      <c r="F271" s="202"/>
      <c r="G271" s="203"/>
      <c r="H271" s="203"/>
      <c r="I271" s="165"/>
      <c r="J271" s="215"/>
      <c r="K271" s="204"/>
    </row>
    <row r="272" spans="1:13" ht="12.75" customHeight="1" x14ac:dyDescent="0.2">
      <c r="A272" s="160"/>
      <c r="B272" s="163"/>
      <c r="C272" s="163"/>
      <c r="D272" s="162"/>
      <c r="E272" s="154"/>
      <c r="F272" s="155"/>
      <c r="G272" s="203"/>
      <c r="H272" s="203"/>
      <c r="I272" s="165"/>
      <c r="J272" s="168"/>
      <c r="K272" s="155"/>
      <c r="L272" s="158"/>
      <c r="M272" s="158"/>
    </row>
    <row r="273" spans="1:13" ht="12.75" customHeight="1" x14ac:dyDescent="0.2">
      <c r="A273" s="160"/>
      <c r="B273" s="163"/>
      <c r="C273" s="163"/>
      <c r="D273" s="162"/>
      <c r="E273" s="154"/>
      <c r="F273" s="155"/>
      <c r="G273" s="203"/>
      <c r="H273" s="203"/>
      <c r="I273" s="165"/>
      <c r="J273" s="168"/>
      <c r="K273" s="155"/>
      <c r="L273" s="158"/>
      <c r="M273" s="158"/>
    </row>
    <row r="274" spans="1:13" ht="12.75" customHeight="1" x14ac:dyDescent="0.2">
      <c r="A274" s="160"/>
      <c r="B274" s="163"/>
      <c r="C274" s="163"/>
      <c r="D274" s="162"/>
      <c r="E274" s="154"/>
      <c r="F274" s="155"/>
      <c r="G274" s="203"/>
      <c r="H274" s="203"/>
      <c r="I274" s="165"/>
      <c r="J274" s="168"/>
      <c r="K274" s="155"/>
      <c r="L274" s="158"/>
      <c r="M274" s="158"/>
    </row>
    <row r="275" spans="1:13" ht="12.75" customHeight="1" x14ac:dyDescent="0.2">
      <c r="A275" s="160"/>
      <c r="B275" s="163"/>
      <c r="C275" s="163"/>
      <c r="D275" s="162"/>
      <c r="E275" s="154"/>
      <c r="F275" s="155"/>
      <c r="G275" s="203"/>
      <c r="H275" s="203"/>
      <c r="I275" s="165"/>
      <c r="J275" s="168"/>
      <c r="K275" s="155"/>
      <c r="L275" s="158"/>
      <c r="M275" s="158"/>
    </row>
    <row r="276" spans="1:13" ht="12.75" customHeight="1" x14ac:dyDescent="0.2">
      <c r="A276" s="160"/>
      <c r="B276" s="163"/>
      <c r="C276" s="163"/>
      <c r="D276" s="162"/>
      <c r="E276" s="154"/>
      <c r="F276" s="155"/>
      <c r="G276" s="203"/>
      <c r="H276" s="203"/>
      <c r="I276" s="165"/>
      <c r="J276" s="168"/>
      <c r="K276" s="155"/>
      <c r="L276" s="158"/>
      <c r="M276" s="158"/>
    </row>
    <row r="277" spans="1:13" ht="12.75" customHeight="1" x14ac:dyDescent="0.2">
      <c r="A277" s="160"/>
      <c r="B277" s="163"/>
      <c r="C277" s="163"/>
      <c r="D277" s="162"/>
      <c r="E277" s="154"/>
      <c r="F277" s="155"/>
      <c r="G277" s="203"/>
      <c r="H277" s="203"/>
      <c r="I277" s="165"/>
      <c r="J277" s="168"/>
      <c r="K277" s="155"/>
      <c r="L277" s="158"/>
      <c r="M277" s="158"/>
    </row>
    <row r="278" spans="1:13" ht="12.75" customHeight="1" x14ac:dyDescent="0.2">
      <c r="A278" s="160"/>
      <c r="B278" s="163"/>
      <c r="C278" s="163"/>
      <c r="D278" s="162"/>
      <c r="E278" s="154"/>
      <c r="F278" s="155"/>
      <c r="G278" s="203"/>
      <c r="H278" s="203"/>
      <c r="I278" s="165"/>
      <c r="J278" s="168"/>
      <c r="K278" s="155"/>
      <c r="L278" s="158"/>
      <c r="M278" s="158"/>
    </row>
    <row r="279" spans="1:13" ht="12.75" customHeight="1" x14ac:dyDescent="0.2">
      <c r="A279" s="160"/>
      <c r="B279" s="163"/>
      <c r="C279" s="163"/>
      <c r="D279" s="162"/>
      <c r="E279" s="154"/>
      <c r="F279" s="155"/>
      <c r="G279" s="203"/>
      <c r="H279" s="203"/>
      <c r="I279" s="165"/>
      <c r="J279" s="168"/>
      <c r="K279" s="155"/>
      <c r="L279" s="158"/>
      <c r="M279" s="158"/>
    </row>
    <row r="280" spans="1:13" ht="12.75" customHeight="1" x14ac:dyDescent="0.2">
      <c r="A280" s="160"/>
      <c r="B280" s="163"/>
      <c r="C280" s="163"/>
      <c r="D280" s="162"/>
      <c r="E280" s="154"/>
      <c r="F280" s="155"/>
      <c r="G280" s="203"/>
      <c r="H280" s="203"/>
      <c r="I280" s="165"/>
      <c r="J280" s="168"/>
      <c r="K280" s="155"/>
      <c r="L280" s="158"/>
      <c r="M280" s="158"/>
    </row>
    <row r="281" spans="1:13" ht="12.75" customHeight="1" x14ac:dyDescent="0.2">
      <c r="A281" s="160"/>
      <c r="B281" s="163"/>
      <c r="C281" s="163"/>
      <c r="D281" s="162"/>
      <c r="E281" s="164"/>
      <c r="F281" s="155"/>
      <c r="G281" s="203"/>
      <c r="H281" s="203"/>
      <c r="I281" s="165"/>
      <c r="J281" s="168"/>
      <c r="K281" s="155"/>
      <c r="L281" s="158"/>
      <c r="M281" s="158"/>
    </row>
    <row r="282" spans="1:13" ht="12.75" customHeight="1" x14ac:dyDescent="0.2">
      <c r="A282" s="160"/>
      <c r="B282" s="163"/>
      <c r="C282" s="163"/>
      <c r="D282" s="162"/>
      <c r="E282" s="154"/>
      <c r="F282" s="155"/>
      <c r="G282" s="203"/>
      <c r="H282" s="203"/>
      <c r="I282" s="165"/>
      <c r="J282" s="168"/>
      <c r="K282" s="155"/>
      <c r="L282" s="158"/>
      <c r="M282" s="158"/>
    </row>
    <row r="283" spans="1:13" ht="12.75" customHeight="1" x14ac:dyDescent="0.2">
      <c r="A283" s="160"/>
      <c r="B283" s="163"/>
      <c r="C283" s="163"/>
      <c r="D283" s="162"/>
      <c r="E283" s="154"/>
      <c r="F283" s="155"/>
      <c r="G283" s="203"/>
      <c r="H283" s="203"/>
      <c r="I283" s="165"/>
      <c r="J283" s="168"/>
      <c r="K283" s="155"/>
      <c r="L283" s="158"/>
      <c r="M283" s="158"/>
    </row>
    <row r="284" spans="1:13" ht="12.75" customHeight="1" x14ac:dyDescent="0.2">
      <c r="A284" s="160"/>
      <c r="B284" s="163"/>
      <c r="C284" s="163"/>
      <c r="D284" s="162"/>
      <c r="E284" s="154"/>
      <c r="F284" s="155"/>
      <c r="G284" s="203"/>
      <c r="H284" s="203"/>
      <c r="I284" s="165"/>
      <c r="J284" s="168"/>
      <c r="K284" s="155"/>
      <c r="L284" s="158"/>
      <c r="M284" s="158"/>
    </row>
    <row r="285" spans="1:13" ht="12.75" customHeight="1" x14ac:dyDescent="0.2">
      <c r="A285" s="160"/>
      <c r="B285" s="163"/>
      <c r="C285" s="163"/>
      <c r="D285" s="162"/>
      <c r="E285" s="154"/>
      <c r="F285" s="155"/>
      <c r="G285" s="203"/>
      <c r="H285" s="203"/>
      <c r="I285" s="165"/>
      <c r="J285" s="168"/>
      <c r="K285" s="155"/>
      <c r="L285" s="158"/>
      <c r="M285" s="158"/>
    </row>
    <row r="286" spans="1:13" ht="12.75" customHeight="1" x14ac:dyDescent="0.2">
      <c r="A286" s="160"/>
      <c r="B286" s="163"/>
      <c r="C286" s="163"/>
      <c r="D286" s="162"/>
      <c r="E286" s="154"/>
      <c r="F286" s="155"/>
      <c r="G286" s="203"/>
      <c r="H286" s="203"/>
      <c r="I286" s="165"/>
      <c r="J286" s="168"/>
      <c r="K286" s="155"/>
      <c r="L286" s="158"/>
      <c r="M286" s="158"/>
    </row>
    <row r="287" spans="1:13" ht="12.75" customHeight="1" x14ac:dyDescent="0.2">
      <c r="A287" s="160"/>
      <c r="B287" s="163"/>
      <c r="C287" s="163"/>
      <c r="D287" s="162"/>
      <c r="E287" s="154"/>
      <c r="F287" s="155"/>
      <c r="G287" s="203"/>
      <c r="H287" s="203"/>
      <c r="I287" s="165"/>
      <c r="J287" s="168"/>
      <c r="K287" s="155"/>
      <c r="L287" s="158"/>
      <c r="M287" s="158"/>
    </row>
    <row r="288" spans="1:13" ht="12.75" customHeight="1" x14ac:dyDescent="0.2">
      <c r="A288" s="160"/>
      <c r="B288" s="163"/>
      <c r="C288" s="163"/>
      <c r="D288" s="162"/>
      <c r="E288" s="154"/>
      <c r="F288" s="155"/>
      <c r="G288" s="203"/>
      <c r="H288" s="203"/>
      <c r="I288" s="165"/>
      <c r="J288" s="168"/>
      <c r="K288" s="155"/>
      <c r="L288" s="158"/>
      <c r="M288" s="158"/>
    </row>
    <row r="289" spans="1:13" ht="12.75" customHeight="1" x14ac:dyDescent="0.2">
      <c r="A289" s="160"/>
      <c r="B289" s="163"/>
      <c r="C289" s="163"/>
      <c r="D289" s="162"/>
      <c r="E289" s="154"/>
      <c r="F289" s="155"/>
      <c r="G289" s="203"/>
      <c r="H289" s="203"/>
      <c r="I289" s="165"/>
      <c r="J289" s="168"/>
      <c r="K289" s="155"/>
      <c r="L289" s="158"/>
      <c r="M289" s="158"/>
    </row>
    <row r="290" spans="1:13" ht="12.75" customHeight="1" x14ac:dyDescent="0.2">
      <c r="A290" s="160"/>
      <c r="B290" s="163"/>
      <c r="C290" s="163"/>
      <c r="D290" s="162"/>
      <c r="E290" s="154"/>
      <c r="F290" s="155"/>
      <c r="G290" s="203"/>
      <c r="H290" s="203"/>
      <c r="I290" s="165"/>
      <c r="J290" s="168"/>
      <c r="K290" s="155"/>
      <c r="L290" s="158"/>
      <c r="M290" s="158"/>
    </row>
    <row r="291" spans="1:13" ht="12.75" customHeight="1" x14ac:dyDescent="0.2">
      <c r="A291" s="160"/>
      <c r="B291" s="163"/>
      <c r="C291" s="163"/>
      <c r="D291" s="162"/>
      <c r="E291" s="164"/>
      <c r="F291" s="155"/>
      <c r="G291" s="203"/>
      <c r="H291" s="203"/>
      <c r="I291" s="165"/>
      <c r="J291" s="168"/>
      <c r="K291" s="155"/>
      <c r="L291" s="158"/>
      <c r="M291" s="158"/>
    </row>
    <row r="292" spans="1:13" ht="12.75" customHeight="1" x14ac:dyDescent="0.2">
      <c r="A292" s="160"/>
      <c r="B292" s="163"/>
      <c r="C292" s="163"/>
      <c r="D292" s="162"/>
      <c r="E292" s="154"/>
      <c r="F292" s="155"/>
      <c r="G292" s="203"/>
      <c r="H292" s="203"/>
      <c r="I292" s="165"/>
      <c r="J292" s="168"/>
      <c r="K292" s="155"/>
      <c r="L292" s="158"/>
      <c r="M292" s="158"/>
    </row>
    <row r="293" spans="1:13" ht="12.75" customHeight="1" x14ac:dyDescent="0.2">
      <c r="A293" s="160"/>
      <c r="B293" s="163"/>
      <c r="C293" s="163"/>
      <c r="D293" s="162"/>
      <c r="E293" s="154"/>
      <c r="F293" s="155"/>
      <c r="G293" s="203"/>
      <c r="H293" s="203"/>
      <c r="I293" s="165"/>
      <c r="J293" s="168"/>
      <c r="K293" s="155"/>
      <c r="L293" s="158"/>
      <c r="M293" s="158"/>
    </row>
    <row r="294" spans="1:13" ht="12.75" customHeight="1" x14ac:dyDescent="0.2">
      <c r="A294" s="160"/>
      <c r="B294" s="163"/>
      <c r="C294" s="163"/>
      <c r="D294" s="162"/>
      <c r="E294" s="154"/>
      <c r="F294" s="155"/>
      <c r="G294" s="203"/>
      <c r="H294" s="203"/>
      <c r="I294" s="165"/>
      <c r="J294" s="168"/>
      <c r="K294" s="155"/>
      <c r="L294" s="158"/>
      <c r="M294" s="158"/>
    </row>
    <row r="295" spans="1:13" ht="12.75" customHeight="1" x14ac:dyDescent="0.2">
      <c r="A295" s="160"/>
      <c r="B295" s="163"/>
      <c r="C295" s="163"/>
      <c r="D295" s="162"/>
      <c r="E295" s="154"/>
      <c r="F295" s="155"/>
      <c r="G295" s="203"/>
      <c r="H295" s="203"/>
      <c r="I295" s="165"/>
      <c r="J295" s="168"/>
      <c r="K295" s="155"/>
      <c r="L295" s="158"/>
      <c r="M295" s="158"/>
    </row>
    <row r="296" spans="1:13" ht="12.75" customHeight="1" x14ac:dyDescent="0.2">
      <c r="A296" s="160"/>
      <c r="B296" s="163"/>
      <c r="C296" s="163"/>
      <c r="D296" s="162"/>
      <c r="E296" s="154"/>
      <c r="F296" s="155"/>
      <c r="G296" s="203"/>
      <c r="H296" s="203"/>
      <c r="I296" s="165"/>
      <c r="J296" s="168"/>
      <c r="K296" s="155"/>
      <c r="L296" s="158"/>
      <c r="M296" s="158"/>
    </row>
    <row r="297" spans="1:13" ht="12.75" customHeight="1" x14ac:dyDescent="0.2">
      <c r="A297" s="160"/>
      <c r="B297" s="163"/>
      <c r="C297" s="163"/>
      <c r="D297" s="162"/>
      <c r="E297" s="154"/>
      <c r="F297" s="155"/>
      <c r="G297" s="203"/>
      <c r="H297" s="203"/>
      <c r="I297" s="165"/>
      <c r="J297" s="168"/>
      <c r="K297" s="155"/>
      <c r="L297" s="158"/>
      <c r="M297" s="158"/>
    </row>
    <row r="298" spans="1:13" ht="12.75" customHeight="1" x14ac:dyDescent="0.2">
      <c r="A298" s="160"/>
      <c r="B298" s="163"/>
      <c r="C298" s="163"/>
      <c r="D298" s="162"/>
      <c r="E298" s="154"/>
      <c r="F298" s="155"/>
      <c r="G298" s="203"/>
      <c r="H298" s="203"/>
      <c r="I298" s="165"/>
      <c r="J298" s="168"/>
      <c r="K298" s="155"/>
      <c r="L298" s="158"/>
      <c r="M298" s="158"/>
    </row>
    <row r="299" spans="1:13" ht="12.75" customHeight="1" x14ac:dyDescent="0.2">
      <c r="A299" s="160"/>
      <c r="B299" s="163"/>
      <c r="C299" s="163"/>
      <c r="D299" s="162"/>
      <c r="E299" s="154"/>
      <c r="F299" s="155"/>
      <c r="G299" s="203"/>
      <c r="H299" s="203"/>
      <c r="I299" s="165"/>
      <c r="J299" s="168"/>
      <c r="K299" s="155"/>
      <c r="L299" s="158"/>
      <c r="M299" s="158"/>
    </row>
    <row r="300" spans="1:13" ht="12.75" customHeight="1" x14ac:dyDescent="0.2">
      <c r="A300" s="160"/>
      <c r="B300" s="163"/>
      <c r="C300" s="163"/>
      <c r="D300" s="162"/>
      <c r="E300" s="154"/>
      <c r="F300" s="155"/>
      <c r="G300" s="203"/>
      <c r="H300" s="203"/>
      <c r="I300" s="165"/>
      <c r="J300" s="168"/>
      <c r="K300" s="155"/>
      <c r="L300" s="158"/>
      <c r="M300" s="158"/>
    </row>
    <row r="301" spans="1:13" ht="12.75" customHeight="1" x14ac:dyDescent="0.2">
      <c r="A301" s="160"/>
      <c r="B301" s="163"/>
      <c r="C301" s="163"/>
      <c r="D301" s="162"/>
      <c r="E301" s="164"/>
      <c r="F301" s="155"/>
      <c r="G301" s="203"/>
      <c r="H301" s="203"/>
      <c r="I301" s="165"/>
      <c r="J301" s="168"/>
      <c r="K301" s="155"/>
      <c r="L301" s="158"/>
      <c r="M301" s="158"/>
    </row>
    <row r="302" spans="1:13" ht="12.75" customHeight="1" x14ac:dyDescent="0.2">
      <c r="A302" s="163"/>
      <c r="B302" s="163"/>
      <c r="C302" s="163"/>
      <c r="D302" s="162"/>
      <c r="E302" s="154"/>
      <c r="F302" s="155"/>
      <c r="G302" s="203"/>
      <c r="H302" s="203"/>
      <c r="I302" s="165"/>
      <c r="J302" s="168"/>
      <c r="K302" s="155"/>
      <c r="L302" s="158"/>
      <c r="M302" s="158"/>
    </row>
    <row r="303" spans="1:13" ht="12.75" customHeight="1" x14ac:dyDescent="0.2">
      <c r="A303" s="163"/>
      <c r="B303" s="163"/>
      <c r="C303" s="163"/>
      <c r="D303" s="162"/>
      <c r="E303" s="154"/>
      <c r="F303" s="155"/>
      <c r="G303" s="203"/>
      <c r="H303" s="203"/>
      <c r="I303" s="165"/>
      <c r="J303" s="168"/>
      <c r="K303" s="155"/>
      <c r="L303" s="158"/>
      <c r="M303" s="158"/>
    </row>
    <row r="304" spans="1:13" ht="12.75" customHeight="1" x14ac:dyDescent="0.2">
      <c r="A304" s="163"/>
      <c r="B304" s="163"/>
      <c r="C304" s="163"/>
      <c r="D304" s="162"/>
      <c r="E304" s="154"/>
      <c r="F304" s="155"/>
      <c r="G304" s="203"/>
      <c r="H304" s="203"/>
      <c r="I304" s="165"/>
      <c r="J304" s="168"/>
      <c r="K304" s="155"/>
      <c r="L304" s="158"/>
      <c r="M304" s="158"/>
    </row>
    <row r="305" spans="1:13" ht="12.75" customHeight="1" x14ac:dyDescent="0.2">
      <c r="A305" s="163"/>
      <c r="B305" s="163"/>
      <c r="C305" s="163"/>
      <c r="D305" s="162"/>
      <c r="E305" s="154"/>
      <c r="F305" s="155"/>
      <c r="G305" s="203"/>
      <c r="H305" s="203"/>
      <c r="I305" s="165"/>
      <c r="J305" s="168"/>
      <c r="K305" s="155"/>
      <c r="L305" s="158"/>
      <c r="M305" s="158"/>
    </row>
    <row r="306" spans="1:13" ht="12.75" customHeight="1" x14ac:dyDescent="0.2">
      <c r="A306" s="163"/>
      <c r="B306" s="163"/>
      <c r="C306" s="163"/>
      <c r="D306" s="162"/>
      <c r="E306" s="154"/>
      <c r="F306" s="155"/>
      <c r="G306" s="203"/>
      <c r="H306" s="203"/>
      <c r="I306" s="165"/>
      <c r="J306" s="168"/>
      <c r="K306" s="155"/>
      <c r="L306" s="158"/>
      <c r="M306" s="158"/>
    </row>
    <row r="307" spans="1:13" ht="12.75" customHeight="1" x14ac:dyDescent="0.2">
      <c r="A307" s="163"/>
      <c r="B307" s="163"/>
      <c r="C307" s="163"/>
      <c r="D307" s="162"/>
      <c r="E307" s="154"/>
      <c r="F307" s="155"/>
      <c r="G307" s="203"/>
      <c r="H307" s="203"/>
      <c r="I307" s="165"/>
      <c r="J307" s="168"/>
      <c r="K307" s="155"/>
      <c r="L307" s="158"/>
      <c r="M307" s="158"/>
    </row>
    <row r="308" spans="1:13" ht="12.75" customHeight="1" x14ac:dyDescent="0.2">
      <c r="A308" s="163"/>
      <c r="B308" s="163"/>
      <c r="C308" s="163"/>
      <c r="D308" s="162"/>
      <c r="E308" s="154"/>
      <c r="F308" s="155"/>
      <c r="G308" s="203"/>
      <c r="H308" s="203"/>
      <c r="I308" s="165"/>
      <c r="J308" s="168"/>
      <c r="K308" s="155"/>
      <c r="L308" s="158"/>
      <c r="M308" s="158"/>
    </row>
    <row r="309" spans="1:13" ht="12.75" customHeight="1" x14ac:dyDescent="0.2">
      <c r="A309" s="163"/>
      <c r="B309" s="163"/>
      <c r="C309" s="163"/>
      <c r="D309" s="162"/>
      <c r="E309" s="154"/>
      <c r="F309" s="155"/>
      <c r="G309" s="203"/>
      <c r="H309" s="203"/>
      <c r="I309" s="165"/>
      <c r="J309" s="168"/>
      <c r="K309" s="155"/>
      <c r="L309" s="158"/>
      <c r="M309" s="158"/>
    </row>
    <row r="310" spans="1:13" ht="12.75" customHeight="1" x14ac:dyDescent="0.2">
      <c r="A310" s="163"/>
      <c r="B310" s="163"/>
      <c r="C310" s="163"/>
      <c r="D310" s="162"/>
      <c r="E310" s="154"/>
      <c r="F310" s="155"/>
      <c r="G310" s="203"/>
      <c r="H310" s="203"/>
      <c r="I310" s="165"/>
      <c r="J310" s="168"/>
      <c r="K310" s="155"/>
      <c r="L310" s="158"/>
      <c r="M310" s="158"/>
    </row>
    <row r="311" spans="1:13" ht="12.75" customHeight="1" x14ac:dyDescent="0.2">
      <c r="A311" s="163"/>
      <c r="B311" s="163"/>
      <c r="C311" s="163"/>
      <c r="D311" s="162"/>
      <c r="E311" s="164"/>
      <c r="F311" s="155"/>
      <c r="G311" s="203"/>
      <c r="H311" s="203"/>
      <c r="I311" s="165"/>
      <c r="J311" s="168"/>
      <c r="K311" s="155"/>
      <c r="L311" s="158"/>
      <c r="M311" s="158"/>
    </row>
    <row r="312" spans="1:13" ht="12.75" customHeight="1" x14ac:dyDescent="0.2">
      <c r="A312" s="163"/>
      <c r="B312" s="163"/>
      <c r="C312" s="163"/>
      <c r="D312" s="162"/>
      <c r="E312" s="154"/>
      <c r="F312" s="155"/>
      <c r="G312" s="203"/>
      <c r="H312" s="203"/>
      <c r="I312" s="165"/>
      <c r="J312" s="168"/>
      <c r="K312" s="155"/>
      <c r="L312" s="158"/>
      <c r="M312" s="158"/>
    </row>
    <row r="313" spans="1:13" ht="12.75" customHeight="1" x14ac:dyDescent="0.2">
      <c r="A313" s="163"/>
      <c r="B313" s="163"/>
      <c r="C313" s="163"/>
      <c r="D313" s="162"/>
      <c r="E313" s="154"/>
      <c r="F313" s="155"/>
      <c r="G313" s="203"/>
      <c r="H313" s="203"/>
      <c r="I313" s="165"/>
      <c r="J313" s="168"/>
      <c r="K313" s="155"/>
      <c r="L313" s="158"/>
      <c r="M313" s="158"/>
    </row>
    <row r="314" spans="1:13" ht="12.75" customHeight="1" x14ac:dyDescent="0.2">
      <c r="A314" s="163"/>
      <c r="B314" s="163"/>
      <c r="C314" s="163"/>
      <c r="D314" s="162"/>
      <c r="E314" s="154"/>
      <c r="F314" s="155"/>
      <c r="G314" s="203"/>
      <c r="H314" s="203"/>
      <c r="I314" s="165"/>
      <c r="J314" s="168"/>
      <c r="K314" s="155"/>
      <c r="L314" s="158"/>
      <c r="M314" s="158"/>
    </row>
    <row r="315" spans="1:13" ht="12.75" customHeight="1" x14ac:dyDescent="0.2">
      <c r="A315" s="163"/>
      <c r="B315" s="163"/>
      <c r="C315" s="163"/>
      <c r="D315" s="162"/>
      <c r="E315" s="154"/>
      <c r="F315" s="155"/>
      <c r="G315" s="203"/>
      <c r="H315" s="203"/>
      <c r="I315" s="165"/>
      <c r="J315" s="168"/>
      <c r="K315" s="155"/>
      <c r="L315" s="158"/>
      <c r="M315" s="158"/>
    </row>
    <row r="316" spans="1:13" ht="12.75" customHeight="1" x14ac:dyDescent="0.2">
      <c r="A316" s="163"/>
      <c r="B316" s="163"/>
      <c r="C316" s="163"/>
      <c r="D316" s="162"/>
      <c r="E316" s="154"/>
      <c r="F316" s="155"/>
      <c r="G316" s="203"/>
      <c r="H316" s="203"/>
      <c r="I316" s="165"/>
      <c r="J316" s="168"/>
      <c r="K316" s="155"/>
      <c r="L316" s="158"/>
      <c r="M316" s="158"/>
    </row>
    <row r="317" spans="1:13" ht="12.75" customHeight="1" x14ac:dyDescent="0.2">
      <c r="A317" s="163"/>
      <c r="B317" s="163"/>
      <c r="C317" s="163"/>
      <c r="D317" s="162"/>
      <c r="E317" s="154"/>
      <c r="F317" s="155"/>
      <c r="G317" s="203"/>
      <c r="H317" s="203"/>
      <c r="I317" s="165"/>
      <c r="J317" s="168"/>
      <c r="K317" s="155"/>
      <c r="L317" s="158"/>
      <c r="M317" s="158"/>
    </row>
    <row r="318" spans="1:13" ht="12.75" customHeight="1" x14ac:dyDescent="0.2">
      <c r="A318" s="163"/>
      <c r="B318" s="163"/>
      <c r="C318" s="163"/>
      <c r="D318" s="162"/>
      <c r="E318" s="154"/>
      <c r="F318" s="155"/>
      <c r="G318" s="203"/>
      <c r="H318" s="203"/>
      <c r="I318" s="165"/>
      <c r="J318" s="168"/>
      <c r="K318" s="155"/>
      <c r="L318" s="158"/>
      <c r="M318" s="158"/>
    </row>
    <row r="319" spans="1:13" ht="12.75" customHeight="1" x14ac:dyDescent="0.2">
      <c r="A319" s="163"/>
      <c r="B319" s="163"/>
      <c r="C319" s="163"/>
      <c r="D319" s="162"/>
      <c r="E319" s="154"/>
      <c r="F319" s="155"/>
      <c r="G319" s="203"/>
      <c r="H319" s="203"/>
      <c r="I319" s="165"/>
      <c r="J319" s="168"/>
      <c r="K319" s="155"/>
      <c r="L319" s="158"/>
      <c r="M319" s="158"/>
    </row>
    <row r="320" spans="1:13" ht="12.75" customHeight="1" x14ac:dyDescent="0.2">
      <c r="A320" s="163"/>
      <c r="B320" s="163"/>
      <c r="C320" s="163"/>
      <c r="D320" s="162"/>
      <c r="E320" s="154"/>
      <c r="F320" s="155"/>
      <c r="G320" s="203"/>
      <c r="H320" s="203"/>
      <c r="I320" s="165"/>
      <c r="J320" s="168"/>
      <c r="K320" s="155"/>
      <c r="L320" s="158"/>
      <c r="M320" s="158"/>
    </row>
    <row r="321" spans="1:13" ht="12.75" customHeight="1" x14ac:dyDescent="0.2">
      <c r="A321" s="163"/>
      <c r="B321" s="163"/>
      <c r="C321" s="163"/>
      <c r="D321" s="162"/>
      <c r="E321" s="164"/>
      <c r="F321" s="155"/>
      <c r="G321" s="203"/>
      <c r="H321" s="203"/>
      <c r="I321" s="165"/>
      <c r="J321" s="168"/>
      <c r="K321" s="155"/>
      <c r="L321" s="158"/>
      <c r="M321" s="158"/>
    </row>
    <row r="322" spans="1:13" ht="12.75" customHeight="1" x14ac:dyDescent="0.2">
      <c r="A322" s="163"/>
      <c r="B322" s="163"/>
      <c r="C322" s="163"/>
      <c r="D322" s="162"/>
      <c r="E322" s="154"/>
      <c r="F322" s="155"/>
      <c r="G322" s="203"/>
      <c r="H322" s="203"/>
      <c r="I322" s="165"/>
      <c r="J322" s="168"/>
      <c r="K322" s="155"/>
      <c r="L322" s="158"/>
      <c r="M322" s="158"/>
    </row>
    <row r="323" spans="1:13" ht="12.75" customHeight="1" x14ac:dyDescent="0.2">
      <c r="A323" s="163"/>
      <c r="B323" s="163"/>
      <c r="C323" s="163"/>
      <c r="D323" s="162"/>
      <c r="E323" s="154"/>
      <c r="F323" s="155"/>
      <c r="G323" s="203"/>
      <c r="H323" s="203"/>
      <c r="I323" s="165"/>
      <c r="J323" s="168"/>
      <c r="K323" s="155"/>
      <c r="L323" s="158"/>
      <c r="M323" s="158"/>
    </row>
    <row r="324" spans="1:13" ht="12.75" customHeight="1" x14ac:dyDescent="0.2">
      <c r="A324" s="163"/>
      <c r="B324" s="163"/>
      <c r="C324" s="163"/>
      <c r="D324" s="162"/>
      <c r="E324" s="154"/>
      <c r="F324" s="155"/>
      <c r="G324" s="203"/>
      <c r="H324" s="203"/>
      <c r="I324" s="165"/>
      <c r="J324" s="168"/>
      <c r="K324" s="155"/>
      <c r="L324" s="158"/>
      <c r="M324" s="158"/>
    </row>
    <row r="325" spans="1:13" ht="12.75" customHeight="1" x14ac:dyDescent="0.2">
      <c r="A325" s="163"/>
      <c r="B325" s="163"/>
      <c r="C325" s="163"/>
      <c r="D325" s="162"/>
      <c r="E325" s="154"/>
      <c r="F325" s="155"/>
      <c r="G325" s="203"/>
      <c r="H325" s="203"/>
      <c r="I325" s="165"/>
      <c r="J325" s="168"/>
      <c r="K325" s="155"/>
      <c r="L325" s="158"/>
      <c r="M325" s="158"/>
    </row>
    <row r="326" spans="1:13" ht="12.75" customHeight="1" x14ac:dyDescent="0.2">
      <c r="A326" s="163"/>
      <c r="B326" s="163"/>
      <c r="C326" s="163"/>
      <c r="D326" s="162"/>
      <c r="E326" s="154"/>
      <c r="F326" s="155"/>
      <c r="G326" s="203"/>
      <c r="H326" s="203"/>
      <c r="I326" s="165"/>
      <c r="J326" s="168"/>
      <c r="K326" s="155"/>
      <c r="L326" s="158"/>
      <c r="M326" s="158"/>
    </row>
    <row r="327" spans="1:13" ht="12.75" customHeight="1" x14ac:dyDescent="0.2">
      <c r="A327" s="163"/>
      <c r="B327" s="163"/>
      <c r="C327" s="163"/>
      <c r="D327" s="162"/>
      <c r="E327" s="154"/>
      <c r="F327" s="155"/>
      <c r="G327" s="203"/>
      <c r="H327" s="203"/>
      <c r="I327" s="165"/>
      <c r="J327" s="168"/>
      <c r="K327" s="155"/>
      <c r="L327" s="158"/>
      <c r="M327" s="158"/>
    </row>
    <row r="328" spans="1:13" ht="12.75" customHeight="1" x14ac:dyDescent="0.2">
      <c r="A328" s="163"/>
      <c r="B328" s="163"/>
      <c r="C328" s="163"/>
      <c r="D328" s="162"/>
      <c r="E328" s="154"/>
      <c r="F328" s="155"/>
      <c r="G328" s="203"/>
      <c r="H328" s="203"/>
      <c r="I328" s="165"/>
      <c r="J328" s="168"/>
      <c r="K328" s="155"/>
      <c r="L328" s="158"/>
      <c r="M328" s="158"/>
    </row>
    <row r="329" spans="1:13" ht="12.75" customHeight="1" x14ac:dyDescent="0.2">
      <c r="A329" s="163"/>
      <c r="B329" s="163"/>
      <c r="C329" s="163"/>
      <c r="D329" s="162"/>
      <c r="E329" s="154"/>
      <c r="F329" s="155"/>
      <c r="G329" s="203"/>
      <c r="H329" s="203"/>
      <c r="I329" s="165"/>
      <c r="J329" s="168"/>
      <c r="K329" s="155"/>
      <c r="L329" s="158"/>
      <c r="M329" s="158"/>
    </row>
    <row r="330" spans="1:13" ht="12.75" customHeight="1" x14ac:dyDescent="0.2">
      <c r="A330" s="163"/>
      <c r="B330" s="163"/>
      <c r="C330" s="163"/>
      <c r="D330" s="162"/>
      <c r="E330" s="154"/>
      <c r="F330" s="155"/>
      <c r="G330" s="203"/>
      <c r="H330" s="203"/>
      <c r="I330" s="165"/>
      <c r="J330" s="168"/>
      <c r="K330" s="155"/>
      <c r="L330" s="158"/>
      <c r="M330" s="158"/>
    </row>
    <row r="331" spans="1:13" ht="12.75" customHeight="1" x14ac:dyDescent="0.2">
      <c r="A331" s="163"/>
      <c r="B331" s="163"/>
      <c r="C331" s="163"/>
      <c r="D331" s="162"/>
      <c r="E331" s="164"/>
      <c r="F331" s="155"/>
      <c r="G331" s="203"/>
      <c r="H331" s="203"/>
      <c r="I331" s="165"/>
      <c r="J331" s="168"/>
      <c r="K331" s="155"/>
      <c r="L331" s="158"/>
      <c r="M331" s="158"/>
    </row>
    <row r="332" spans="1:13" ht="15" customHeight="1" x14ac:dyDescent="0.25">
      <c r="A332" s="199"/>
      <c r="B332" s="200"/>
      <c r="C332" s="205"/>
      <c r="D332" s="162"/>
      <c r="E332" s="199"/>
      <c r="F332" s="202"/>
      <c r="G332" s="203"/>
      <c r="H332" s="203"/>
      <c r="I332" s="219"/>
      <c r="J332" s="215"/>
      <c r="K332" s="204"/>
    </row>
    <row r="333" spans="1:13" ht="15" customHeight="1" x14ac:dyDescent="0.25">
      <c r="A333" s="199"/>
      <c r="B333" s="200"/>
      <c r="C333" s="205"/>
      <c r="D333" s="162"/>
      <c r="E333" s="199"/>
      <c r="F333" s="202"/>
      <c r="G333" s="203"/>
      <c r="H333" s="203"/>
      <c r="I333" s="219"/>
      <c r="J333" s="215"/>
      <c r="K333" s="204"/>
    </row>
    <row r="334" spans="1:13" ht="15" customHeight="1" x14ac:dyDescent="0.25">
      <c r="A334" s="199"/>
      <c r="B334" s="200"/>
      <c r="C334" s="205"/>
      <c r="D334" s="162"/>
      <c r="E334" s="199"/>
      <c r="F334" s="202"/>
      <c r="G334" s="203"/>
      <c r="H334" s="203"/>
      <c r="I334" s="219"/>
      <c r="J334" s="215"/>
      <c r="K334" s="204"/>
    </row>
    <row r="335" spans="1:13" ht="15" customHeight="1" x14ac:dyDescent="0.25">
      <c r="A335" s="199"/>
      <c r="B335" s="200"/>
      <c r="C335" s="205"/>
      <c r="D335" s="162"/>
      <c r="E335" s="199"/>
      <c r="F335" s="202"/>
      <c r="G335" s="203"/>
      <c r="H335" s="203"/>
      <c r="I335" s="219"/>
      <c r="J335" s="215"/>
      <c r="K335" s="204"/>
    </row>
    <row r="336" spans="1:13" ht="15" customHeight="1" x14ac:dyDescent="0.25">
      <c r="A336" s="199"/>
      <c r="B336" s="200"/>
      <c r="C336" s="205"/>
      <c r="D336" s="162"/>
      <c r="E336" s="199"/>
      <c r="F336" s="202"/>
      <c r="G336" s="203"/>
      <c r="H336" s="203"/>
      <c r="I336" s="219"/>
      <c r="J336" s="215"/>
      <c r="K336" s="204"/>
    </row>
    <row r="337" spans="1:16" ht="15" customHeight="1" x14ac:dyDescent="0.25">
      <c r="A337" s="199"/>
      <c r="B337" s="200"/>
      <c r="C337" s="205"/>
      <c r="D337" s="162"/>
      <c r="E337" s="199"/>
      <c r="F337" s="202"/>
      <c r="G337" s="203"/>
      <c r="H337" s="203"/>
      <c r="I337" s="219"/>
      <c r="J337" s="215"/>
      <c r="K337" s="204"/>
    </row>
    <row r="338" spans="1:16" ht="15" customHeight="1" x14ac:dyDescent="0.25">
      <c r="A338" s="199"/>
      <c r="B338" s="200"/>
      <c r="C338" s="205"/>
      <c r="D338" s="162"/>
      <c r="E338" s="199"/>
      <c r="F338" s="202"/>
      <c r="G338" s="203"/>
      <c r="H338" s="203"/>
      <c r="I338" s="219"/>
      <c r="J338" s="215"/>
      <c r="K338" s="204"/>
    </row>
    <row r="339" spans="1:16" ht="15" customHeight="1" x14ac:dyDescent="0.25">
      <c r="A339" s="199"/>
      <c r="B339" s="200"/>
      <c r="C339" s="205"/>
      <c r="D339" s="162"/>
      <c r="E339" s="199"/>
      <c r="F339" s="202"/>
      <c r="G339" s="203"/>
      <c r="H339" s="203"/>
      <c r="I339" s="219"/>
      <c r="J339" s="215"/>
      <c r="K339" s="204"/>
    </row>
    <row r="340" spans="1:16" ht="15" customHeight="1" x14ac:dyDescent="0.25">
      <c r="A340" s="199"/>
      <c r="B340" s="200"/>
      <c r="C340" s="205"/>
      <c r="D340" s="162"/>
      <c r="E340" s="199"/>
      <c r="F340" s="202"/>
      <c r="G340" s="203"/>
      <c r="H340" s="203"/>
      <c r="I340" s="219"/>
      <c r="J340" s="215"/>
      <c r="K340" s="204"/>
      <c r="P340" s="213"/>
    </row>
    <row r="341" spans="1:16" ht="15" customHeight="1" x14ac:dyDescent="0.25">
      <c r="A341" s="199"/>
      <c r="B341" s="200"/>
      <c r="C341" s="205"/>
      <c r="D341" s="162"/>
      <c r="E341" s="199"/>
      <c r="F341" s="202"/>
      <c r="G341" s="203"/>
      <c r="H341" s="203"/>
      <c r="I341" s="219"/>
      <c r="J341" s="215"/>
      <c r="K341" s="204"/>
      <c r="P341" s="213"/>
    </row>
    <row r="342" spans="1:16" ht="12.75" customHeight="1" x14ac:dyDescent="0.2">
      <c r="A342" s="199"/>
      <c r="B342" s="200"/>
      <c r="D342" s="162"/>
      <c r="E342" s="199"/>
      <c r="F342" s="202"/>
      <c r="G342" s="203"/>
      <c r="H342" s="203"/>
      <c r="I342" s="165"/>
      <c r="J342" s="215"/>
      <c r="K342" s="204"/>
      <c r="P342" s="213"/>
    </row>
    <row r="343" spans="1:16" ht="12.75" customHeight="1" x14ac:dyDescent="0.2">
      <c r="A343" s="199"/>
      <c r="B343" s="200"/>
      <c r="D343" s="162"/>
      <c r="E343" s="199"/>
      <c r="F343" s="202"/>
      <c r="G343" s="203"/>
      <c r="H343" s="203"/>
      <c r="I343" s="165"/>
      <c r="J343" s="215"/>
      <c r="K343" s="204"/>
      <c r="P343" s="213"/>
    </row>
    <row r="344" spans="1:16" ht="12.75" customHeight="1" x14ac:dyDescent="0.2">
      <c r="A344" s="199"/>
      <c r="B344" s="200"/>
      <c r="D344" s="162"/>
      <c r="E344" s="199"/>
      <c r="F344" s="202"/>
      <c r="G344" s="203"/>
      <c r="H344" s="203"/>
      <c r="I344" s="165"/>
      <c r="J344" s="215"/>
      <c r="K344" s="204"/>
      <c r="P344" s="213"/>
    </row>
    <row r="345" spans="1:16" ht="12.75" customHeight="1" x14ac:dyDescent="0.2">
      <c r="A345" s="199"/>
      <c r="B345" s="200"/>
      <c r="D345" s="162"/>
      <c r="E345" s="199"/>
      <c r="F345" s="202"/>
      <c r="G345" s="203"/>
      <c r="H345" s="203"/>
      <c r="I345" s="165"/>
      <c r="J345" s="215"/>
      <c r="K345" s="204"/>
      <c r="P345" s="213"/>
    </row>
    <row r="346" spans="1:16" ht="12.75" customHeight="1" x14ac:dyDescent="0.2">
      <c r="A346" s="199"/>
      <c r="B346" s="200"/>
      <c r="D346" s="162"/>
      <c r="E346" s="199"/>
      <c r="F346" s="202"/>
      <c r="G346" s="203"/>
      <c r="H346" s="203"/>
      <c r="I346" s="165"/>
      <c r="J346" s="215"/>
      <c r="K346" s="204"/>
      <c r="P346" s="213"/>
    </row>
    <row r="347" spans="1:16" ht="12.75" customHeight="1" x14ac:dyDescent="0.2">
      <c r="A347" s="199"/>
      <c r="B347" s="200"/>
      <c r="D347" s="162"/>
      <c r="E347" s="199"/>
      <c r="F347" s="202"/>
      <c r="G347" s="203"/>
      <c r="H347" s="203"/>
      <c r="I347" s="165"/>
      <c r="J347" s="215"/>
      <c r="K347" s="204"/>
      <c r="P347" s="213"/>
    </row>
    <row r="348" spans="1:16" ht="12.75" customHeight="1" x14ac:dyDescent="0.2">
      <c r="A348" s="199"/>
      <c r="B348" s="200"/>
      <c r="D348" s="162"/>
      <c r="E348" s="199"/>
      <c r="F348" s="202"/>
      <c r="G348" s="203"/>
      <c r="H348" s="203"/>
      <c r="I348" s="165"/>
      <c r="J348" s="215"/>
      <c r="K348" s="204"/>
      <c r="P348" s="213"/>
    </row>
    <row r="349" spans="1:16" ht="12.75" customHeight="1" x14ac:dyDescent="0.2">
      <c r="A349" s="199"/>
      <c r="B349" s="200"/>
      <c r="D349" s="162"/>
      <c r="E349" s="199"/>
      <c r="F349" s="202"/>
      <c r="G349" s="203"/>
      <c r="H349" s="203"/>
      <c r="I349" s="165"/>
      <c r="J349" s="215"/>
      <c r="K349" s="204"/>
      <c r="P349" s="213"/>
    </row>
    <row r="350" spans="1:16" ht="12.75" customHeight="1" x14ac:dyDescent="0.2">
      <c r="A350" s="199"/>
      <c r="B350" s="200"/>
      <c r="D350" s="162"/>
      <c r="E350" s="199"/>
      <c r="F350" s="202"/>
      <c r="G350" s="203"/>
      <c r="H350" s="203"/>
      <c r="I350" s="165"/>
      <c r="J350" s="215"/>
      <c r="K350" s="204"/>
      <c r="P350" s="213"/>
    </row>
    <row r="351" spans="1:16" ht="12.75" customHeight="1" x14ac:dyDescent="0.2">
      <c r="A351" s="199"/>
      <c r="B351" s="200"/>
      <c r="D351" s="162"/>
      <c r="E351" s="199"/>
      <c r="F351" s="202"/>
      <c r="G351" s="203"/>
      <c r="H351" s="203"/>
      <c r="I351" s="165"/>
      <c r="J351" s="215"/>
      <c r="K351" s="204"/>
      <c r="P351" s="213"/>
    </row>
    <row r="352" spans="1:16" ht="12.75" customHeight="1" x14ac:dyDescent="0.2">
      <c r="A352" s="199"/>
      <c r="B352" s="200"/>
      <c r="D352" s="162"/>
      <c r="E352" s="199"/>
      <c r="F352" s="202"/>
      <c r="G352" s="203"/>
      <c r="H352" s="203"/>
      <c r="I352" s="165"/>
      <c r="J352" s="215"/>
      <c r="K352" s="204"/>
      <c r="P352" s="213"/>
    </row>
    <row r="353" spans="1:16" ht="12.75" customHeight="1" x14ac:dyDescent="0.2">
      <c r="A353" s="199"/>
      <c r="B353" s="200"/>
      <c r="D353" s="162"/>
      <c r="E353" s="199"/>
      <c r="F353" s="202"/>
      <c r="G353" s="203"/>
      <c r="H353" s="203"/>
      <c r="I353" s="165"/>
      <c r="J353" s="215"/>
      <c r="K353" s="204"/>
      <c r="P353" s="213"/>
    </row>
    <row r="354" spans="1:16" ht="12.75" customHeight="1" x14ac:dyDescent="0.2">
      <c r="A354" s="199"/>
      <c r="B354" s="200"/>
      <c r="D354" s="162"/>
      <c r="E354" s="199"/>
      <c r="F354" s="202"/>
      <c r="G354" s="203"/>
      <c r="H354" s="203"/>
      <c r="I354" s="165"/>
      <c r="J354" s="215"/>
      <c r="K354" s="204"/>
      <c r="P354" s="213"/>
    </row>
    <row r="355" spans="1:16" ht="12.75" customHeight="1" x14ac:dyDescent="0.2">
      <c r="A355" s="199"/>
      <c r="B355" s="200"/>
      <c r="D355" s="162"/>
      <c r="E355" s="199"/>
      <c r="F355" s="202"/>
      <c r="G355" s="203"/>
      <c r="H355" s="203"/>
      <c r="I355" s="165"/>
      <c r="J355" s="215"/>
      <c r="K355" s="204"/>
      <c r="P355" s="213"/>
    </row>
    <row r="356" spans="1:16" ht="12.75" customHeight="1" x14ac:dyDescent="0.2">
      <c r="A356" s="199"/>
      <c r="B356" s="200"/>
      <c r="D356" s="162"/>
      <c r="E356" s="199"/>
      <c r="F356" s="202"/>
      <c r="G356" s="203"/>
      <c r="H356" s="203"/>
      <c r="I356" s="165"/>
      <c r="J356" s="215"/>
      <c r="K356" s="204"/>
      <c r="P356" s="213"/>
    </row>
    <row r="357" spans="1:16" ht="12.75" customHeight="1" x14ac:dyDescent="0.2">
      <c r="A357" s="199"/>
      <c r="B357" s="200"/>
      <c r="D357" s="162"/>
      <c r="E357" s="199"/>
      <c r="F357" s="202"/>
      <c r="G357" s="203"/>
      <c r="H357" s="203"/>
      <c r="I357" s="165"/>
      <c r="J357" s="215"/>
      <c r="K357" s="204"/>
      <c r="P357" s="213"/>
    </row>
    <row r="358" spans="1:16" ht="12.75" customHeight="1" x14ac:dyDescent="0.2">
      <c r="A358" s="199"/>
      <c r="B358" s="200"/>
      <c r="D358" s="162"/>
      <c r="E358" s="199"/>
      <c r="F358" s="202"/>
      <c r="G358" s="203"/>
      <c r="H358" s="203"/>
      <c r="I358" s="165"/>
      <c r="J358" s="215"/>
      <c r="K358" s="204"/>
      <c r="P358" s="213"/>
    </row>
    <row r="359" spans="1:16" ht="12.75" customHeight="1" x14ac:dyDescent="0.2">
      <c r="A359" s="199"/>
      <c r="B359" s="200"/>
      <c r="D359" s="162"/>
      <c r="E359" s="199"/>
      <c r="F359" s="202"/>
      <c r="G359" s="203"/>
      <c r="H359" s="203"/>
      <c r="I359" s="165"/>
      <c r="J359" s="215"/>
      <c r="K359" s="204"/>
      <c r="P359" s="213"/>
    </row>
    <row r="360" spans="1:16" ht="12.75" customHeight="1" x14ac:dyDescent="0.2">
      <c r="A360" s="199"/>
      <c r="B360" s="200"/>
      <c r="D360" s="162"/>
      <c r="E360" s="199"/>
      <c r="F360" s="202"/>
      <c r="G360" s="203"/>
      <c r="H360" s="203"/>
      <c r="I360" s="165"/>
      <c r="J360" s="215"/>
      <c r="K360" s="204"/>
      <c r="P360" s="213"/>
    </row>
    <row r="361" spans="1:16" ht="12.75" customHeight="1" x14ac:dyDescent="0.2">
      <c r="A361" s="199"/>
      <c r="B361" s="200"/>
      <c r="D361" s="162"/>
      <c r="E361" s="199"/>
      <c r="F361" s="202"/>
      <c r="G361" s="203"/>
      <c r="H361" s="203"/>
      <c r="I361" s="165"/>
      <c r="J361" s="215"/>
      <c r="K361" s="204"/>
      <c r="P361" s="213"/>
    </row>
    <row r="362" spans="1:16" ht="12.75" customHeight="1" x14ac:dyDescent="0.2">
      <c r="A362" s="160"/>
      <c r="B362" s="163"/>
      <c r="C362" s="163"/>
      <c r="D362" s="162"/>
      <c r="E362" s="154"/>
      <c r="F362" s="155"/>
      <c r="G362" s="203"/>
      <c r="H362" s="203"/>
      <c r="I362" s="165"/>
      <c r="J362" s="168"/>
      <c r="K362" s="155"/>
      <c r="L362" s="158"/>
      <c r="M362" s="158"/>
      <c r="P362" s="213"/>
    </row>
    <row r="363" spans="1:16" ht="12.75" customHeight="1" x14ac:dyDescent="0.2">
      <c r="A363" s="160"/>
      <c r="B363" s="163"/>
      <c r="C363" s="163"/>
      <c r="D363" s="162"/>
      <c r="E363" s="154"/>
      <c r="F363" s="155"/>
      <c r="G363" s="203"/>
      <c r="H363" s="203"/>
      <c r="I363" s="165"/>
      <c r="J363" s="168"/>
      <c r="K363" s="155"/>
      <c r="L363" s="158"/>
      <c r="M363" s="158"/>
      <c r="P363" s="213"/>
    </row>
    <row r="364" spans="1:16" ht="12.75" customHeight="1" x14ac:dyDescent="0.2">
      <c r="A364" s="160"/>
      <c r="B364" s="163"/>
      <c r="C364" s="163"/>
      <c r="D364" s="162"/>
      <c r="E364" s="154"/>
      <c r="F364" s="155"/>
      <c r="G364" s="203"/>
      <c r="H364" s="203"/>
      <c r="I364" s="165"/>
      <c r="J364" s="168"/>
      <c r="K364" s="155"/>
      <c r="L364" s="158"/>
      <c r="M364" s="158"/>
      <c r="P364" s="213"/>
    </row>
    <row r="365" spans="1:16" ht="12.75" customHeight="1" x14ac:dyDescent="0.2">
      <c r="A365" s="160"/>
      <c r="B365" s="163"/>
      <c r="C365" s="163"/>
      <c r="D365" s="162"/>
      <c r="E365" s="154"/>
      <c r="F365" s="155"/>
      <c r="G365" s="203"/>
      <c r="H365" s="203"/>
      <c r="I365" s="165"/>
      <c r="J365" s="168"/>
      <c r="K365" s="155"/>
      <c r="L365" s="158"/>
      <c r="M365" s="158"/>
      <c r="P365" s="213"/>
    </row>
    <row r="366" spans="1:16" ht="12.75" customHeight="1" x14ac:dyDescent="0.2">
      <c r="A366" s="160"/>
      <c r="B366" s="163"/>
      <c r="C366" s="163"/>
      <c r="D366" s="162"/>
      <c r="E366" s="154"/>
      <c r="F366" s="155"/>
      <c r="G366" s="203"/>
      <c r="H366" s="203"/>
      <c r="I366" s="165"/>
      <c r="J366" s="168"/>
      <c r="K366" s="155"/>
      <c r="L366" s="158"/>
      <c r="M366" s="158"/>
      <c r="P366" s="213"/>
    </row>
    <row r="367" spans="1:16" ht="12.75" customHeight="1" x14ac:dyDescent="0.2">
      <c r="A367" s="160"/>
      <c r="B367" s="163"/>
      <c r="C367" s="163"/>
      <c r="D367" s="162"/>
      <c r="E367" s="154"/>
      <c r="F367" s="155"/>
      <c r="G367" s="203"/>
      <c r="H367" s="203"/>
      <c r="I367" s="165"/>
      <c r="J367" s="168"/>
      <c r="K367" s="155"/>
      <c r="L367" s="158"/>
      <c r="M367" s="158"/>
      <c r="P367" s="213"/>
    </row>
    <row r="368" spans="1:16" ht="12.75" customHeight="1" x14ac:dyDescent="0.2">
      <c r="A368" s="160"/>
      <c r="B368" s="163"/>
      <c r="C368" s="163"/>
      <c r="D368" s="162"/>
      <c r="E368" s="154"/>
      <c r="F368" s="155"/>
      <c r="G368" s="203"/>
      <c r="H368" s="203"/>
      <c r="I368" s="165"/>
      <c r="J368" s="168"/>
      <c r="K368" s="155"/>
      <c r="L368" s="158"/>
      <c r="M368" s="158"/>
      <c r="P368" s="213"/>
    </row>
    <row r="369" spans="1:16" ht="12.75" customHeight="1" x14ac:dyDescent="0.2">
      <c r="A369" s="160"/>
      <c r="B369" s="163"/>
      <c r="C369" s="163"/>
      <c r="D369" s="162"/>
      <c r="E369" s="154"/>
      <c r="F369" s="155"/>
      <c r="G369" s="203"/>
      <c r="H369" s="203"/>
      <c r="I369" s="165"/>
      <c r="J369" s="168"/>
      <c r="K369" s="155"/>
      <c r="L369" s="158"/>
      <c r="M369" s="158"/>
      <c r="P369" s="213"/>
    </row>
    <row r="370" spans="1:16" ht="12.75" customHeight="1" x14ac:dyDescent="0.2">
      <c r="A370" s="160"/>
      <c r="B370" s="163"/>
      <c r="C370" s="163"/>
      <c r="D370" s="162"/>
      <c r="E370" s="154"/>
      <c r="F370" s="155"/>
      <c r="G370" s="203"/>
      <c r="H370" s="203"/>
      <c r="I370" s="165"/>
      <c r="J370" s="168"/>
      <c r="K370" s="155"/>
      <c r="L370" s="158"/>
      <c r="M370" s="158"/>
      <c r="P370" s="213"/>
    </row>
    <row r="371" spans="1:16" ht="12.75" customHeight="1" x14ac:dyDescent="0.2">
      <c r="A371" s="160"/>
      <c r="B371" s="163"/>
      <c r="C371" s="163"/>
      <c r="D371" s="162"/>
      <c r="E371" s="164"/>
      <c r="F371" s="155"/>
      <c r="G371" s="203"/>
      <c r="H371" s="203"/>
      <c r="I371" s="165"/>
      <c r="J371" s="168"/>
      <c r="K371" s="155"/>
      <c r="L371" s="158"/>
      <c r="M371" s="158"/>
      <c r="P371" s="213"/>
    </row>
    <row r="372" spans="1:16" ht="12.75" customHeight="1" x14ac:dyDescent="0.2">
      <c r="A372" s="160"/>
      <c r="B372" s="163"/>
      <c r="C372" s="163"/>
      <c r="D372" s="162"/>
      <c r="E372" s="154"/>
      <c r="F372" s="155"/>
      <c r="G372" s="203"/>
      <c r="H372" s="203"/>
      <c r="I372" s="165"/>
      <c r="J372" s="168"/>
      <c r="K372" s="155"/>
      <c r="L372" s="158"/>
      <c r="M372" s="158"/>
      <c r="P372" s="213"/>
    </row>
    <row r="373" spans="1:16" ht="12.75" customHeight="1" x14ac:dyDescent="0.2">
      <c r="A373" s="160"/>
      <c r="B373" s="163"/>
      <c r="C373" s="163"/>
      <c r="D373" s="162"/>
      <c r="E373" s="154"/>
      <c r="F373" s="155"/>
      <c r="G373" s="203"/>
      <c r="H373" s="203"/>
      <c r="I373" s="165"/>
      <c r="J373" s="168"/>
      <c r="K373" s="155"/>
      <c r="L373" s="158"/>
      <c r="M373" s="158"/>
      <c r="P373" s="213"/>
    </row>
    <row r="374" spans="1:16" ht="12.75" customHeight="1" x14ac:dyDescent="0.2">
      <c r="A374" s="160"/>
      <c r="B374" s="163"/>
      <c r="C374" s="163"/>
      <c r="D374" s="162"/>
      <c r="E374" s="154"/>
      <c r="F374" s="155"/>
      <c r="G374" s="203"/>
      <c r="H374" s="203"/>
      <c r="I374" s="165"/>
      <c r="J374" s="168"/>
      <c r="K374" s="155"/>
      <c r="L374" s="158"/>
      <c r="M374" s="158"/>
      <c r="P374" s="213"/>
    </row>
    <row r="375" spans="1:16" ht="12.75" customHeight="1" x14ac:dyDescent="0.2">
      <c r="A375" s="160"/>
      <c r="B375" s="163"/>
      <c r="C375" s="163"/>
      <c r="D375" s="162"/>
      <c r="E375" s="154"/>
      <c r="F375" s="155"/>
      <c r="G375" s="203"/>
      <c r="H375" s="203"/>
      <c r="I375" s="165"/>
      <c r="J375" s="168"/>
      <c r="K375" s="155"/>
      <c r="L375" s="158"/>
      <c r="M375" s="158"/>
      <c r="P375" s="213"/>
    </row>
    <row r="376" spans="1:16" ht="12.75" customHeight="1" x14ac:dyDescent="0.2">
      <c r="A376" s="160"/>
      <c r="B376" s="163"/>
      <c r="C376" s="163"/>
      <c r="D376" s="162"/>
      <c r="E376" s="154"/>
      <c r="F376" s="155"/>
      <c r="G376" s="203"/>
      <c r="H376" s="203"/>
      <c r="I376" s="165"/>
      <c r="J376" s="168"/>
      <c r="K376" s="155"/>
      <c r="L376" s="158"/>
      <c r="M376" s="158"/>
      <c r="P376" s="213"/>
    </row>
    <row r="377" spans="1:16" ht="12.75" customHeight="1" x14ac:dyDescent="0.2">
      <c r="A377" s="160"/>
      <c r="B377" s="163"/>
      <c r="C377" s="163"/>
      <c r="D377" s="162"/>
      <c r="E377" s="154"/>
      <c r="F377" s="155"/>
      <c r="G377" s="203"/>
      <c r="H377" s="203"/>
      <c r="I377" s="165"/>
      <c r="J377" s="168"/>
      <c r="K377" s="155"/>
      <c r="L377" s="158"/>
      <c r="M377" s="158"/>
      <c r="P377" s="213"/>
    </row>
    <row r="378" spans="1:16" ht="12.75" customHeight="1" x14ac:dyDescent="0.2">
      <c r="A378" s="160"/>
      <c r="B378" s="163"/>
      <c r="C378" s="163"/>
      <c r="D378" s="162"/>
      <c r="E378" s="154"/>
      <c r="F378" s="155"/>
      <c r="G378" s="203"/>
      <c r="H378" s="203"/>
      <c r="I378" s="165"/>
      <c r="J378" s="168"/>
      <c r="K378" s="155"/>
      <c r="L378" s="158"/>
      <c r="M378" s="158"/>
      <c r="P378" s="213"/>
    </row>
    <row r="379" spans="1:16" ht="12.75" customHeight="1" x14ac:dyDescent="0.2">
      <c r="A379" s="160"/>
      <c r="B379" s="163"/>
      <c r="C379" s="163"/>
      <c r="D379" s="162"/>
      <c r="E379" s="154"/>
      <c r="F379" s="155"/>
      <c r="G379" s="203"/>
      <c r="H379" s="203"/>
      <c r="I379" s="165"/>
      <c r="J379" s="168"/>
      <c r="K379" s="155"/>
      <c r="L379" s="158"/>
      <c r="M379" s="158"/>
      <c r="P379" s="213"/>
    </row>
    <row r="380" spans="1:16" ht="12.75" customHeight="1" x14ac:dyDescent="0.2">
      <c r="A380" s="160"/>
      <c r="B380" s="163"/>
      <c r="C380" s="163"/>
      <c r="D380" s="162"/>
      <c r="E380" s="154"/>
      <c r="F380" s="155"/>
      <c r="G380" s="203"/>
      <c r="H380" s="203"/>
      <c r="I380" s="165"/>
      <c r="J380" s="168"/>
      <c r="K380" s="155"/>
      <c r="L380" s="158"/>
      <c r="M380" s="158"/>
      <c r="P380" s="213"/>
    </row>
    <row r="381" spans="1:16" ht="12.75" customHeight="1" x14ac:dyDescent="0.2">
      <c r="A381" s="160"/>
      <c r="B381" s="163"/>
      <c r="C381" s="163"/>
      <c r="D381" s="162"/>
      <c r="E381" s="164"/>
      <c r="F381" s="155"/>
      <c r="G381" s="203"/>
      <c r="H381" s="203"/>
      <c r="I381" s="165"/>
      <c r="J381" s="168"/>
      <c r="K381" s="155"/>
      <c r="L381" s="158"/>
      <c r="M381" s="158"/>
      <c r="P381" s="213"/>
    </row>
    <row r="382" spans="1:16" ht="12.75" customHeight="1" x14ac:dyDescent="0.2">
      <c r="A382" s="160"/>
      <c r="B382" s="163"/>
      <c r="C382" s="163"/>
      <c r="D382" s="162"/>
      <c r="E382" s="154"/>
      <c r="F382" s="155"/>
      <c r="G382" s="203"/>
      <c r="H382" s="203"/>
      <c r="I382" s="165"/>
      <c r="J382" s="168"/>
      <c r="K382" s="155"/>
      <c r="L382" s="158"/>
      <c r="M382" s="158"/>
      <c r="P382" s="213"/>
    </row>
    <row r="383" spans="1:16" ht="12.75" customHeight="1" x14ac:dyDescent="0.2">
      <c r="A383" s="160"/>
      <c r="B383" s="163"/>
      <c r="C383" s="163"/>
      <c r="D383" s="162"/>
      <c r="E383" s="154"/>
      <c r="F383" s="155"/>
      <c r="G383" s="203"/>
      <c r="H383" s="203"/>
      <c r="I383" s="165"/>
      <c r="J383" s="168"/>
      <c r="K383" s="155"/>
      <c r="L383" s="158"/>
      <c r="M383" s="158"/>
      <c r="P383" s="213"/>
    </row>
    <row r="384" spans="1:16" ht="12.75" customHeight="1" x14ac:dyDescent="0.2">
      <c r="A384" s="160"/>
      <c r="B384" s="163"/>
      <c r="C384" s="163"/>
      <c r="D384" s="162"/>
      <c r="E384" s="154"/>
      <c r="F384" s="155"/>
      <c r="G384" s="203"/>
      <c r="H384" s="203"/>
      <c r="I384" s="165"/>
      <c r="J384" s="168"/>
      <c r="K384" s="155"/>
      <c r="L384" s="158"/>
      <c r="M384" s="158"/>
      <c r="P384" s="213"/>
    </row>
    <row r="385" spans="1:17" ht="12.75" customHeight="1" x14ac:dyDescent="0.2">
      <c r="A385" s="160"/>
      <c r="B385" s="163"/>
      <c r="C385" s="163"/>
      <c r="D385" s="162"/>
      <c r="E385" s="154"/>
      <c r="F385" s="155"/>
      <c r="G385" s="203"/>
      <c r="H385" s="203"/>
      <c r="I385" s="165"/>
      <c r="J385" s="168"/>
      <c r="K385" s="155"/>
      <c r="L385" s="158"/>
      <c r="M385" s="158"/>
      <c r="P385" s="213"/>
    </row>
    <row r="386" spans="1:17" ht="12.75" customHeight="1" x14ac:dyDescent="0.2">
      <c r="A386" s="160"/>
      <c r="B386" s="163"/>
      <c r="C386" s="163"/>
      <c r="D386" s="162"/>
      <c r="E386" s="154"/>
      <c r="F386" s="155"/>
      <c r="G386" s="203"/>
      <c r="H386" s="203"/>
      <c r="I386" s="165"/>
      <c r="J386" s="168"/>
      <c r="K386" s="155"/>
      <c r="L386" s="158"/>
      <c r="M386" s="158"/>
      <c r="P386" s="213"/>
    </row>
    <row r="387" spans="1:17" ht="12.75" customHeight="1" x14ac:dyDescent="0.2">
      <c r="A387" s="160"/>
      <c r="B387" s="163"/>
      <c r="C387" s="163"/>
      <c r="D387" s="162"/>
      <c r="E387" s="154"/>
      <c r="F387" s="155"/>
      <c r="G387" s="203"/>
      <c r="H387" s="203"/>
      <c r="I387" s="165"/>
      <c r="J387" s="168"/>
      <c r="K387" s="155"/>
      <c r="L387" s="158"/>
      <c r="M387" s="158"/>
      <c r="P387" s="213"/>
    </row>
    <row r="388" spans="1:17" ht="12.75" customHeight="1" x14ac:dyDescent="0.2">
      <c r="A388" s="160"/>
      <c r="B388" s="163"/>
      <c r="C388" s="163"/>
      <c r="D388" s="162"/>
      <c r="E388" s="154"/>
      <c r="F388" s="155"/>
      <c r="G388" s="203"/>
      <c r="H388" s="203"/>
      <c r="I388" s="165"/>
      <c r="J388" s="168"/>
      <c r="K388" s="155"/>
      <c r="L388" s="158"/>
      <c r="M388" s="158"/>
      <c r="P388" s="213"/>
    </row>
    <row r="389" spans="1:17" ht="12.75" customHeight="1" x14ac:dyDescent="0.2">
      <c r="A389" s="160"/>
      <c r="B389" s="163"/>
      <c r="C389" s="163"/>
      <c r="D389" s="162"/>
      <c r="E389" s="154"/>
      <c r="F389" s="155"/>
      <c r="G389" s="203"/>
      <c r="H389" s="203"/>
      <c r="I389" s="165"/>
      <c r="J389" s="168"/>
      <c r="K389" s="155"/>
      <c r="L389" s="158"/>
      <c r="M389" s="158"/>
      <c r="P389" s="213"/>
    </row>
    <row r="390" spans="1:17" ht="12.75" customHeight="1" x14ac:dyDescent="0.2">
      <c r="A390" s="160"/>
      <c r="B390" s="163"/>
      <c r="C390" s="163"/>
      <c r="D390" s="162"/>
      <c r="E390" s="154"/>
      <c r="F390" s="155"/>
      <c r="G390" s="203"/>
      <c r="H390" s="203"/>
      <c r="I390" s="165"/>
      <c r="J390" s="168"/>
      <c r="K390" s="155"/>
      <c r="L390" s="158"/>
      <c r="M390" s="158"/>
      <c r="P390" s="213"/>
    </row>
    <row r="391" spans="1:17" ht="12.75" customHeight="1" x14ac:dyDescent="0.2">
      <c r="A391" s="160"/>
      <c r="B391" s="163"/>
      <c r="C391" s="163"/>
      <c r="D391" s="162"/>
      <c r="E391" s="164"/>
      <c r="F391" s="155"/>
      <c r="G391" s="203"/>
      <c r="H391" s="203"/>
      <c r="I391" s="165"/>
      <c r="J391" s="168"/>
      <c r="K391" s="155"/>
      <c r="L391" s="158"/>
      <c r="M391" s="158"/>
      <c r="P391" s="213"/>
    </row>
    <row r="392" spans="1:17" ht="12.75" customHeight="1" x14ac:dyDescent="0.2">
      <c r="A392" s="163"/>
      <c r="B392" s="163"/>
      <c r="C392" s="163"/>
      <c r="D392" s="162"/>
      <c r="E392" s="154"/>
      <c r="F392" s="155"/>
      <c r="G392" s="203"/>
      <c r="H392" s="203"/>
      <c r="I392" s="165"/>
      <c r="J392" s="168"/>
      <c r="K392" s="155"/>
      <c r="L392" s="158"/>
      <c r="M392" s="158"/>
      <c r="P392" s="213"/>
      <c r="Q392" s="217"/>
    </row>
    <row r="393" spans="1:17" ht="12.75" customHeight="1" x14ac:dyDescent="0.2">
      <c r="A393" s="163"/>
      <c r="B393" s="163"/>
      <c r="C393" s="163"/>
      <c r="D393" s="162"/>
      <c r="E393" s="154"/>
      <c r="F393" s="155"/>
      <c r="G393" s="203"/>
      <c r="H393" s="203"/>
      <c r="I393" s="165"/>
      <c r="J393" s="168"/>
      <c r="K393" s="155"/>
      <c r="L393" s="158"/>
      <c r="M393" s="158"/>
      <c r="P393" s="213"/>
      <c r="Q393" s="217"/>
    </row>
    <row r="394" spans="1:17" ht="12.75" customHeight="1" x14ac:dyDescent="0.2">
      <c r="A394" s="163"/>
      <c r="B394" s="163"/>
      <c r="C394" s="163"/>
      <c r="D394" s="162"/>
      <c r="E394" s="154"/>
      <c r="F394" s="155"/>
      <c r="G394" s="203"/>
      <c r="H394" s="203"/>
      <c r="I394" s="165"/>
      <c r="J394" s="168"/>
      <c r="K394" s="155"/>
      <c r="L394" s="158"/>
      <c r="M394" s="158"/>
      <c r="P394" s="213"/>
      <c r="Q394" s="217"/>
    </row>
    <row r="395" spans="1:17" ht="12.75" customHeight="1" x14ac:dyDescent="0.2">
      <c r="A395" s="163"/>
      <c r="B395" s="163"/>
      <c r="C395" s="163"/>
      <c r="D395" s="162"/>
      <c r="E395" s="154"/>
      <c r="F395" s="155"/>
      <c r="G395" s="203"/>
      <c r="H395" s="203"/>
      <c r="I395" s="165"/>
      <c r="J395" s="168"/>
      <c r="K395" s="155"/>
      <c r="L395" s="158"/>
      <c r="M395" s="158"/>
      <c r="P395" s="213"/>
      <c r="Q395" s="217"/>
    </row>
    <row r="396" spans="1:17" ht="12.75" customHeight="1" x14ac:dyDescent="0.2">
      <c r="A396" s="163"/>
      <c r="B396" s="163"/>
      <c r="C396" s="163"/>
      <c r="D396" s="162"/>
      <c r="E396" s="154"/>
      <c r="F396" s="155"/>
      <c r="G396" s="203"/>
      <c r="H396" s="203"/>
      <c r="I396" s="165"/>
      <c r="J396" s="168"/>
      <c r="K396" s="155"/>
      <c r="L396" s="158"/>
      <c r="M396" s="158"/>
      <c r="P396" s="213"/>
      <c r="Q396" s="217"/>
    </row>
    <row r="397" spans="1:17" ht="12.75" customHeight="1" x14ac:dyDescent="0.2">
      <c r="A397" s="163"/>
      <c r="B397" s="163"/>
      <c r="C397" s="163"/>
      <c r="D397" s="162"/>
      <c r="E397" s="154"/>
      <c r="F397" s="155"/>
      <c r="G397" s="203"/>
      <c r="H397" s="203"/>
      <c r="I397" s="165"/>
      <c r="J397" s="168"/>
      <c r="K397" s="155"/>
      <c r="L397" s="158"/>
      <c r="M397" s="158"/>
      <c r="P397" s="213"/>
      <c r="Q397" s="217"/>
    </row>
    <row r="398" spans="1:17" ht="12.75" customHeight="1" x14ac:dyDescent="0.2">
      <c r="A398" s="163"/>
      <c r="B398" s="163"/>
      <c r="C398" s="163"/>
      <c r="D398" s="162"/>
      <c r="E398" s="154"/>
      <c r="F398" s="155"/>
      <c r="G398" s="203"/>
      <c r="H398" s="203"/>
      <c r="I398" s="165"/>
      <c r="J398" s="168"/>
      <c r="K398" s="155"/>
      <c r="L398" s="158"/>
      <c r="M398" s="158"/>
      <c r="P398" s="213"/>
      <c r="Q398" s="217"/>
    </row>
    <row r="399" spans="1:17" ht="12.75" customHeight="1" x14ac:dyDescent="0.2">
      <c r="A399" s="163"/>
      <c r="B399" s="163"/>
      <c r="C399" s="163"/>
      <c r="D399" s="162"/>
      <c r="E399" s="154"/>
      <c r="F399" s="155"/>
      <c r="G399" s="203"/>
      <c r="H399" s="203"/>
      <c r="I399" s="165"/>
      <c r="J399" s="168"/>
      <c r="K399" s="155"/>
      <c r="L399" s="158"/>
      <c r="M399" s="158"/>
      <c r="P399" s="213"/>
      <c r="Q399" s="217"/>
    </row>
    <row r="400" spans="1:17" ht="12.75" customHeight="1" x14ac:dyDescent="0.2">
      <c r="A400" s="163"/>
      <c r="B400" s="163"/>
      <c r="C400" s="163"/>
      <c r="D400" s="162"/>
      <c r="E400" s="154"/>
      <c r="F400" s="155"/>
      <c r="G400" s="203"/>
      <c r="H400" s="203"/>
      <c r="I400" s="165"/>
      <c r="J400" s="168"/>
      <c r="K400" s="155"/>
      <c r="L400" s="158"/>
      <c r="M400" s="158"/>
      <c r="P400" s="213"/>
      <c r="Q400" s="217"/>
    </row>
    <row r="401" spans="1:17" ht="12.75" customHeight="1" x14ac:dyDescent="0.2">
      <c r="A401" s="163"/>
      <c r="B401" s="163"/>
      <c r="C401" s="163"/>
      <c r="D401" s="162"/>
      <c r="E401" s="164"/>
      <c r="F401" s="155"/>
      <c r="G401" s="203"/>
      <c r="H401" s="203"/>
      <c r="I401" s="165"/>
      <c r="J401" s="168"/>
      <c r="K401" s="155"/>
      <c r="L401" s="158"/>
      <c r="M401" s="158"/>
      <c r="P401" s="213"/>
      <c r="Q401" s="217"/>
    </row>
    <row r="402" spans="1:17" ht="12.75" customHeight="1" x14ac:dyDescent="0.2">
      <c r="A402" s="163"/>
      <c r="B402" s="163"/>
      <c r="C402" s="163"/>
      <c r="D402" s="162"/>
      <c r="E402" s="154"/>
      <c r="F402" s="155"/>
      <c r="G402" s="203"/>
      <c r="H402" s="203"/>
      <c r="I402" s="165"/>
      <c r="J402" s="168"/>
      <c r="K402" s="155"/>
      <c r="L402" s="158"/>
      <c r="M402" s="158"/>
      <c r="P402" s="213"/>
      <c r="Q402" s="217"/>
    </row>
    <row r="403" spans="1:17" ht="12.75" customHeight="1" x14ac:dyDescent="0.2">
      <c r="A403" s="163"/>
      <c r="B403" s="163"/>
      <c r="C403" s="163"/>
      <c r="D403" s="162"/>
      <c r="E403" s="154"/>
      <c r="F403" s="155"/>
      <c r="G403" s="203"/>
      <c r="H403" s="203"/>
      <c r="I403" s="165"/>
      <c r="J403" s="168"/>
      <c r="K403" s="155"/>
      <c r="L403" s="158"/>
      <c r="M403" s="158"/>
      <c r="P403" s="213"/>
      <c r="Q403" s="217"/>
    </row>
    <row r="404" spans="1:17" ht="12.75" customHeight="1" x14ac:dyDescent="0.2">
      <c r="A404" s="163"/>
      <c r="B404" s="163"/>
      <c r="C404" s="163"/>
      <c r="D404" s="162"/>
      <c r="E404" s="154"/>
      <c r="F404" s="155"/>
      <c r="G404" s="203"/>
      <c r="H404" s="203"/>
      <c r="I404" s="165"/>
      <c r="J404" s="168"/>
      <c r="K404" s="155"/>
      <c r="L404" s="158"/>
      <c r="M404" s="158"/>
      <c r="P404" s="213"/>
      <c r="Q404" s="217"/>
    </row>
    <row r="405" spans="1:17" ht="12.75" customHeight="1" x14ac:dyDescent="0.2">
      <c r="A405" s="163"/>
      <c r="B405" s="163"/>
      <c r="C405" s="163"/>
      <c r="D405" s="162"/>
      <c r="E405" s="154"/>
      <c r="F405" s="155"/>
      <c r="G405" s="203"/>
      <c r="H405" s="203"/>
      <c r="I405" s="165"/>
      <c r="J405" s="168"/>
      <c r="K405" s="155"/>
      <c r="L405" s="158"/>
      <c r="M405" s="158"/>
      <c r="P405" s="213"/>
      <c r="Q405" s="217"/>
    </row>
    <row r="406" spans="1:17" ht="12.75" customHeight="1" x14ac:dyDescent="0.2">
      <c r="A406" s="163"/>
      <c r="B406" s="163"/>
      <c r="C406" s="163"/>
      <c r="D406" s="162"/>
      <c r="E406" s="154"/>
      <c r="F406" s="155"/>
      <c r="G406" s="203"/>
      <c r="H406" s="203"/>
      <c r="I406" s="165"/>
      <c r="J406" s="168"/>
      <c r="K406" s="155"/>
      <c r="L406" s="158"/>
      <c r="M406" s="158"/>
      <c r="P406" s="213"/>
      <c r="Q406" s="217"/>
    </row>
    <row r="407" spans="1:17" ht="12.75" customHeight="1" x14ac:dyDescent="0.2">
      <c r="A407" s="163"/>
      <c r="B407" s="163"/>
      <c r="C407" s="163"/>
      <c r="D407" s="162"/>
      <c r="E407" s="154"/>
      <c r="F407" s="155"/>
      <c r="G407" s="203"/>
      <c r="H407" s="203"/>
      <c r="I407" s="165"/>
      <c r="J407" s="168"/>
      <c r="K407" s="155"/>
      <c r="L407" s="158"/>
      <c r="M407" s="158"/>
      <c r="P407" s="213"/>
      <c r="Q407" s="217"/>
    </row>
    <row r="408" spans="1:17" ht="12.75" customHeight="1" x14ac:dyDescent="0.2">
      <c r="A408" s="163"/>
      <c r="B408" s="163"/>
      <c r="C408" s="163"/>
      <c r="D408" s="162"/>
      <c r="E408" s="154"/>
      <c r="F408" s="155"/>
      <c r="G408" s="203"/>
      <c r="H408" s="203"/>
      <c r="I408" s="165"/>
      <c r="J408" s="168"/>
      <c r="K408" s="155"/>
      <c r="L408" s="158"/>
      <c r="M408" s="158"/>
      <c r="P408" s="213"/>
      <c r="Q408" s="217"/>
    </row>
    <row r="409" spans="1:17" ht="12.75" customHeight="1" x14ac:dyDescent="0.2">
      <c r="A409" s="163"/>
      <c r="B409" s="163"/>
      <c r="C409" s="163"/>
      <c r="D409" s="162"/>
      <c r="E409" s="154"/>
      <c r="F409" s="155"/>
      <c r="G409" s="203"/>
      <c r="H409" s="203"/>
      <c r="I409" s="165"/>
      <c r="J409" s="168"/>
      <c r="K409" s="155"/>
      <c r="L409" s="158"/>
      <c r="M409" s="158"/>
      <c r="P409" s="213"/>
      <c r="Q409" s="217"/>
    </row>
    <row r="410" spans="1:17" ht="12.75" customHeight="1" x14ac:dyDescent="0.2">
      <c r="A410" s="163"/>
      <c r="B410" s="163"/>
      <c r="C410" s="163"/>
      <c r="D410" s="162"/>
      <c r="E410" s="154"/>
      <c r="F410" s="155"/>
      <c r="G410" s="203"/>
      <c r="H410" s="203"/>
      <c r="I410" s="165"/>
      <c r="J410" s="168"/>
      <c r="K410" s="155"/>
      <c r="L410" s="158"/>
      <c r="M410" s="158"/>
      <c r="P410" s="213"/>
      <c r="Q410" s="217"/>
    </row>
    <row r="411" spans="1:17" ht="12.75" customHeight="1" x14ac:dyDescent="0.2">
      <c r="A411" s="163"/>
      <c r="B411" s="163"/>
      <c r="C411" s="163"/>
      <c r="D411" s="162"/>
      <c r="E411" s="164"/>
      <c r="F411" s="155"/>
      <c r="G411" s="203"/>
      <c r="H411" s="203"/>
      <c r="I411" s="165"/>
      <c r="J411" s="168"/>
      <c r="K411" s="155"/>
      <c r="L411" s="158"/>
      <c r="M411" s="158"/>
      <c r="P411" s="213"/>
      <c r="Q411" s="217"/>
    </row>
    <row r="412" spans="1:17" ht="12.75" customHeight="1" x14ac:dyDescent="0.2">
      <c r="A412" s="163"/>
      <c r="B412" s="163"/>
      <c r="C412" s="163"/>
      <c r="D412" s="162"/>
      <c r="E412" s="154"/>
      <c r="F412" s="155"/>
      <c r="G412" s="203"/>
      <c r="H412" s="203"/>
      <c r="I412" s="165"/>
      <c r="J412" s="168"/>
      <c r="K412" s="155"/>
      <c r="L412" s="158"/>
      <c r="M412" s="158"/>
      <c r="P412" s="213"/>
      <c r="Q412" s="217"/>
    </row>
    <row r="413" spans="1:17" ht="12.75" customHeight="1" x14ac:dyDescent="0.2">
      <c r="A413" s="163"/>
      <c r="B413" s="163"/>
      <c r="C413" s="163"/>
      <c r="D413" s="162"/>
      <c r="E413" s="154"/>
      <c r="F413" s="155"/>
      <c r="G413" s="203"/>
      <c r="H413" s="203"/>
      <c r="I413" s="165"/>
      <c r="J413" s="168"/>
      <c r="K413" s="155"/>
      <c r="L413" s="158"/>
      <c r="M413" s="158"/>
      <c r="P413" s="213"/>
      <c r="Q413" s="217"/>
    </row>
    <row r="414" spans="1:17" ht="12.75" customHeight="1" x14ac:dyDescent="0.2">
      <c r="A414" s="163"/>
      <c r="B414" s="163"/>
      <c r="C414" s="163"/>
      <c r="D414" s="162"/>
      <c r="E414" s="154"/>
      <c r="F414" s="155"/>
      <c r="G414" s="203"/>
      <c r="H414" s="203"/>
      <c r="I414" s="165"/>
      <c r="J414" s="168"/>
      <c r="K414" s="155"/>
      <c r="L414" s="158"/>
      <c r="M414" s="158"/>
      <c r="P414" s="213"/>
      <c r="Q414" s="217"/>
    </row>
    <row r="415" spans="1:17" ht="12.75" customHeight="1" x14ac:dyDescent="0.2">
      <c r="A415" s="163"/>
      <c r="B415" s="163"/>
      <c r="C415" s="163"/>
      <c r="D415" s="162"/>
      <c r="E415" s="154"/>
      <c r="F415" s="155"/>
      <c r="G415" s="203"/>
      <c r="H415" s="203"/>
      <c r="I415" s="165"/>
      <c r="J415" s="168"/>
      <c r="K415" s="155"/>
      <c r="L415" s="158"/>
      <c r="M415" s="158"/>
      <c r="P415" s="213"/>
      <c r="Q415" s="217"/>
    </row>
    <row r="416" spans="1:17" ht="12.75" customHeight="1" x14ac:dyDescent="0.2">
      <c r="A416" s="163"/>
      <c r="B416" s="163"/>
      <c r="C416" s="163"/>
      <c r="D416" s="162"/>
      <c r="E416" s="154"/>
      <c r="F416" s="155"/>
      <c r="G416" s="203"/>
      <c r="H416" s="203"/>
      <c r="I416" s="165"/>
      <c r="J416" s="168"/>
      <c r="K416" s="155"/>
      <c r="L416" s="158"/>
      <c r="M416" s="158"/>
      <c r="P416" s="213"/>
      <c r="Q416" s="217"/>
    </row>
    <row r="417" spans="1:17" ht="12.75" customHeight="1" x14ac:dyDescent="0.2">
      <c r="A417" s="163"/>
      <c r="B417" s="163"/>
      <c r="C417" s="163"/>
      <c r="D417" s="162"/>
      <c r="E417" s="154"/>
      <c r="F417" s="155"/>
      <c r="G417" s="203"/>
      <c r="H417" s="203"/>
      <c r="I417" s="165"/>
      <c r="J417" s="168"/>
      <c r="K417" s="155"/>
      <c r="L417" s="158"/>
      <c r="M417" s="158"/>
      <c r="P417" s="213"/>
      <c r="Q417" s="217"/>
    </row>
    <row r="418" spans="1:17" ht="12.75" customHeight="1" x14ac:dyDescent="0.2">
      <c r="A418" s="163"/>
      <c r="B418" s="163"/>
      <c r="C418" s="163"/>
      <c r="D418" s="162"/>
      <c r="E418" s="154"/>
      <c r="F418" s="155"/>
      <c r="G418" s="203"/>
      <c r="H418" s="203"/>
      <c r="I418" s="165"/>
      <c r="J418" s="168"/>
      <c r="K418" s="155"/>
      <c r="L418" s="158"/>
      <c r="M418" s="158"/>
      <c r="P418" s="213"/>
      <c r="Q418" s="217"/>
    </row>
    <row r="419" spans="1:17" ht="12.75" customHeight="1" x14ac:dyDescent="0.2">
      <c r="A419" s="163"/>
      <c r="B419" s="163"/>
      <c r="C419" s="163"/>
      <c r="D419" s="162"/>
      <c r="E419" s="154"/>
      <c r="F419" s="155"/>
      <c r="G419" s="203"/>
      <c r="H419" s="203"/>
      <c r="I419" s="165"/>
      <c r="J419" s="168"/>
      <c r="K419" s="155"/>
      <c r="L419" s="158"/>
      <c r="M419" s="158"/>
      <c r="P419" s="213"/>
      <c r="Q419" s="217"/>
    </row>
    <row r="420" spans="1:17" ht="12.75" customHeight="1" x14ac:dyDescent="0.2">
      <c r="A420" s="163"/>
      <c r="B420" s="163"/>
      <c r="C420" s="163"/>
      <c r="D420" s="162"/>
      <c r="E420" s="154"/>
      <c r="F420" s="155"/>
      <c r="G420" s="203"/>
      <c r="H420" s="203"/>
      <c r="I420" s="165"/>
      <c r="J420" s="168"/>
      <c r="K420" s="155"/>
      <c r="L420" s="158"/>
      <c r="M420" s="158"/>
      <c r="P420" s="213"/>
      <c r="Q420" s="217"/>
    </row>
    <row r="421" spans="1:17" ht="12.75" customHeight="1" x14ac:dyDescent="0.2">
      <c r="A421" s="163"/>
      <c r="B421" s="163"/>
      <c r="C421" s="163"/>
      <c r="D421" s="162"/>
      <c r="E421" s="164"/>
      <c r="F421" s="155"/>
      <c r="G421" s="203"/>
      <c r="H421" s="203"/>
      <c r="I421" s="165"/>
      <c r="J421" s="168"/>
      <c r="K421" s="155"/>
      <c r="L421" s="158"/>
      <c r="M421" s="158"/>
      <c r="P421" s="213"/>
      <c r="Q421" s="217"/>
    </row>
    <row r="422" spans="1:17" x14ac:dyDescent="0.2">
      <c r="A422" s="199"/>
      <c r="B422" s="200"/>
      <c r="E422" s="199"/>
      <c r="F422" s="202"/>
      <c r="G422" s="203"/>
      <c r="H422" s="203"/>
      <c r="I422" s="217"/>
      <c r="J422" s="216"/>
      <c r="K422" s="179"/>
      <c r="P422" s="213"/>
      <c r="Q422" s="217"/>
    </row>
    <row r="423" spans="1:17" x14ac:dyDescent="0.2">
      <c r="A423" s="199"/>
      <c r="B423" s="200"/>
      <c r="E423" s="199"/>
      <c r="F423" s="202"/>
      <c r="G423" s="203"/>
      <c r="H423" s="203"/>
      <c r="J423" s="216"/>
      <c r="K423" s="179"/>
      <c r="P423" s="213"/>
      <c r="Q423" s="217"/>
    </row>
    <row r="424" spans="1:17" x14ac:dyDescent="0.2">
      <c r="A424" s="199"/>
      <c r="B424" s="200"/>
      <c r="E424" s="199"/>
      <c r="F424" s="202"/>
      <c r="G424" s="203"/>
      <c r="H424" s="203"/>
      <c r="I424" s="217"/>
      <c r="J424" s="216"/>
      <c r="K424" s="179"/>
      <c r="P424" s="213"/>
      <c r="Q424" s="217"/>
    </row>
    <row r="425" spans="1:17" x14ac:dyDescent="0.2">
      <c r="A425" s="199"/>
      <c r="B425" s="200"/>
      <c r="E425" s="199"/>
      <c r="F425" s="202"/>
      <c r="G425" s="203"/>
      <c r="H425" s="203"/>
      <c r="I425" s="217"/>
      <c r="J425" s="216"/>
      <c r="K425" s="179"/>
      <c r="P425" s="213"/>
      <c r="Q425" s="217"/>
    </row>
    <row r="426" spans="1:17" x14ac:dyDescent="0.2">
      <c r="A426" s="199"/>
      <c r="B426" s="200"/>
      <c r="E426" s="199"/>
      <c r="F426" s="202"/>
      <c r="G426" s="203"/>
      <c r="H426" s="203"/>
      <c r="I426" s="217"/>
      <c r="J426" s="216"/>
      <c r="K426" s="179"/>
      <c r="P426" s="213"/>
      <c r="Q426" s="217"/>
    </row>
    <row r="427" spans="1:17" x14ac:dyDescent="0.2">
      <c r="A427" s="199"/>
      <c r="B427" s="200"/>
      <c r="E427" s="199"/>
      <c r="F427" s="202"/>
      <c r="G427" s="203"/>
      <c r="H427" s="203"/>
      <c r="I427" s="217"/>
      <c r="J427" s="216"/>
      <c r="K427" s="179"/>
      <c r="P427" s="213"/>
      <c r="Q427" s="217"/>
    </row>
    <row r="428" spans="1:17" x14ac:dyDescent="0.2">
      <c r="A428" s="199"/>
      <c r="B428" s="200"/>
      <c r="E428" s="199"/>
      <c r="F428" s="202"/>
      <c r="G428" s="203"/>
      <c r="H428" s="203"/>
      <c r="I428" s="217"/>
      <c r="J428" s="216"/>
      <c r="K428" s="179"/>
      <c r="P428" s="213"/>
      <c r="Q428" s="217"/>
    </row>
    <row r="429" spans="1:17" x14ac:dyDescent="0.2">
      <c r="A429" s="199"/>
      <c r="B429" s="200"/>
      <c r="E429" s="199"/>
      <c r="F429" s="202"/>
      <c r="G429" s="203"/>
      <c r="H429" s="203"/>
      <c r="I429" s="217"/>
      <c r="J429" s="216"/>
      <c r="K429" s="179"/>
      <c r="P429" s="213"/>
      <c r="Q429" s="217"/>
    </row>
    <row r="430" spans="1:17" x14ac:dyDescent="0.2">
      <c r="A430" s="199"/>
      <c r="B430" s="200"/>
      <c r="E430" s="199"/>
      <c r="F430" s="202"/>
      <c r="G430" s="203"/>
      <c r="H430" s="203"/>
      <c r="I430" s="217"/>
      <c r="J430" s="216"/>
      <c r="K430" s="179"/>
      <c r="P430" s="213"/>
      <c r="Q430" s="217"/>
    </row>
    <row r="431" spans="1:17" x14ac:dyDescent="0.2">
      <c r="A431" s="199"/>
      <c r="B431" s="200"/>
      <c r="E431" s="199"/>
      <c r="F431" s="202"/>
      <c r="G431" s="203"/>
      <c r="H431" s="203"/>
      <c r="I431" s="217"/>
      <c r="J431" s="216"/>
      <c r="K431" s="179"/>
      <c r="P431" s="213"/>
      <c r="Q431" s="217"/>
    </row>
    <row r="432" spans="1:17" x14ac:dyDescent="0.2">
      <c r="A432" s="199"/>
      <c r="B432" s="200"/>
      <c r="E432" s="199"/>
      <c r="F432" s="202"/>
      <c r="G432" s="203"/>
      <c r="H432" s="203"/>
      <c r="I432" s="217"/>
      <c r="J432" s="216"/>
      <c r="K432" s="179"/>
      <c r="Q432" s="217"/>
    </row>
    <row r="433" spans="1:17" x14ac:dyDescent="0.2">
      <c r="A433" s="199"/>
      <c r="B433" s="200"/>
      <c r="E433" s="199"/>
      <c r="F433" s="202"/>
      <c r="G433" s="203"/>
      <c r="H433" s="203"/>
      <c r="I433" s="217"/>
      <c r="J433" s="216"/>
      <c r="K433" s="179"/>
      <c r="Q433" s="217"/>
    </row>
    <row r="434" spans="1:17" x14ac:dyDescent="0.2">
      <c r="A434" s="199"/>
      <c r="B434" s="200"/>
      <c r="E434" s="199"/>
      <c r="F434" s="202"/>
      <c r="G434" s="203"/>
      <c r="H434" s="203"/>
      <c r="I434" s="217"/>
      <c r="J434" s="216"/>
      <c r="K434" s="179"/>
      <c r="Q434" s="217"/>
    </row>
    <row r="435" spans="1:17" x14ac:dyDescent="0.2">
      <c r="A435" s="199"/>
      <c r="B435" s="200"/>
      <c r="E435" s="199"/>
      <c r="F435" s="202"/>
      <c r="G435" s="203"/>
      <c r="H435" s="203"/>
      <c r="I435" s="217"/>
      <c r="J435" s="216"/>
      <c r="K435" s="179"/>
      <c r="Q435" s="217"/>
    </row>
    <row r="436" spans="1:17" x14ac:dyDescent="0.2">
      <c r="A436" s="199"/>
      <c r="B436" s="200"/>
      <c r="E436" s="199"/>
      <c r="F436" s="202"/>
      <c r="G436" s="203"/>
      <c r="H436" s="203"/>
      <c r="I436" s="217"/>
      <c r="J436" s="216"/>
      <c r="K436" s="179"/>
      <c r="Q436" s="217"/>
    </row>
    <row r="437" spans="1:17" x14ac:dyDescent="0.2">
      <c r="A437" s="199"/>
      <c r="B437" s="200"/>
      <c r="E437" s="199"/>
      <c r="F437" s="202"/>
      <c r="G437" s="203"/>
      <c r="H437" s="203"/>
      <c r="I437" s="217"/>
      <c r="J437" s="216"/>
      <c r="K437" s="179"/>
      <c r="Q437" s="217"/>
    </row>
    <row r="438" spans="1:17" x14ac:dyDescent="0.2">
      <c r="A438" s="199"/>
      <c r="B438" s="200"/>
      <c r="E438" s="199"/>
      <c r="F438" s="202"/>
      <c r="G438" s="203"/>
      <c r="H438" s="203"/>
      <c r="I438" s="217"/>
      <c r="J438" s="216"/>
      <c r="K438" s="179"/>
      <c r="Q438" s="217"/>
    </row>
    <row r="439" spans="1:17" x14ac:dyDescent="0.2">
      <c r="A439" s="199"/>
      <c r="B439" s="200"/>
      <c r="E439" s="199"/>
      <c r="F439" s="202"/>
      <c r="G439" s="203"/>
      <c r="H439" s="203"/>
      <c r="I439" s="217"/>
      <c r="J439" s="216"/>
      <c r="K439" s="179"/>
      <c r="Q439" s="217"/>
    </row>
    <row r="440" spans="1:17" x14ac:dyDescent="0.2">
      <c r="A440" s="199"/>
      <c r="B440" s="200"/>
      <c r="E440" s="199"/>
      <c r="F440" s="202"/>
      <c r="G440" s="203"/>
      <c r="H440" s="203"/>
      <c r="I440" s="217"/>
      <c r="J440" s="216"/>
      <c r="K440" s="179"/>
      <c r="Q440" s="217"/>
    </row>
    <row r="441" spans="1:17" x14ac:dyDescent="0.2">
      <c r="A441" s="199"/>
      <c r="B441" s="200"/>
      <c r="E441" s="199"/>
      <c r="F441" s="202"/>
      <c r="G441" s="203"/>
      <c r="H441" s="203"/>
      <c r="I441" s="217"/>
      <c r="J441" s="216"/>
      <c r="K441" s="179"/>
      <c r="Q441" s="217"/>
    </row>
    <row r="442" spans="1:17" x14ac:dyDescent="0.2">
      <c r="A442" s="199"/>
      <c r="B442" s="200"/>
      <c r="E442" s="199"/>
      <c r="F442" s="202"/>
      <c r="G442" s="203"/>
      <c r="H442" s="203"/>
      <c r="I442" s="217"/>
      <c r="J442" s="216"/>
      <c r="K442" s="179"/>
      <c r="Q442" s="217"/>
    </row>
    <row r="443" spans="1:17" x14ac:dyDescent="0.2">
      <c r="A443" s="199"/>
      <c r="B443" s="200"/>
      <c r="E443" s="199"/>
      <c r="F443" s="202"/>
      <c r="G443" s="203"/>
      <c r="H443" s="203"/>
      <c r="I443" s="217"/>
      <c r="J443" s="216"/>
      <c r="K443" s="179"/>
      <c r="Q443" s="217"/>
    </row>
    <row r="444" spans="1:17" x14ac:dyDescent="0.2">
      <c r="A444" s="199"/>
      <c r="B444" s="200"/>
      <c r="E444" s="199"/>
      <c r="F444" s="202"/>
      <c r="G444" s="203"/>
      <c r="H444" s="203"/>
      <c r="I444" s="217"/>
      <c r="J444" s="216"/>
      <c r="K444" s="179"/>
      <c r="Q444" s="217"/>
    </row>
    <row r="445" spans="1:17" x14ac:dyDescent="0.2">
      <c r="A445" s="199"/>
      <c r="B445" s="200"/>
      <c r="E445" s="199"/>
      <c r="F445" s="202"/>
      <c r="G445" s="203"/>
      <c r="H445" s="203"/>
      <c r="I445" s="217"/>
      <c r="J445" s="216"/>
      <c r="K445" s="179"/>
      <c r="Q445" s="217"/>
    </row>
    <row r="446" spans="1:17" x14ac:dyDescent="0.2">
      <c r="A446" s="199"/>
      <c r="B446" s="200"/>
      <c r="E446" s="199"/>
      <c r="F446" s="202"/>
      <c r="G446" s="203"/>
      <c r="H446" s="203"/>
      <c r="I446" s="217"/>
      <c r="J446" s="216"/>
      <c r="K446" s="179"/>
      <c r="Q446" s="217"/>
    </row>
    <row r="447" spans="1:17" x14ac:dyDescent="0.2">
      <c r="A447" s="199"/>
      <c r="B447" s="200"/>
      <c r="E447" s="199"/>
      <c r="F447" s="202"/>
      <c r="G447" s="203"/>
      <c r="H447" s="203"/>
      <c r="I447" s="217"/>
      <c r="J447" s="216"/>
      <c r="K447" s="179"/>
      <c r="Q447" s="217"/>
    </row>
    <row r="448" spans="1:17" x14ac:dyDescent="0.2">
      <c r="A448" s="199"/>
      <c r="B448" s="200"/>
      <c r="E448" s="199"/>
      <c r="F448" s="202"/>
      <c r="G448" s="203"/>
      <c r="H448" s="203"/>
      <c r="I448" s="217"/>
      <c r="J448" s="216"/>
      <c r="K448" s="179"/>
      <c r="Q448" s="217"/>
    </row>
    <row r="449" spans="1:17" x14ac:dyDescent="0.2">
      <c r="A449" s="199"/>
      <c r="B449" s="200"/>
      <c r="E449" s="199"/>
      <c r="F449" s="202"/>
      <c r="G449" s="203"/>
      <c r="H449" s="203"/>
      <c r="I449" s="217"/>
      <c r="J449" s="216"/>
      <c r="K449" s="179"/>
      <c r="Q449" s="217"/>
    </row>
    <row r="450" spans="1:17" x14ac:dyDescent="0.2">
      <c r="A450" s="199"/>
      <c r="B450" s="200"/>
      <c r="E450" s="199"/>
      <c r="F450" s="202"/>
      <c r="G450" s="203"/>
      <c r="H450" s="203"/>
      <c r="I450" s="217"/>
      <c r="J450" s="216"/>
      <c r="K450" s="179"/>
      <c r="Q450" s="217"/>
    </row>
    <row r="451" spans="1:17" x14ac:dyDescent="0.2">
      <c r="A451" s="199"/>
      <c r="B451" s="200"/>
      <c r="E451" s="199"/>
      <c r="F451" s="202"/>
      <c r="G451" s="203"/>
      <c r="H451" s="203"/>
      <c r="I451" s="217"/>
      <c r="J451" s="216"/>
      <c r="K451" s="179"/>
      <c r="Q451" s="217"/>
    </row>
    <row r="452" spans="1:17" x14ac:dyDescent="0.2">
      <c r="A452" s="199"/>
      <c r="B452" s="200"/>
      <c r="C452" s="175"/>
      <c r="D452" s="176"/>
      <c r="E452" s="199"/>
      <c r="F452" s="202"/>
      <c r="G452" s="203"/>
      <c r="H452" s="203"/>
      <c r="I452" s="217"/>
      <c r="J452" s="216"/>
      <c r="K452" s="179"/>
    </row>
    <row r="453" spans="1:17" x14ac:dyDescent="0.2">
      <c r="A453" s="199"/>
      <c r="B453" s="200"/>
      <c r="C453" s="175"/>
      <c r="D453" s="176"/>
      <c r="E453" s="199"/>
      <c r="F453" s="202"/>
      <c r="G453" s="203"/>
      <c r="H453" s="203"/>
      <c r="I453" s="217"/>
      <c r="J453" s="216"/>
      <c r="K453" s="179"/>
    </row>
    <row r="454" spans="1:17" x14ac:dyDescent="0.2">
      <c r="A454" s="199"/>
      <c r="B454" s="200"/>
      <c r="C454" s="175"/>
      <c r="D454" s="176"/>
      <c r="E454" s="199"/>
      <c r="F454" s="202"/>
      <c r="G454" s="203"/>
      <c r="H454" s="203"/>
      <c r="I454" s="217"/>
      <c r="J454" s="216"/>
      <c r="K454" s="179"/>
    </row>
    <row r="455" spans="1:17" x14ac:dyDescent="0.2">
      <c r="A455" s="199"/>
      <c r="B455" s="200"/>
      <c r="C455" s="175"/>
      <c r="D455" s="176"/>
      <c r="E455" s="199"/>
      <c r="F455" s="202"/>
      <c r="G455" s="203"/>
      <c r="H455" s="203"/>
      <c r="I455" s="217"/>
      <c r="J455" s="216"/>
      <c r="K455" s="179"/>
    </row>
    <row r="456" spans="1:17" x14ac:dyDescent="0.2">
      <c r="A456" s="199"/>
      <c r="B456" s="200"/>
      <c r="C456" s="175"/>
      <c r="D456" s="176"/>
      <c r="E456" s="199"/>
      <c r="F456" s="202"/>
      <c r="G456" s="203"/>
      <c r="H456" s="203"/>
      <c r="I456" s="217"/>
      <c r="J456" s="216"/>
      <c r="K456" s="179"/>
    </row>
    <row r="457" spans="1:17" x14ac:dyDescent="0.2">
      <c r="A457" s="199"/>
      <c r="B457" s="200"/>
      <c r="C457" s="175"/>
      <c r="D457" s="176"/>
      <c r="E457" s="199"/>
      <c r="F457" s="202"/>
      <c r="G457" s="203"/>
      <c r="H457" s="203"/>
      <c r="I457" s="217"/>
      <c r="J457" s="216"/>
      <c r="K457" s="179"/>
    </row>
    <row r="458" spans="1:17" x14ac:dyDescent="0.2">
      <c r="A458" s="199"/>
      <c r="B458" s="200"/>
      <c r="C458" s="175"/>
      <c r="D458" s="176"/>
      <c r="E458" s="199"/>
      <c r="F458" s="202"/>
      <c r="G458" s="203"/>
      <c r="H458" s="203"/>
      <c r="I458" s="217"/>
      <c r="J458" s="216"/>
      <c r="K458" s="179"/>
    </row>
    <row r="459" spans="1:17" x14ac:dyDescent="0.2">
      <c r="A459" s="199"/>
      <c r="B459" s="200"/>
      <c r="C459" s="175"/>
      <c r="D459" s="176"/>
      <c r="E459" s="199"/>
      <c r="F459" s="202"/>
      <c r="G459" s="203"/>
      <c r="H459" s="203"/>
      <c r="I459" s="217"/>
      <c r="J459" s="216"/>
      <c r="K459" s="179"/>
    </row>
    <row r="460" spans="1:17" x14ac:dyDescent="0.2">
      <c r="A460" s="199"/>
      <c r="B460" s="200"/>
      <c r="C460" s="175"/>
      <c r="D460" s="176"/>
      <c r="E460" s="199"/>
      <c r="F460" s="202"/>
      <c r="G460" s="203"/>
      <c r="H460" s="203"/>
      <c r="I460" s="217"/>
      <c r="J460" s="216"/>
      <c r="K460" s="179"/>
    </row>
    <row r="461" spans="1:17" x14ac:dyDescent="0.2">
      <c r="A461" s="199"/>
      <c r="B461" s="200"/>
      <c r="C461" s="175"/>
      <c r="D461" s="176"/>
      <c r="E461" s="199"/>
      <c r="F461" s="202"/>
      <c r="G461" s="203"/>
      <c r="H461" s="203"/>
      <c r="I461" s="217"/>
      <c r="J461" s="216"/>
      <c r="K461" s="179"/>
    </row>
    <row r="462" spans="1:17" x14ac:dyDescent="0.2">
      <c r="A462" s="199"/>
      <c r="B462" s="200"/>
      <c r="C462" s="175"/>
      <c r="D462" s="176"/>
      <c r="E462" s="199"/>
      <c r="F462" s="202"/>
      <c r="G462" s="203"/>
      <c r="H462" s="203"/>
      <c r="I462" s="217"/>
      <c r="J462" s="216"/>
      <c r="K462" s="179"/>
    </row>
    <row r="463" spans="1:17" x14ac:dyDescent="0.2">
      <c r="A463" s="199"/>
      <c r="B463" s="200"/>
      <c r="C463" s="175"/>
      <c r="D463" s="176"/>
      <c r="E463" s="199"/>
      <c r="F463" s="202"/>
      <c r="G463" s="203"/>
      <c r="H463" s="203"/>
      <c r="I463" s="217"/>
      <c r="J463" s="216"/>
      <c r="K463" s="179"/>
    </row>
    <row r="464" spans="1:17" x14ac:dyDescent="0.2">
      <c r="A464" s="199"/>
      <c r="B464" s="200"/>
      <c r="C464" s="175"/>
      <c r="D464" s="176"/>
      <c r="E464" s="199"/>
      <c r="F464" s="202"/>
      <c r="G464" s="203"/>
      <c r="H464" s="203"/>
      <c r="I464" s="217"/>
      <c r="J464" s="216"/>
      <c r="K464" s="179"/>
    </row>
    <row r="465" spans="1:11" x14ac:dyDescent="0.2">
      <c r="A465" s="199"/>
      <c r="B465" s="200"/>
      <c r="C465" s="175"/>
      <c r="D465" s="176"/>
      <c r="E465" s="199"/>
      <c r="F465" s="202"/>
      <c r="G465" s="203"/>
      <c r="H465" s="203"/>
      <c r="I465" s="217"/>
      <c r="J465" s="216"/>
      <c r="K465" s="179"/>
    </row>
    <row r="466" spans="1:11" x14ac:dyDescent="0.2">
      <c r="A466" s="199"/>
      <c r="B466" s="200"/>
      <c r="C466" s="175"/>
      <c r="D466" s="176"/>
      <c r="E466" s="199"/>
      <c r="F466" s="202"/>
      <c r="G466" s="203"/>
      <c r="H466" s="203"/>
      <c r="I466" s="217"/>
      <c r="J466" s="216"/>
      <c r="K466" s="179"/>
    </row>
    <row r="467" spans="1:11" x14ac:dyDescent="0.2">
      <c r="A467" s="199"/>
      <c r="B467" s="200"/>
      <c r="C467" s="175"/>
      <c r="D467" s="176"/>
      <c r="E467" s="199"/>
      <c r="F467" s="202"/>
      <c r="G467" s="203"/>
      <c r="H467" s="203"/>
      <c r="I467" s="217"/>
      <c r="J467" s="216"/>
      <c r="K467" s="179"/>
    </row>
    <row r="468" spans="1:11" x14ac:dyDescent="0.2">
      <c r="A468" s="199"/>
      <c r="B468" s="200"/>
      <c r="C468" s="175"/>
      <c r="D468" s="176"/>
      <c r="E468" s="199"/>
      <c r="F468" s="202"/>
      <c r="G468" s="203"/>
      <c r="H468" s="203"/>
      <c r="I468" s="217"/>
      <c r="J468" s="216"/>
      <c r="K468" s="179"/>
    </row>
    <row r="469" spans="1:11" x14ac:dyDescent="0.2">
      <c r="A469" s="199"/>
      <c r="B469" s="200"/>
      <c r="C469" s="175"/>
      <c r="D469" s="176"/>
      <c r="E469" s="199"/>
      <c r="F469" s="202"/>
      <c r="G469" s="203"/>
      <c r="H469" s="203"/>
      <c r="I469" s="217"/>
      <c r="J469" s="216"/>
      <c r="K469" s="179"/>
    </row>
    <row r="470" spans="1:11" x14ac:dyDescent="0.2">
      <c r="A470" s="199"/>
      <c r="B470" s="200"/>
      <c r="C470" s="175"/>
      <c r="D470" s="176"/>
      <c r="E470" s="199"/>
      <c r="F470" s="202"/>
      <c r="G470" s="203"/>
      <c r="H470" s="203"/>
      <c r="I470" s="217"/>
      <c r="J470" s="216"/>
      <c r="K470" s="179"/>
    </row>
    <row r="471" spans="1:11" x14ac:dyDescent="0.2">
      <c r="A471" s="199"/>
      <c r="B471" s="200"/>
      <c r="C471" s="175"/>
      <c r="D471" s="176"/>
      <c r="E471" s="199"/>
      <c r="F471" s="202"/>
      <c r="G471" s="203"/>
      <c r="H471" s="203"/>
      <c r="I471" s="217"/>
      <c r="J471" s="216"/>
      <c r="K471" s="179"/>
    </row>
    <row r="472" spans="1:11" x14ac:dyDescent="0.2">
      <c r="A472" s="199"/>
      <c r="B472" s="200"/>
      <c r="C472" s="175"/>
      <c r="D472" s="176"/>
      <c r="E472" s="199"/>
      <c r="F472" s="202"/>
      <c r="G472" s="203"/>
      <c r="H472" s="203"/>
      <c r="I472" s="217"/>
      <c r="J472" s="216"/>
      <c r="K472" s="179"/>
    </row>
    <row r="473" spans="1:11" x14ac:dyDescent="0.2">
      <c r="A473" s="199"/>
      <c r="B473" s="200"/>
      <c r="C473" s="175"/>
      <c r="D473" s="176"/>
      <c r="E473" s="199"/>
      <c r="F473" s="202"/>
      <c r="G473" s="203"/>
      <c r="H473" s="203"/>
      <c r="I473" s="217"/>
      <c r="J473" s="216"/>
      <c r="K473" s="179"/>
    </row>
    <row r="474" spans="1:11" x14ac:dyDescent="0.2">
      <c r="A474" s="199"/>
      <c r="B474" s="200"/>
      <c r="C474" s="175"/>
      <c r="D474" s="176"/>
      <c r="E474" s="199"/>
      <c r="F474" s="202"/>
      <c r="G474" s="203"/>
      <c r="H474" s="203"/>
      <c r="I474" s="217"/>
      <c r="J474" s="216"/>
      <c r="K474" s="179"/>
    </row>
    <row r="475" spans="1:11" x14ac:dyDescent="0.2">
      <c r="A475" s="199"/>
      <c r="B475" s="200"/>
      <c r="C475" s="175"/>
      <c r="D475" s="176"/>
      <c r="E475" s="199"/>
      <c r="F475" s="202"/>
      <c r="G475" s="203"/>
      <c r="H475" s="203"/>
      <c r="I475" s="217"/>
      <c r="J475" s="216"/>
      <c r="K475" s="179"/>
    </row>
    <row r="476" spans="1:11" x14ac:dyDescent="0.2">
      <c r="A476" s="199"/>
      <c r="B476" s="200"/>
      <c r="C476" s="175"/>
      <c r="D476" s="176"/>
      <c r="E476" s="199"/>
      <c r="F476" s="202"/>
      <c r="G476" s="203"/>
      <c r="H476" s="203"/>
      <c r="I476" s="217"/>
      <c r="J476" s="216"/>
      <c r="K476" s="179"/>
    </row>
    <row r="477" spans="1:11" x14ac:dyDescent="0.2">
      <c r="A477" s="199"/>
      <c r="B477" s="200"/>
      <c r="C477" s="175"/>
      <c r="D477" s="176"/>
      <c r="E477" s="199"/>
      <c r="F477" s="202"/>
      <c r="G477" s="203"/>
      <c r="H477" s="203"/>
      <c r="I477" s="217"/>
      <c r="J477" s="216"/>
      <c r="K477" s="179"/>
    </row>
    <row r="478" spans="1:11" x14ac:dyDescent="0.2">
      <c r="A478" s="199"/>
      <c r="B478" s="200"/>
      <c r="C478" s="175"/>
      <c r="D478" s="176"/>
      <c r="E478" s="199"/>
      <c r="F478" s="202"/>
      <c r="G478" s="203"/>
      <c r="H478" s="203"/>
      <c r="I478" s="217"/>
      <c r="J478" s="216"/>
      <c r="K478" s="179"/>
    </row>
    <row r="479" spans="1:11" x14ac:dyDescent="0.2">
      <c r="A479" s="199"/>
      <c r="B479" s="200"/>
      <c r="C479" s="175"/>
      <c r="D479" s="176"/>
      <c r="E479" s="199"/>
      <c r="F479" s="202"/>
      <c r="G479" s="203"/>
      <c r="H479" s="203"/>
      <c r="I479" s="217"/>
      <c r="J479" s="216"/>
      <c r="K479" s="179"/>
    </row>
    <row r="480" spans="1:11" x14ac:dyDescent="0.2">
      <c r="A480" s="199"/>
      <c r="B480" s="200"/>
      <c r="C480" s="175"/>
      <c r="D480" s="176"/>
      <c r="E480" s="199"/>
      <c r="F480" s="202"/>
      <c r="G480" s="203"/>
      <c r="H480" s="203"/>
      <c r="I480" s="217"/>
      <c r="J480" s="216"/>
      <c r="K480" s="179"/>
    </row>
    <row r="481" spans="1:11" x14ac:dyDescent="0.2">
      <c r="A481" s="199"/>
      <c r="B481" s="200"/>
      <c r="C481" s="175"/>
      <c r="D481" s="176"/>
      <c r="E481" s="199"/>
      <c r="F481" s="202"/>
      <c r="G481" s="203"/>
      <c r="H481" s="203"/>
      <c r="I481" s="217"/>
      <c r="J481" s="216"/>
      <c r="K481" s="179"/>
    </row>
    <row r="482" spans="1:11" x14ac:dyDescent="0.2">
      <c r="A482" s="199"/>
      <c r="B482" s="200"/>
      <c r="C482" s="175"/>
      <c r="D482" s="176"/>
      <c r="E482" s="199"/>
      <c r="F482" s="202"/>
      <c r="G482" s="203"/>
      <c r="H482" s="203"/>
      <c r="I482" s="217"/>
      <c r="J482" s="216"/>
      <c r="K482" s="179"/>
    </row>
    <row r="483" spans="1:11" x14ac:dyDescent="0.2">
      <c r="A483" s="199"/>
      <c r="B483" s="200"/>
      <c r="C483" s="175"/>
      <c r="D483" s="176"/>
      <c r="E483" s="199"/>
      <c r="F483" s="202"/>
      <c r="G483" s="203"/>
      <c r="H483" s="203"/>
      <c r="I483" s="217"/>
      <c r="J483" s="216"/>
      <c r="K483" s="179"/>
    </row>
    <row r="484" spans="1:11" x14ac:dyDescent="0.2">
      <c r="A484" s="199"/>
      <c r="B484" s="200"/>
      <c r="C484" s="175"/>
      <c r="D484" s="176"/>
      <c r="E484" s="199"/>
      <c r="F484" s="202"/>
      <c r="G484" s="203"/>
      <c r="H484" s="203"/>
      <c r="I484" s="217"/>
      <c r="J484" s="216"/>
      <c r="K484" s="179"/>
    </row>
    <row r="485" spans="1:11" x14ac:dyDescent="0.2">
      <c r="A485" s="199"/>
      <c r="B485" s="200"/>
      <c r="C485" s="175"/>
      <c r="D485" s="176"/>
      <c r="E485" s="199"/>
      <c r="F485" s="202"/>
      <c r="G485" s="203"/>
      <c r="H485" s="203"/>
      <c r="I485" s="217"/>
      <c r="J485" s="216"/>
      <c r="K485" s="179"/>
    </row>
    <row r="486" spans="1:11" x14ac:dyDescent="0.2">
      <c r="A486" s="199"/>
      <c r="B486" s="200"/>
      <c r="C486" s="175"/>
      <c r="D486" s="176"/>
      <c r="E486" s="199"/>
      <c r="F486" s="202"/>
      <c r="G486" s="203"/>
      <c r="H486" s="203"/>
      <c r="I486" s="217"/>
      <c r="J486" s="216"/>
      <c r="K486" s="179"/>
    </row>
    <row r="487" spans="1:11" x14ac:dyDescent="0.2">
      <c r="A487" s="199"/>
      <c r="B487" s="200"/>
      <c r="C487" s="175"/>
      <c r="D487" s="176"/>
      <c r="E487" s="199"/>
      <c r="F487" s="202"/>
      <c r="G487" s="203"/>
      <c r="H487" s="203"/>
      <c r="I487" s="217"/>
      <c r="J487" s="216"/>
      <c r="K487" s="179"/>
    </row>
    <row r="488" spans="1:11" x14ac:dyDescent="0.2">
      <c r="A488" s="199"/>
      <c r="B488" s="200"/>
      <c r="C488" s="175"/>
      <c r="D488" s="176"/>
      <c r="E488" s="199"/>
      <c r="F488" s="202"/>
      <c r="G488" s="203"/>
      <c r="H488" s="203"/>
      <c r="I488" s="217"/>
      <c r="J488" s="216"/>
      <c r="K488" s="179"/>
    </row>
    <row r="489" spans="1:11" x14ac:dyDescent="0.2">
      <c r="A489" s="199"/>
      <c r="B489" s="200"/>
      <c r="C489" s="175"/>
      <c r="D489" s="176"/>
      <c r="E489" s="199"/>
      <c r="F489" s="202"/>
      <c r="G489" s="203"/>
      <c r="H489" s="203"/>
      <c r="I489" s="217"/>
      <c r="J489" s="216"/>
      <c r="K489" s="179"/>
    </row>
    <row r="490" spans="1:11" x14ac:dyDescent="0.2">
      <c r="A490" s="199"/>
      <c r="B490" s="200"/>
      <c r="C490" s="175"/>
      <c r="D490" s="176"/>
      <c r="E490" s="199"/>
      <c r="F490" s="202"/>
      <c r="G490" s="203"/>
      <c r="H490" s="203"/>
      <c r="I490" s="217"/>
      <c r="J490" s="216"/>
      <c r="K490" s="179"/>
    </row>
    <row r="491" spans="1:11" x14ac:dyDescent="0.2">
      <c r="A491" s="199"/>
      <c r="B491" s="200"/>
      <c r="C491" s="175"/>
      <c r="D491" s="176"/>
      <c r="E491" s="199"/>
      <c r="F491" s="202"/>
      <c r="G491" s="203"/>
      <c r="H491" s="203"/>
      <c r="I491" s="217"/>
      <c r="J491" s="216"/>
      <c r="K491" s="179"/>
    </row>
    <row r="492" spans="1:11" x14ac:dyDescent="0.2">
      <c r="A492" s="199"/>
      <c r="B492" s="200"/>
      <c r="C492" s="175"/>
      <c r="D492" s="176"/>
      <c r="E492" s="199"/>
      <c r="F492" s="202"/>
      <c r="G492" s="203"/>
      <c r="H492" s="203"/>
      <c r="I492" s="217"/>
      <c r="J492" s="216"/>
      <c r="K492" s="179"/>
    </row>
    <row r="493" spans="1:11" x14ac:dyDescent="0.2">
      <c r="A493" s="199"/>
      <c r="B493" s="200"/>
      <c r="C493" s="175"/>
      <c r="D493" s="176"/>
      <c r="E493" s="199"/>
      <c r="F493" s="202"/>
      <c r="G493" s="203"/>
      <c r="H493" s="203"/>
      <c r="I493" s="217"/>
      <c r="J493" s="216"/>
      <c r="K493" s="179"/>
    </row>
    <row r="494" spans="1:11" x14ac:dyDescent="0.2">
      <c r="A494" s="199"/>
      <c r="B494" s="200"/>
      <c r="C494" s="175"/>
      <c r="D494" s="176"/>
      <c r="E494" s="199"/>
      <c r="F494" s="202"/>
      <c r="G494" s="203"/>
      <c r="H494" s="203"/>
      <c r="I494" s="217"/>
      <c r="J494" s="216"/>
      <c r="K494" s="179"/>
    </row>
    <row r="495" spans="1:11" x14ac:dyDescent="0.2">
      <c r="A495" s="199"/>
      <c r="B495" s="200"/>
      <c r="C495" s="175"/>
      <c r="D495" s="176"/>
      <c r="E495" s="199"/>
      <c r="F495" s="202"/>
      <c r="G495" s="203"/>
      <c r="H495" s="203"/>
      <c r="I495" s="217"/>
      <c r="J495" s="216"/>
      <c r="K495" s="179"/>
    </row>
    <row r="496" spans="1:11" x14ac:dyDescent="0.2">
      <c r="A496" s="199"/>
      <c r="B496" s="200"/>
      <c r="C496" s="175"/>
      <c r="D496" s="176"/>
      <c r="E496" s="199"/>
      <c r="F496" s="202"/>
      <c r="G496" s="203"/>
      <c r="H496" s="203"/>
      <c r="I496" s="217"/>
      <c r="J496" s="216"/>
      <c r="K496" s="179"/>
    </row>
    <row r="497" spans="1:11" x14ac:dyDescent="0.2">
      <c r="A497" s="199"/>
      <c r="B497" s="200"/>
      <c r="C497" s="175"/>
      <c r="D497" s="176"/>
      <c r="E497" s="199"/>
      <c r="F497" s="202"/>
      <c r="G497" s="203"/>
      <c r="H497" s="203"/>
      <c r="I497" s="217"/>
      <c r="J497" s="216"/>
      <c r="K497" s="179"/>
    </row>
    <row r="498" spans="1:11" x14ac:dyDescent="0.2">
      <c r="A498" s="199"/>
      <c r="B498" s="200"/>
      <c r="C498" s="175"/>
      <c r="D498" s="176"/>
      <c r="E498" s="199"/>
      <c r="F498" s="202"/>
      <c r="G498" s="203"/>
      <c r="H498" s="203"/>
      <c r="I498" s="217"/>
      <c r="J498" s="216"/>
      <c r="K498" s="179"/>
    </row>
    <row r="499" spans="1:11" x14ac:dyDescent="0.2">
      <c r="A499" s="199"/>
      <c r="B499" s="200"/>
      <c r="C499" s="175"/>
      <c r="D499" s="176"/>
      <c r="E499" s="199"/>
      <c r="F499" s="202"/>
      <c r="G499" s="203"/>
      <c r="H499" s="203"/>
      <c r="I499" s="217"/>
      <c r="J499" s="216"/>
      <c r="K499" s="179"/>
    </row>
    <row r="500" spans="1:11" x14ac:dyDescent="0.2">
      <c r="A500" s="199"/>
      <c r="B500" s="200"/>
      <c r="C500" s="175"/>
      <c r="D500" s="176"/>
      <c r="E500" s="199"/>
      <c r="F500" s="202"/>
      <c r="G500" s="203"/>
      <c r="H500" s="203"/>
      <c r="I500" s="217"/>
      <c r="J500" s="216"/>
      <c r="K500" s="179"/>
    </row>
    <row r="501" spans="1:11" x14ac:dyDescent="0.2">
      <c r="A501" s="199"/>
      <c r="B501" s="200"/>
      <c r="C501" s="175"/>
      <c r="D501" s="176"/>
      <c r="E501" s="199"/>
      <c r="F501" s="202"/>
      <c r="G501" s="203"/>
      <c r="H501" s="203"/>
      <c r="I501" s="217"/>
      <c r="J501" s="216"/>
      <c r="K501" s="179"/>
    </row>
    <row r="502" spans="1:11" x14ac:dyDescent="0.2">
      <c r="A502" s="199"/>
      <c r="B502" s="200"/>
      <c r="C502" s="175"/>
      <c r="D502" s="176"/>
      <c r="E502" s="199"/>
      <c r="F502" s="202"/>
      <c r="G502" s="203"/>
      <c r="H502" s="203"/>
      <c r="I502" s="217"/>
      <c r="J502" s="216"/>
      <c r="K502" s="179"/>
    </row>
    <row r="503" spans="1:11" x14ac:dyDescent="0.2">
      <c r="A503" s="199"/>
      <c r="B503" s="200"/>
      <c r="C503" s="175"/>
      <c r="D503" s="176"/>
      <c r="E503" s="199"/>
      <c r="F503" s="202"/>
      <c r="G503" s="203"/>
      <c r="H503" s="203"/>
      <c r="I503" s="217"/>
      <c r="J503" s="216"/>
      <c r="K503" s="179"/>
    </row>
    <row r="504" spans="1:11" x14ac:dyDescent="0.2">
      <c r="A504" s="199"/>
      <c r="B504" s="200"/>
      <c r="C504" s="175"/>
      <c r="D504" s="176"/>
      <c r="E504" s="199"/>
      <c r="F504" s="202"/>
      <c r="G504" s="203"/>
      <c r="H504" s="203"/>
      <c r="I504" s="217"/>
      <c r="J504" s="216"/>
      <c r="K504" s="179"/>
    </row>
    <row r="505" spans="1:11" x14ac:dyDescent="0.2">
      <c r="A505" s="199"/>
      <c r="B505" s="200"/>
      <c r="C505" s="175"/>
      <c r="D505" s="176"/>
      <c r="E505" s="199"/>
      <c r="F505" s="202"/>
      <c r="G505" s="203"/>
      <c r="H505" s="203"/>
      <c r="I505" s="217"/>
      <c r="J505" s="216"/>
      <c r="K505" s="179"/>
    </row>
    <row r="506" spans="1:11" x14ac:dyDescent="0.2">
      <c r="A506" s="199"/>
      <c r="B506" s="200"/>
      <c r="C506" s="175"/>
      <c r="D506" s="176"/>
      <c r="E506" s="199"/>
      <c r="F506" s="202"/>
      <c r="G506" s="203"/>
      <c r="H506" s="203"/>
      <c r="I506" s="217"/>
      <c r="J506" s="216"/>
      <c r="K506" s="179"/>
    </row>
    <row r="507" spans="1:11" x14ac:dyDescent="0.2">
      <c r="A507" s="199"/>
      <c r="B507" s="200"/>
      <c r="C507" s="175"/>
      <c r="D507" s="176"/>
      <c r="E507" s="199"/>
      <c r="F507" s="202"/>
      <c r="G507" s="203"/>
      <c r="H507" s="203"/>
      <c r="I507" s="217"/>
      <c r="J507" s="216"/>
      <c r="K507" s="179"/>
    </row>
    <row r="508" spans="1:11" x14ac:dyDescent="0.2">
      <c r="A508" s="199"/>
      <c r="B508" s="200"/>
      <c r="C508" s="175"/>
      <c r="D508" s="176"/>
      <c r="E508" s="199"/>
      <c r="F508" s="202"/>
      <c r="G508" s="203"/>
      <c r="H508" s="203"/>
      <c r="I508" s="217"/>
      <c r="J508" s="216"/>
      <c r="K508" s="179"/>
    </row>
    <row r="509" spans="1:11" x14ac:dyDescent="0.2">
      <c r="A509" s="199"/>
      <c r="B509" s="200"/>
      <c r="C509" s="175"/>
      <c r="D509" s="176"/>
      <c r="E509" s="199"/>
      <c r="F509" s="202"/>
      <c r="G509" s="203"/>
      <c r="H509" s="203"/>
      <c r="I509" s="217"/>
      <c r="J509" s="216"/>
      <c r="K509" s="179"/>
    </row>
    <row r="510" spans="1:11" x14ac:dyDescent="0.2">
      <c r="A510" s="199"/>
      <c r="B510" s="200"/>
      <c r="C510" s="175"/>
      <c r="D510" s="176"/>
      <c r="E510" s="199"/>
      <c r="F510" s="202"/>
      <c r="G510" s="203"/>
      <c r="H510" s="203"/>
      <c r="I510" s="217"/>
      <c r="J510" s="216"/>
      <c r="K510" s="179"/>
    </row>
    <row r="511" spans="1:11" x14ac:dyDescent="0.2">
      <c r="A511" s="199"/>
      <c r="B511" s="200"/>
      <c r="C511" s="175"/>
      <c r="D511" s="176"/>
      <c r="E511" s="199"/>
      <c r="F511" s="202"/>
      <c r="G511" s="203"/>
      <c r="H511" s="203"/>
      <c r="I511" s="217"/>
      <c r="J511" s="216"/>
      <c r="K511" s="179"/>
    </row>
    <row r="512" spans="1:11" x14ac:dyDescent="0.2">
      <c r="A512" s="199"/>
      <c r="B512" s="200"/>
      <c r="E512" s="199"/>
      <c r="F512" s="202"/>
      <c r="G512" s="203"/>
      <c r="H512" s="203"/>
      <c r="I512" s="217"/>
      <c r="J512" s="216"/>
      <c r="K512" s="179"/>
    </row>
    <row r="513" spans="1:11" x14ac:dyDescent="0.2">
      <c r="A513" s="199"/>
      <c r="B513" s="200"/>
      <c r="E513" s="199"/>
      <c r="F513" s="202"/>
      <c r="G513" s="203"/>
      <c r="H513" s="203"/>
      <c r="I513" s="217"/>
      <c r="J513" s="216"/>
      <c r="K513" s="179"/>
    </row>
    <row r="514" spans="1:11" x14ac:dyDescent="0.2">
      <c r="A514" s="199"/>
      <c r="B514" s="200"/>
      <c r="E514" s="199"/>
      <c r="F514" s="202"/>
      <c r="G514" s="203"/>
      <c r="H514" s="203"/>
      <c r="I514" s="217"/>
      <c r="J514" s="216"/>
      <c r="K514" s="179"/>
    </row>
    <row r="515" spans="1:11" x14ac:dyDescent="0.2">
      <c r="A515" s="199"/>
      <c r="B515" s="200"/>
      <c r="E515" s="199"/>
      <c r="F515" s="202"/>
      <c r="G515" s="203"/>
      <c r="H515" s="203"/>
      <c r="I515" s="217"/>
      <c r="J515" s="216"/>
      <c r="K515" s="179"/>
    </row>
    <row r="516" spans="1:11" x14ac:dyDescent="0.2">
      <c r="A516" s="199"/>
      <c r="B516" s="200"/>
      <c r="E516" s="199"/>
      <c r="F516" s="202"/>
      <c r="G516" s="203"/>
      <c r="H516" s="203"/>
      <c r="I516" s="217"/>
      <c r="J516" s="216"/>
      <c r="K516" s="179"/>
    </row>
    <row r="517" spans="1:11" x14ac:dyDescent="0.2">
      <c r="A517" s="199"/>
      <c r="B517" s="200"/>
      <c r="E517" s="199"/>
      <c r="F517" s="202"/>
      <c r="G517" s="203"/>
      <c r="H517" s="203"/>
      <c r="I517" s="217"/>
      <c r="J517" s="216"/>
      <c r="K517" s="179"/>
    </row>
    <row r="518" spans="1:11" x14ac:dyDescent="0.2">
      <c r="A518" s="199"/>
      <c r="B518" s="200"/>
      <c r="E518" s="199"/>
      <c r="F518" s="202"/>
      <c r="G518" s="203"/>
      <c r="H518" s="203"/>
      <c r="I518" s="217"/>
      <c r="J518" s="216"/>
      <c r="K518" s="179"/>
    </row>
    <row r="519" spans="1:11" x14ac:dyDescent="0.2">
      <c r="A519" s="199"/>
      <c r="B519" s="200"/>
      <c r="E519" s="199"/>
      <c r="F519" s="202"/>
      <c r="G519" s="203"/>
      <c r="H519" s="203"/>
      <c r="I519" s="217"/>
      <c r="J519" s="216"/>
      <c r="K519" s="179"/>
    </row>
    <row r="520" spans="1:11" x14ac:dyDescent="0.2">
      <c r="A520" s="199"/>
      <c r="B520" s="200"/>
      <c r="E520" s="199"/>
      <c r="F520" s="202"/>
      <c r="G520" s="203"/>
      <c r="H520" s="203"/>
      <c r="I520" s="217"/>
      <c r="J520" s="216"/>
      <c r="K520" s="179"/>
    </row>
    <row r="521" spans="1:11" x14ac:dyDescent="0.2">
      <c r="A521" s="199"/>
      <c r="B521" s="200"/>
      <c r="E521" s="199"/>
      <c r="F521" s="202"/>
      <c r="G521" s="203"/>
      <c r="H521" s="203"/>
      <c r="I521" s="217"/>
      <c r="J521" s="216"/>
      <c r="K521" s="179"/>
    </row>
    <row r="522" spans="1:11" x14ac:dyDescent="0.2">
      <c r="A522" s="199"/>
      <c r="B522" s="200"/>
      <c r="E522" s="199"/>
      <c r="F522" s="202"/>
      <c r="G522" s="203"/>
      <c r="H522" s="203"/>
      <c r="I522" s="217"/>
      <c r="J522" s="216"/>
      <c r="K522" s="179"/>
    </row>
    <row r="523" spans="1:11" x14ac:dyDescent="0.2">
      <c r="A523" s="199"/>
      <c r="B523" s="200"/>
      <c r="E523" s="199"/>
      <c r="F523" s="202"/>
      <c r="G523" s="203"/>
      <c r="H523" s="203"/>
      <c r="I523" s="217"/>
      <c r="J523" s="216"/>
      <c r="K523" s="179"/>
    </row>
    <row r="524" spans="1:11" x14ac:dyDescent="0.2">
      <c r="A524" s="199"/>
      <c r="B524" s="200"/>
      <c r="E524" s="199"/>
      <c r="F524" s="202"/>
      <c r="G524" s="203"/>
      <c r="H524" s="203"/>
      <c r="I524" s="217"/>
      <c r="J524" s="216"/>
      <c r="K524" s="179"/>
    </row>
    <row r="525" spans="1:11" x14ac:dyDescent="0.2">
      <c r="A525" s="199"/>
      <c r="B525" s="200"/>
      <c r="E525" s="199"/>
      <c r="F525" s="202"/>
      <c r="G525" s="203"/>
      <c r="H525" s="203"/>
      <c r="I525" s="217"/>
      <c r="J525" s="216"/>
      <c r="K525" s="179"/>
    </row>
    <row r="526" spans="1:11" x14ac:dyDescent="0.2">
      <c r="A526" s="199"/>
      <c r="B526" s="200"/>
      <c r="E526" s="199"/>
      <c r="F526" s="202"/>
      <c r="G526" s="203"/>
      <c r="H526" s="203"/>
      <c r="I526" s="217"/>
      <c r="J526" s="216"/>
      <c r="K526" s="179"/>
    </row>
    <row r="527" spans="1:11" x14ac:dyDescent="0.2">
      <c r="A527" s="199"/>
      <c r="B527" s="200"/>
      <c r="E527" s="199"/>
      <c r="F527" s="202"/>
      <c r="G527" s="203"/>
      <c r="H527" s="203"/>
      <c r="I527" s="217"/>
      <c r="J527" s="216"/>
      <c r="K527" s="179"/>
    </row>
    <row r="528" spans="1:11" x14ac:dyDescent="0.2">
      <c r="A528" s="199"/>
      <c r="B528" s="200"/>
      <c r="E528" s="199"/>
      <c r="F528" s="202"/>
      <c r="G528" s="203"/>
      <c r="H528" s="203"/>
      <c r="I528" s="217"/>
      <c r="J528" s="216"/>
      <c r="K528" s="179"/>
    </row>
    <row r="529" spans="1:11" x14ac:dyDescent="0.2">
      <c r="A529" s="199"/>
      <c r="B529" s="200"/>
      <c r="E529" s="199"/>
      <c r="F529" s="202"/>
      <c r="G529" s="203"/>
      <c r="H529" s="203"/>
      <c r="I529" s="217"/>
      <c r="J529" s="216"/>
      <c r="K529" s="179"/>
    </row>
    <row r="530" spans="1:11" x14ac:dyDescent="0.2">
      <c r="A530" s="199"/>
      <c r="B530" s="200"/>
      <c r="E530" s="199"/>
      <c r="F530" s="202"/>
      <c r="G530" s="203"/>
      <c r="H530" s="203"/>
      <c r="I530" s="217"/>
      <c r="J530" s="216"/>
      <c r="K530" s="179"/>
    </row>
    <row r="531" spans="1:11" x14ac:dyDescent="0.2">
      <c r="A531" s="199"/>
      <c r="B531" s="200"/>
      <c r="E531" s="199"/>
      <c r="F531" s="202"/>
      <c r="G531" s="203"/>
      <c r="H531" s="203"/>
      <c r="I531" s="217"/>
      <c r="J531" s="216"/>
      <c r="K531" s="179"/>
    </row>
    <row r="532" spans="1:11" x14ac:dyDescent="0.2">
      <c r="A532" s="199"/>
      <c r="B532" s="200"/>
      <c r="E532" s="199"/>
      <c r="F532" s="202"/>
      <c r="G532" s="203"/>
      <c r="H532" s="203"/>
      <c r="I532" s="217"/>
      <c r="J532" s="216"/>
      <c r="K532" s="179"/>
    </row>
    <row r="533" spans="1:11" x14ac:dyDescent="0.2">
      <c r="A533" s="199"/>
      <c r="B533" s="200"/>
      <c r="E533" s="199"/>
      <c r="F533" s="202"/>
      <c r="G533" s="203"/>
      <c r="H533" s="203"/>
      <c r="I533" s="217"/>
      <c r="J533" s="216"/>
      <c r="K533" s="179"/>
    </row>
    <row r="534" spans="1:11" x14ac:dyDescent="0.2">
      <c r="A534" s="199"/>
      <c r="B534" s="200"/>
      <c r="E534" s="199"/>
      <c r="F534" s="202"/>
      <c r="G534" s="203"/>
      <c r="H534" s="203"/>
      <c r="I534" s="217"/>
      <c r="J534" s="216"/>
      <c r="K534" s="179"/>
    </row>
    <row r="535" spans="1:11" x14ac:dyDescent="0.2">
      <c r="A535" s="199"/>
      <c r="B535" s="200"/>
      <c r="E535" s="199"/>
      <c r="F535" s="202"/>
      <c r="G535" s="203"/>
      <c r="H535" s="203"/>
      <c r="I535" s="217"/>
      <c r="J535" s="216"/>
      <c r="K535" s="179"/>
    </row>
    <row r="536" spans="1:11" x14ac:dyDescent="0.2">
      <c r="A536" s="199"/>
      <c r="B536" s="200"/>
      <c r="E536" s="199"/>
      <c r="F536" s="202"/>
      <c r="G536" s="203"/>
      <c r="H536" s="203"/>
      <c r="I536" s="217"/>
      <c r="J536" s="216"/>
      <c r="K536" s="179"/>
    </row>
    <row r="537" spans="1:11" x14ac:dyDescent="0.2">
      <c r="A537" s="199"/>
      <c r="B537" s="200"/>
      <c r="E537" s="199"/>
      <c r="F537" s="202"/>
      <c r="G537" s="203"/>
      <c r="H537" s="203"/>
      <c r="I537" s="217"/>
      <c r="J537" s="216"/>
      <c r="K537" s="179"/>
    </row>
    <row r="538" spans="1:11" x14ac:dyDescent="0.2">
      <c r="A538" s="199"/>
      <c r="B538" s="200"/>
      <c r="E538" s="199"/>
      <c r="F538" s="202"/>
      <c r="G538" s="203"/>
      <c r="H538" s="203"/>
      <c r="I538" s="217"/>
      <c r="J538" s="216"/>
      <c r="K538" s="179"/>
    </row>
    <row r="539" spans="1:11" x14ac:dyDescent="0.2">
      <c r="A539" s="199"/>
      <c r="B539" s="200"/>
      <c r="E539" s="199"/>
      <c r="F539" s="202"/>
      <c r="G539" s="203"/>
      <c r="H539" s="203"/>
      <c r="I539" s="217"/>
      <c r="J539" s="216"/>
      <c r="K539" s="179"/>
    </row>
    <row r="540" spans="1:11" x14ac:dyDescent="0.2">
      <c r="A540" s="199"/>
      <c r="B540" s="200"/>
      <c r="E540" s="199"/>
      <c r="F540" s="202"/>
      <c r="G540" s="203"/>
      <c r="H540" s="203"/>
      <c r="I540" s="217"/>
      <c r="J540" s="216"/>
      <c r="K540" s="179"/>
    </row>
    <row r="541" spans="1:11" x14ac:dyDescent="0.2">
      <c r="A541" s="199"/>
      <c r="B541" s="200"/>
      <c r="E541" s="199"/>
      <c r="F541" s="202"/>
      <c r="G541" s="203"/>
      <c r="H541" s="203"/>
      <c r="I541" s="217"/>
      <c r="J541" s="216"/>
      <c r="K541" s="179"/>
    </row>
    <row r="542" spans="1:11" x14ac:dyDescent="0.2">
      <c r="A542" s="199"/>
      <c r="B542" s="200"/>
      <c r="E542" s="199"/>
      <c r="F542" s="202"/>
      <c r="G542" s="203"/>
      <c r="H542" s="203"/>
      <c r="I542" s="217"/>
      <c r="J542" s="216"/>
      <c r="K542" s="179"/>
    </row>
    <row r="543" spans="1:11" x14ac:dyDescent="0.2">
      <c r="A543" s="199"/>
      <c r="B543" s="200"/>
      <c r="E543" s="199"/>
      <c r="F543" s="202"/>
      <c r="G543" s="203"/>
      <c r="H543" s="203"/>
      <c r="I543" s="217"/>
      <c r="J543" s="216"/>
      <c r="K543" s="179"/>
    </row>
    <row r="544" spans="1:11" x14ac:dyDescent="0.2">
      <c r="A544" s="199"/>
      <c r="B544" s="200"/>
      <c r="E544" s="199"/>
      <c r="F544" s="202"/>
      <c r="G544" s="203"/>
      <c r="H544" s="203"/>
      <c r="I544" s="217"/>
      <c r="J544" s="216"/>
      <c r="K544" s="179"/>
    </row>
    <row r="545" spans="1:11" x14ac:dyDescent="0.2">
      <c r="A545" s="199"/>
      <c r="B545" s="200"/>
      <c r="E545" s="199"/>
      <c r="F545" s="202"/>
      <c r="G545" s="203"/>
      <c r="H545" s="203"/>
      <c r="I545" s="217"/>
      <c r="J545" s="216"/>
      <c r="K545" s="179"/>
    </row>
    <row r="546" spans="1:11" x14ac:dyDescent="0.2">
      <c r="A546" s="199"/>
      <c r="B546" s="200"/>
      <c r="E546" s="199"/>
      <c r="F546" s="202"/>
      <c r="G546" s="203"/>
      <c r="H546" s="203"/>
      <c r="I546" s="217"/>
      <c r="J546" s="216"/>
      <c r="K546" s="179"/>
    </row>
    <row r="547" spans="1:11" x14ac:dyDescent="0.2">
      <c r="A547" s="199"/>
      <c r="B547" s="200"/>
      <c r="E547" s="199"/>
      <c r="F547" s="202"/>
      <c r="G547" s="203"/>
      <c r="H547" s="203"/>
      <c r="I547" s="217"/>
      <c r="J547" s="216"/>
      <c r="K547" s="179"/>
    </row>
    <row r="548" spans="1:11" x14ac:dyDescent="0.2">
      <c r="A548" s="199"/>
      <c r="B548" s="200"/>
      <c r="E548" s="199"/>
      <c r="F548" s="202"/>
      <c r="G548" s="203"/>
      <c r="H548" s="203"/>
      <c r="I548" s="217"/>
      <c r="J548" s="216"/>
      <c r="K548" s="179"/>
    </row>
    <row r="549" spans="1:11" x14ac:dyDescent="0.2">
      <c r="A549" s="199"/>
      <c r="B549" s="200"/>
      <c r="E549" s="199"/>
      <c r="F549" s="202"/>
      <c r="G549" s="203"/>
      <c r="H549" s="203"/>
      <c r="I549" s="217"/>
      <c r="J549" s="216"/>
      <c r="K549" s="179"/>
    </row>
    <row r="550" spans="1:11" x14ac:dyDescent="0.2">
      <c r="A550" s="199"/>
      <c r="B550" s="200"/>
      <c r="E550" s="199"/>
      <c r="F550" s="202"/>
      <c r="G550" s="203"/>
      <c r="H550" s="203"/>
      <c r="I550" s="217"/>
      <c r="J550" s="216"/>
      <c r="K550" s="179"/>
    </row>
    <row r="551" spans="1:11" x14ac:dyDescent="0.2">
      <c r="A551" s="199"/>
      <c r="B551" s="200"/>
      <c r="E551" s="199"/>
      <c r="F551" s="202"/>
      <c r="G551" s="203"/>
      <c r="H551" s="203"/>
      <c r="I551" s="217"/>
      <c r="J551" s="216"/>
      <c r="K551" s="179"/>
    </row>
    <row r="552" spans="1:11" x14ac:dyDescent="0.2">
      <c r="A552" s="199"/>
      <c r="B552" s="200"/>
      <c r="E552" s="199"/>
      <c r="F552" s="202"/>
      <c r="G552" s="203"/>
      <c r="H552" s="203"/>
      <c r="I552" s="217"/>
      <c r="J552" s="216"/>
      <c r="K552" s="179"/>
    </row>
    <row r="553" spans="1:11" x14ac:dyDescent="0.2">
      <c r="A553" s="199"/>
      <c r="B553" s="200"/>
      <c r="E553" s="199"/>
      <c r="F553" s="202"/>
      <c r="G553" s="203"/>
      <c r="H553" s="203"/>
      <c r="I553" s="217"/>
      <c r="J553" s="216"/>
      <c r="K553" s="179"/>
    </row>
    <row r="554" spans="1:11" x14ac:dyDescent="0.2">
      <c r="A554" s="199"/>
      <c r="B554" s="200"/>
      <c r="E554" s="199"/>
      <c r="F554" s="202"/>
      <c r="G554" s="203"/>
      <c r="H554" s="203"/>
      <c r="I554" s="217"/>
      <c r="J554" s="216"/>
      <c r="K554" s="179"/>
    </row>
    <row r="555" spans="1:11" x14ac:dyDescent="0.2">
      <c r="A555" s="199"/>
      <c r="B555" s="200"/>
      <c r="E555" s="199"/>
      <c r="F555" s="202"/>
      <c r="G555" s="203"/>
      <c r="H555" s="203"/>
      <c r="I555" s="217"/>
      <c r="J555" s="216"/>
      <c r="K555" s="179"/>
    </row>
    <row r="556" spans="1:11" x14ac:dyDescent="0.2">
      <c r="A556" s="199"/>
      <c r="B556" s="200"/>
      <c r="E556" s="199"/>
      <c r="F556" s="202"/>
      <c r="G556" s="203"/>
      <c r="H556" s="203"/>
      <c r="I556" s="217"/>
      <c r="J556" s="216"/>
      <c r="K556" s="179"/>
    </row>
    <row r="557" spans="1:11" x14ac:dyDescent="0.2">
      <c r="A557" s="199"/>
      <c r="B557" s="200"/>
      <c r="E557" s="199"/>
      <c r="F557" s="202"/>
      <c r="G557" s="203"/>
      <c r="H557" s="203"/>
      <c r="I557" s="217"/>
      <c r="J557" s="216"/>
      <c r="K557" s="179"/>
    </row>
    <row r="558" spans="1:11" x14ac:dyDescent="0.2">
      <c r="A558" s="199"/>
      <c r="B558" s="200"/>
      <c r="E558" s="199"/>
      <c r="F558" s="202"/>
      <c r="G558" s="203"/>
      <c r="H558" s="203"/>
      <c r="I558" s="217"/>
      <c r="J558" s="216"/>
      <c r="K558" s="179"/>
    </row>
    <row r="559" spans="1:11" x14ac:dyDescent="0.2">
      <c r="A559" s="199"/>
      <c r="B559" s="200"/>
      <c r="E559" s="199"/>
      <c r="F559" s="202"/>
      <c r="G559" s="203"/>
      <c r="H559" s="203"/>
      <c r="I559" s="217"/>
      <c r="J559" s="216"/>
      <c r="K559" s="179"/>
    </row>
    <row r="560" spans="1:11" x14ac:dyDescent="0.2">
      <c r="A560" s="199"/>
      <c r="B560" s="200"/>
      <c r="E560" s="199"/>
      <c r="F560" s="202"/>
      <c r="G560" s="203"/>
      <c r="H560" s="203"/>
      <c r="I560" s="217"/>
      <c r="J560" s="216"/>
      <c r="K560" s="179"/>
    </row>
    <row r="561" spans="1:11" x14ac:dyDescent="0.2">
      <c r="A561" s="199"/>
      <c r="B561" s="200"/>
      <c r="E561" s="199"/>
      <c r="F561" s="202"/>
      <c r="G561" s="203"/>
      <c r="H561" s="203"/>
      <c r="I561" s="217"/>
      <c r="J561" s="216"/>
      <c r="K561" s="179"/>
    </row>
    <row r="562" spans="1:11" x14ac:dyDescent="0.2">
      <c r="A562" s="199"/>
      <c r="B562" s="200"/>
      <c r="E562" s="199"/>
      <c r="F562" s="202"/>
      <c r="G562" s="203"/>
      <c r="H562" s="203"/>
      <c r="I562" s="217"/>
      <c r="J562" s="216"/>
      <c r="K562" s="179"/>
    </row>
    <row r="563" spans="1:11" x14ac:dyDescent="0.2">
      <c r="A563" s="199"/>
      <c r="B563" s="200"/>
      <c r="E563" s="199"/>
      <c r="F563" s="202"/>
      <c r="G563" s="203"/>
      <c r="H563" s="203"/>
      <c r="I563" s="217"/>
      <c r="J563" s="216"/>
      <c r="K563" s="179"/>
    </row>
    <row r="564" spans="1:11" x14ac:dyDescent="0.2">
      <c r="A564" s="199"/>
      <c r="B564" s="200"/>
      <c r="E564" s="199"/>
      <c r="F564" s="202"/>
      <c r="G564" s="203"/>
      <c r="H564" s="203"/>
      <c r="I564" s="217"/>
      <c r="J564" s="216"/>
      <c r="K564" s="179"/>
    </row>
    <row r="565" spans="1:11" x14ac:dyDescent="0.2">
      <c r="A565" s="199"/>
      <c r="B565" s="200"/>
      <c r="E565" s="199"/>
      <c r="F565" s="202"/>
      <c r="G565" s="203"/>
      <c r="H565" s="203"/>
      <c r="I565" s="217"/>
      <c r="J565" s="216"/>
      <c r="K565" s="179"/>
    </row>
    <row r="566" spans="1:11" x14ac:dyDescent="0.2">
      <c r="A566" s="199"/>
      <c r="B566" s="200"/>
      <c r="E566" s="199"/>
      <c r="F566" s="202"/>
      <c r="G566" s="203"/>
      <c r="H566" s="203"/>
      <c r="I566" s="217"/>
      <c r="J566" s="216"/>
      <c r="K566" s="179"/>
    </row>
    <row r="567" spans="1:11" x14ac:dyDescent="0.2">
      <c r="A567" s="199"/>
      <c r="B567" s="200"/>
      <c r="E567" s="199"/>
      <c r="F567" s="202"/>
      <c r="G567" s="203"/>
      <c r="H567" s="203"/>
      <c r="I567" s="217"/>
      <c r="J567" s="216"/>
      <c r="K567" s="179"/>
    </row>
    <row r="568" spans="1:11" x14ac:dyDescent="0.2">
      <c r="A568" s="199"/>
      <c r="B568" s="200"/>
      <c r="E568" s="199"/>
      <c r="F568" s="202"/>
      <c r="G568" s="203"/>
      <c r="H568" s="203"/>
      <c r="I568" s="217"/>
      <c r="J568" s="216"/>
      <c r="K568" s="179"/>
    </row>
    <row r="569" spans="1:11" x14ac:dyDescent="0.2">
      <c r="A569" s="199"/>
      <c r="B569" s="200"/>
      <c r="E569" s="199"/>
      <c r="F569" s="202"/>
      <c r="G569" s="203"/>
      <c r="H569" s="203"/>
      <c r="I569" s="217"/>
      <c r="J569" s="216"/>
      <c r="K569" s="179"/>
    </row>
    <row r="570" spans="1:11" x14ac:dyDescent="0.2">
      <c r="A570" s="199"/>
      <c r="B570" s="200"/>
      <c r="E570" s="199"/>
      <c r="F570" s="202"/>
      <c r="G570" s="203"/>
      <c r="H570" s="203"/>
      <c r="I570" s="217"/>
      <c r="J570" s="216"/>
      <c r="K570" s="179"/>
    </row>
    <row r="571" spans="1:11" x14ac:dyDescent="0.2">
      <c r="A571" s="199"/>
      <c r="B571" s="200"/>
      <c r="E571" s="199"/>
      <c r="F571" s="202"/>
      <c r="G571" s="203"/>
      <c r="H571" s="203"/>
      <c r="I571" s="217"/>
      <c r="J571" s="216"/>
      <c r="K571" s="179"/>
    </row>
    <row r="572" spans="1:11" x14ac:dyDescent="0.2">
      <c r="A572" s="199"/>
      <c r="B572" s="200"/>
      <c r="E572" s="199"/>
      <c r="F572" s="202"/>
      <c r="G572" s="203"/>
      <c r="H572" s="203"/>
      <c r="I572" s="217"/>
      <c r="J572" s="215"/>
      <c r="K572" s="179"/>
    </row>
    <row r="573" spans="1:11" x14ac:dyDescent="0.2">
      <c r="A573" s="199"/>
      <c r="B573" s="200"/>
      <c r="E573" s="199"/>
      <c r="F573" s="202"/>
      <c r="G573" s="203"/>
      <c r="H573" s="203"/>
      <c r="I573" s="217"/>
      <c r="J573" s="215"/>
      <c r="K573" s="179"/>
    </row>
    <row r="574" spans="1:11" x14ac:dyDescent="0.2">
      <c r="A574" s="199"/>
      <c r="B574" s="200"/>
      <c r="E574" s="199"/>
      <c r="F574" s="202"/>
      <c r="G574" s="203"/>
      <c r="H574" s="203"/>
      <c r="I574" s="217"/>
      <c r="J574" s="215"/>
      <c r="K574" s="179"/>
    </row>
    <row r="575" spans="1:11" x14ac:dyDescent="0.2">
      <c r="A575" s="199"/>
      <c r="B575" s="200"/>
      <c r="E575" s="199"/>
      <c r="F575" s="202"/>
      <c r="G575" s="203"/>
      <c r="H575" s="203"/>
      <c r="I575" s="217"/>
      <c r="J575" s="216"/>
      <c r="K575" s="179"/>
    </row>
    <row r="576" spans="1:11" x14ac:dyDescent="0.2">
      <c r="A576" s="199"/>
      <c r="B576" s="200"/>
      <c r="E576" s="199"/>
      <c r="F576" s="202"/>
      <c r="G576" s="203"/>
      <c r="H576" s="203"/>
      <c r="I576" s="217"/>
      <c r="J576" s="216"/>
      <c r="K576" s="179"/>
    </row>
    <row r="577" spans="1:11" x14ac:dyDescent="0.2">
      <c r="A577" s="199"/>
      <c r="B577" s="200"/>
      <c r="E577" s="199"/>
      <c r="F577" s="202"/>
      <c r="G577" s="203"/>
      <c r="H577" s="203"/>
      <c r="I577" s="217"/>
      <c r="J577" s="216"/>
      <c r="K577" s="179"/>
    </row>
    <row r="578" spans="1:11" x14ac:dyDescent="0.2">
      <c r="A578" s="199"/>
      <c r="B578" s="200"/>
      <c r="E578" s="199"/>
      <c r="F578" s="202"/>
      <c r="G578" s="203"/>
      <c r="H578" s="203"/>
      <c r="I578" s="217"/>
      <c r="J578" s="216"/>
      <c r="K578" s="179"/>
    </row>
    <row r="579" spans="1:11" x14ac:dyDescent="0.2">
      <c r="A579" s="199"/>
      <c r="B579" s="200"/>
      <c r="E579" s="199"/>
      <c r="F579" s="202"/>
      <c r="G579" s="203"/>
      <c r="H579" s="203"/>
      <c r="I579" s="217"/>
      <c r="J579" s="216"/>
      <c r="K579" s="179"/>
    </row>
    <row r="580" spans="1:11" x14ac:dyDescent="0.2">
      <c r="A580" s="199"/>
      <c r="B580" s="200"/>
      <c r="E580" s="199"/>
      <c r="F580" s="202"/>
      <c r="G580" s="203"/>
      <c r="H580" s="203"/>
      <c r="I580" s="217"/>
      <c r="J580" s="215"/>
      <c r="K580" s="179"/>
    </row>
    <row r="581" spans="1:11" x14ac:dyDescent="0.2">
      <c r="A581" s="199"/>
      <c r="B581" s="200"/>
      <c r="E581" s="199"/>
      <c r="F581" s="202"/>
      <c r="G581" s="203"/>
      <c r="H581" s="203"/>
      <c r="I581" s="217"/>
      <c r="J581" s="215"/>
      <c r="K581" s="179"/>
    </row>
    <row r="582" spans="1:11" x14ac:dyDescent="0.2">
      <c r="A582" s="199"/>
      <c r="B582" s="200"/>
      <c r="E582" s="199"/>
      <c r="F582" s="202"/>
      <c r="G582" s="203"/>
      <c r="H582" s="203"/>
      <c r="I582" s="217"/>
      <c r="J582" s="215"/>
      <c r="K582" s="179"/>
    </row>
    <row r="583" spans="1:11" x14ac:dyDescent="0.2">
      <c r="A583" s="199"/>
      <c r="B583" s="200"/>
      <c r="E583" s="199"/>
      <c r="F583" s="202"/>
      <c r="G583" s="203"/>
      <c r="H583" s="203"/>
      <c r="I583" s="217"/>
      <c r="J583" s="215"/>
      <c r="K583" s="179"/>
    </row>
    <row r="584" spans="1:11" x14ac:dyDescent="0.2">
      <c r="A584" s="199"/>
      <c r="B584" s="200"/>
      <c r="E584" s="199"/>
      <c r="F584" s="202"/>
      <c r="G584" s="203"/>
      <c r="H584" s="203"/>
      <c r="I584" s="217"/>
      <c r="J584" s="215"/>
      <c r="K584" s="179"/>
    </row>
    <row r="585" spans="1:11" x14ac:dyDescent="0.2">
      <c r="A585" s="199"/>
      <c r="B585" s="200"/>
      <c r="E585" s="199"/>
      <c r="F585" s="202"/>
      <c r="G585" s="203"/>
      <c r="H585" s="203"/>
      <c r="I585" s="217"/>
      <c r="J585" s="216"/>
      <c r="K585" s="179"/>
    </row>
    <row r="586" spans="1:11" x14ac:dyDescent="0.2">
      <c r="A586" s="199"/>
      <c r="B586" s="200"/>
      <c r="E586" s="199"/>
      <c r="F586" s="202"/>
      <c r="G586" s="203"/>
      <c r="H586" s="203"/>
      <c r="I586" s="217"/>
      <c r="J586" s="216"/>
      <c r="K586" s="179"/>
    </row>
    <row r="587" spans="1:11" x14ac:dyDescent="0.2">
      <c r="A587" s="199"/>
      <c r="B587" s="200"/>
      <c r="E587" s="199"/>
      <c r="F587" s="202"/>
      <c r="G587" s="203"/>
      <c r="H587" s="203"/>
      <c r="I587" s="217"/>
      <c r="J587" s="216"/>
      <c r="K587" s="179"/>
    </row>
    <row r="588" spans="1:11" x14ac:dyDescent="0.2">
      <c r="A588" s="199"/>
      <c r="B588" s="200"/>
      <c r="E588" s="199"/>
      <c r="F588" s="202"/>
      <c r="G588" s="203"/>
      <c r="H588" s="203"/>
      <c r="I588" s="217"/>
      <c r="J588" s="216"/>
      <c r="K588" s="179"/>
    </row>
    <row r="589" spans="1:11" x14ac:dyDescent="0.2">
      <c r="A589" s="199"/>
      <c r="B589" s="200"/>
      <c r="E589" s="199"/>
      <c r="F589" s="202"/>
      <c r="G589" s="203"/>
      <c r="H589" s="203"/>
      <c r="I589" s="217"/>
      <c r="J589" s="216"/>
      <c r="K589" s="179"/>
    </row>
    <row r="590" spans="1:11" x14ac:dyDescent="0.2">
      <c r="A590" s="199"/>
      <c r="B590" s="200"/>
      <c r="E590" s="199"/>
      <c r="F590" s="202"/>
      <c r="G590" s="203"/>
      <c r="H590" s="203"/>
      <c r="I590" s="217"/>
      <c r="J590" s="215"/>
      <c r="K590" s="179"/>
    </row>
    <row r="591" spans="1:11" x14ac:dyDescent="0.2">
      <c r="A591" s="199"/>
      <c r="B591" s="200"/>
      <c r="E591" s="199"/>
      <c r="F591" s="202"/>
      <c r="G591" s="203"/>
      <c r="H591" s="203"/>
      <c r="I591" s="217"/>
      <c r="J591" s="215"/>
      <c r="K591" s="179"/>
    </row>
    <row r="592" spans="1:11" x14ac:dyDescent="0.2">
      <c r="A592" s="199"/>
      <c r="B592" s="200"/>
      <c r="E592" s="199"/>
      <c r="F592" s="202"/>
      <c r="G592" s="203"/>
      <c r="H592" s="203"/>
      <c r="I592" s="217"/>
      <c r="J592" s="215"/>
      <c r="K592" s="179"/>
    </row>
    <row r="593" spans="1:11" x14ac:dyDescent="0.2">
      <c r="A593" s="199"/>
      <c r="B593" s="200"/>
      <c r="E593" s="199"/>
      <c r="F593" s="202"/>
      <c r="G593" s="203"/>
      <c r="H593" s="203"/>
      <c r="I593" s="217"/>
      <c r="J593" s="215"/>
      <c r="K593" s="179"/>
    </row>
    <row r="594" spans="1:11" x14ac:dyDescent="0.2">
      <c r="A594" s="199"/>
      <c r="B594" s="200"/>
      <c r="E594" s="199"/>
      <c r="F594" s="202"/>
      <c r="G594" s="203"/>
      <c r="H594" s="203"/>
      <c r="I594" s="217"/>
      <c r="J594" s="215"/>
      <c r="K594" s="179"/>
    </row>
    <row r="595" spans="1:11" x14ac:dyDescent="0.2">
      <c r="A595" s="199"/>
      <c r="B595" s="200"/>
      <c r="E595" s="199"/>
      <c r="F595" s="202"/>
      <c r="G595" s="203"/>
      <c r="H595" s="203"/>
      <c r="I595" s="217"/>
      <c r="J595" s="216"/>
      <c r="K595" s="179"/>
    </row>
    <row r="596" spans="1:11" x14ac:dyDescent="0.2">
      <c r="A596" s="199"/>
      <c r="B596" s="200"/>
      <c r="E596" s="199"/>
      <c r="F596" s="202"/>
      <c r="G596" s="203"/>
      <c r="H596" s="203"/>
      <c r="I596" s="217"/>
      <c r="J596" s="216"/>
      <c r="K596" s="179"/>
    </row>
    <row r="597" spans="1:11" x14ac:dyDescent="0.2">
      <c r="A597" s="199"/>
      <c r="B597" s="200"/>
      <c r="E597" s="199"/>
      <c r="F597" s="202"/>
      <c r="G597" s="203"/>
      <c r="H597" s="203"/>
      <c r="I597" s="217"/>
      <c r="J597" s="216"/>
      <c r="K597" s="179"/>
    </row>
    <row r="598" spans="1:11" x14ac:dyDescent="0.2">
      <c r="A598" s="199"/>
      <c r="B598" s="200"/>
      <c r="E598" s="199"/>
      <c r="F598" s="202"/>
      <c r="G598" s="203"/>
      <c r="H598" s="203"/>
      <c r="I598" s="217"/>
      <c r="J598" s="216"/>
      <c r="K598" s="179"/>
    </row>
    <row r="599" spans="1:11" x14ac:dyDescent="0.2">
      <c r="A599" s="199"/>
      <c r="B599" s="200"/>
      <c r="E599" s="199"/>
      <c r="F599" s="202"/>
      <c r="G599" s="203"/>
      <c r="H599" s="203"/>
      <c r="I599" s="217"/>
      <c r="J599" s="216"/>
      <c r="K599" s="179"/>
    </row>
    <row r="600" spans="1:11" x14ac:dyDescent="0.2">
      <c r="A600" s="199"/>
      <c r="B600" s="200"/>
      <c r="E600" s="199"/>
      <c r="F600" s="202"/>
      <c r="G600" s="203"/>
      <c r="H600" s="203"/>
      <c r="I600" s="217"/>
      <c r="J600" s="215"/>
      <c r="K600" s="179"/>
    </row>
    <row r="601" spans="1:11" x14ac:dyDescent="0.2">
      <c r="A601" s="199"/>
      <c r="B601" s="200"/>
      <c r="E601" s="199"/>
      <c r="F601" s="202"/>
      <c r="G601" s="203"/>
      <c r="H601" s="203"/>
      <c r="I601" s="217"/>
      <c r="J601" s="215"/>
      <c r="K601" s="179"/>
    </row>
    <row r="602" spans="1:11" x14ac:dyDescent="0.2">
      <c r="A602" s="199"/>
      <c r="B602" s="200"/>
      <c r="E602" s="199"/>
      <c r="F602" s="202"/>
      <c r="G602" s="203"/>
      <c r="H602" s="203"/>
      <c r="I602" s="217"/>
      <c r="J602" s="215"/>
      <c r="K602" s="179"/>
    </row>
    <row r="603" spans="1:11" x14ac:dyDescent="0.2">
      <c r="A603" s="199"/>
      <c r="B603" s="200"/>
      <c r="E603" s="199"/>
      <c r="F603" s="202"/>
      <c r="G603" s="203"/>
      <c r="H603" s="203"/>
      <c r="I603" s="217"/>
      <c r="J603" s="215"/>
      <c r="K603" s="179"/>
    </row>
    <row r="604" spans="1:11" x14ac:dyDescent="0.2">
      <c r="A604" s="199"/>
      <c r="B604" s="200"/>
      <c r="E604" s="199"/>
      <c r="F604" s="202"/>
      <c r="G604" s="203"/>
      <c r="H604" s="203"/>
      <c r="I604" s="217"/>
      <c r="J604" s="215"/>
      <c r="K604" s="179"/>
    </row>
    <row r="605" spans="1:11" x14ac:dyDescent="0.2">
      <c r="A605" s="199"/>
      <c r="B605" s="200"/>
      <c r="E605" s="199"/>
      <c r="F605" s="202"/>
      <c r="G605" s="203"/>
      <c r="H605" s="203"/>
      <c r="I605" s="217"/>
      <c r="J605" s="216"/>
      <c r="K605" s="179"/>
    </row>
    <row r="606" spans="1:11" x14ac:dyDescent="0.2">
      <c r="A606" s="199"/>
      <c r="B606" s="200"/>
      <c r="E606" s="199"/>
      <c r="F606" s="202"/>
      <c r="G606" s="203"/>
      <c r="H606" s="203"/>
      <c r="I606" s="217"/>
      <c r="J606" s="216"/>
      <c r="K606" s="179"/>
    </row>
    <row r="607" spans="1:11" x14ac:dyDescent="0.2">
      <c r="A607" s="199"/>
      <c r="B607" s="200"/>
      <c r="E607" s="199"/>
      <c r="F607" s="202"/>
      <c r="G607" s="203"/>
      <c r="H607" s="203"/>
      <c r="I607" s="217"/>
      <c r="J607" s="216"/>
      <c r="K607" s="179"/>
    </row>
    <row r="608" spans="1:11" x14ac:dyDescent="0.2">
      <c r="A608" s="199"/>
      <c r="B608" s="200"/>
      <c r="E608" s="199"/>
      <c r="F608" s="202"/>
      <c r="G608" s="203"/>
      <c r="H608" s="203"/>
      <c r="I608" s="217"/>
      <c r="J608" s="216"/>
      <c r="K608" s="179"/>
    </row>
    <row r="609" spans="1:11" x14ac:dyDescent="0.2">
      <c r="A609" s="199"/>
      <c r="B609" s="200"/>
      <c r="E609" s="199"/>
      <c r="F609" s="202"/>
      <c r="G609" s="203"/>
      <c r="H609" s="203"/>
      <c r="I609" s="217"/>
      <c r="J609" s="216"/>
      <c r="K609" s="179"/>
    </row>
    <row r="610" spans="1:11" x14ac:dyDescent="0.2">
      <c r="A610" s="199"/>
      <c r="B610" s="200"/>
      <c r="E610" s="199"/>
      <c r="F610" s="202"/>
      <c r="G610" s="203"/>
      <c r="H610" s="203"/>
      <c r="I610" s="217"/>
      <c r="J610" s="215"/>
      <c r="K610" s="179"/>
    </row>
    <row r="611" spans="1:11" x14ac:dyDescent="0.2">
      <c r="A611" s="199"/>
      <c r="B611" s="200"/>
      <c r="E611" s="199"/>
      <c r="F611" s="202"/>
      <c r="G611" s="203"/>
      <c r="H611" s="203"/>
      <c r="I611" s="217"/>
      <c r="J611" s="215"/>
      <c r="K611" s="179"/>
    </row>
    <row r="612" spans="1:11" x14ac:dyDescent="0.2">
      <c r="A612" s="199"/>
      <c r="B612" s="200"/>
      <c r="E612" s="199"/>
      <c r="F612" s="202"/>
      <c r="G612" s="203"/>
      <c r="H612" s="203"/>
      <c r="I612" s="217"/>
      <c r="K612" s="179"/>
    </row>
    <row r="613" spans="1:11" x14ac:dyDescent="0.2">
      <c r="A613" s="199"/>
      <c r="B613" s="200"/>
      <c r="E613" s="199"/>
      <c r="F613" s="202"/>
      <c r="G613" s="203"/>
      <c r="H613" s="203"/>
      <c r="I613" s="217"/>
      <c r="K613" s="179"/>
    </row>
    <row r="614" spans="1:11" x14ac:dyDescent="0.2">
      <c r="A614" s="199"/>
      <c r="B614" s="200"/>
      <c r="E614" s="199"/>
      <c r="F614" s="202"/>
      <c r="G614" s="203"/>
      <c r="H614" s="203"/>
      <c r="I614" s="217"/>
      <c r="K614" s="179"/>
    </row>
    <row r="615" spans="1:11" x14ac:dyDescent="0.2">
      <c r="A615" s="199"/>
      <c r="B615" s="200"/>
      <c r="E615" s="199"/>
      <c r="F615" s="202"/>
      <c r="G615" s="203"/>
      <c r="H615" s="203"/>
      <c r="I615" s="217"/>
      <c r="K615" s="179"/>
    </row>
    <row r="616" spans="1:11" x14ac:dyDescent="0.2">
      <c r="A616" s="199"/>
      <c r="B616" s="200"/>
      <c r="E616" s="199"/>
      <c r="F616" s="202"/>
      <c r="G616" s="203"/>
      <c r="H616" s="203"/>
      <c r="I616" s="217"/>
      <c r="K616" s="179"/>
    </row>
    <row r="617" spans="1:11" x14ac:dyDescent="0.2">
      <c r="A617" s="199"/>
      <c r="B617" s="200"/>
      <c r="E617" s="199"/>
      <c r="F617" s="202"/>
      <c r="G617" s="203"/>
      <c r="H617" s="203"/>
      <c r="I617" s="217"/>
      <c r="K617" s="179"/>
    </row>
    <row r="618" spans="1:11" x14ac:dyDescent="0.2">
      <c r="A618" s="199"/>
      <c r="B618" s="200"/>
      <c r="E618" s="199"/>
      <c r="F618" s="202"/>
      <c r="G618" s="203"/>
      <c r="H618" s="203"/>
      <c r="I618" s="217"/>
      <c r="K618" s="179"/>
    </row>
    <row r="619" spans="1:11" x14ac:dyDescent="0.2">
      <c r="A619" s="199"/>
      <c r="B619" s="200"/>
      <c r="E619" s="199"/>
      <c r="F619" s="202"/>
      <c r="G619" s="203"/>
      <c r="H619" s="203"/>
      <c r="I619" s="217"/>
      <c r="J619" s="217"/>
      <c r="K619" s="179"/>
    </row>
    <row r="620" spans="1:11" x14ac:dyDescent="0.2">
      <c r="A620" s="199"/>
      <c r="B620" s="200"/>
      <c r="E620" s="199"/>
      <c r="F620" s="202"/>
      <c r="G620" s="203"/>
      <c r="H620" s="203"/>
      <c r="I620" s="217"/>
      <c r="J620" s="217"/>
      <c r="K620" s="179"/>
    </row>
    <row r="621" spans="1:11" x14ac:dyDescent="0.2">
      <c r="A621" s="199"/>
      <c r="B621" s="200"/>
      <c r="E621" s="199"/>
      <c r="F621" s="202"/>
      <c r="G621" s="203"/>
      <c r="H621" s="203"/>
      <c r="I621" s="217"/>
      <c r="J621" s="217"/>
      <c r="K621" s="179"/>
    </row>
    <row r="622" spans="1:11" x14ac:dyDescent="0.2">
      <c r="A622" s="199"/>
      <c r="B622" s="200"/>
      <c r="E622" s="199"/>
      <c r="F622" s="202"/>
      <c r="G622" s="203"/>
      <c r="H622" s="203"/>
      <c r="I622" s="217"/>
      <c r="K622" s="179"/>
    </row>
    <row r="623" spans="1:11" x14ac:dyDescent="0.2">
      <c r="A623" s="199"/>
      <c r="B623" s="200"/>
      <c r="E623" s="199"/>
      <c r="F623" s="202"/>
      <c r="G623" s="203"/>
      <c r="H623" s="203"/>
      <c r="I623" s="217"/>
      <c r="K623" s="179"/>
    </row>
    <row r="624" spans="1:11" x14ac:dyDescent="0.2">
      <c r="A624" s="199"/>
      <c r="B624" s="200"/>
      <c r="E624" s="199"/>
      <c r="F624" s="202"/>
      <c r="G624" s="203"/>
      <c r="H624" s="203"/>
      <c r="I624" s="217"/>
      <c r="K624" s="179"/>
    </row>
    <row r="625" spans="1:11" x14ac:dyDescent="0.2">
      <c r="A625" s="199"/>
      <c r="B625" s="200"/>
      <c r="E625" s="199"/>
      <c r="F625" s="202"/>
      <c r="G625" s="203"/>
      <c r="H625" s="203"/>
      <c r="I625" s="217"/>
      <c r="K625" s="179"/>
    </row>
    <row r="626" spans="1:11" x14ac:dyDescent="0.2">
      <c r="A626" s="199"/>
      <c r="B626" s="200"/>
      <c r="E626" s="199"/>
      <c r="F626" s="202"/>
      <c r="G626" s="203"/>
      <c r="H626" s="203"/>
      <c r="I626" s="217"/>
      <c r="K626" s="179"/>
    </row>
    <row r="627" spans="1:11" x14ac:dyDescent="0.2">
      <c r="A627" s="199"/>
      <c r="B627" s="200"/>
      <c r="E627" s="199"/>
      <c r="F627" s="202"/>
      <c r="G627" s="203"/>
      <c r="H627" s="203"/>
      <c r="I627" s="217"/>
      <c r="K627" s="179"/>
    </row>
    <row r="628" spans="1:11" x14ac:dyDescent="0.2">
      <c r="A628" s="199"/>
      <c r="B628" s="200"/>
      <c r="E628" s="199"/>
      <c r="F628" s="202"/>
      <c r="G628" s="203"/>
      <c r="H628" s="203"/>
      <c r="I628" s="217"/>
      <c r="K628" s="179"/>
    </row>
    <row r="629" spans="1:11" x14ac:dyDescent="0.2">
      <c r="A629" s="199"/>
      <c r="B629" s="200"/>
      <c r="E629" s="199"/>
      <c r="F629" s="202"/>
      <c r="G629" s="203"/>
      <c r="H629" s="203"/>
      <c r="I629" s="217"/>
      <c r="J629" s="217"/>
      <c r="K629" s="179"/>
    </row>
    <row r="630" spans="1:11" x14ac:dyDescent="0.2">
      <c r="A630" s="199"/>
      <c r="B630" s="200"/>
      <c r="E630" s="199"/>
      <c r="F630" s="202"/>
      <c r="G630" s="203"/>
      <c r="H630" s="203"/>
      <c r="I630" s="217"/>
      <c r="J630" s="217"/>
      <c r="K630" s="179"/>
    </row>
    <row r="631" spans="1:11" x14ac:dyDescent="0.2">
      <c r="A631" s="199"/>
      <c r="B631" s="200"/>
      <c r="E631" s="199"/>
      <c r="F631" s="202"/>
      <c r="G631" s="203"/>
      <c r="H631" s="203"/>
      <c r="I631" s="217"/>
      <c r="J631" s="217"/>
      <c r="K631" s="179"/>
    </row>
    <row r="632" spans="1:11" x14ac:dyDescent="0.2">
      <c r="A632" s="199"/>
      <c r="B632" s="200"/>
      <c r="C632" s="199"/>
      <c r="D632" s="201"/>
      <c r="E632" s="199"/>
      <c r="F632" s="202"/>
      <c r="G632" s="203"/>
      <c r="H632" s="203"/>
      <c r="I632" s="214"/>
      <c r="J632" s="215"/>
      <c r="K632" s="204"/>
    </row>
    <row r="633" spans="1:11" x14ac:dyDescent="0.2">
      <c r="A633" s="199"/>
      <c r="B633" s="200"/>
      <c r="C633" s="199"/>
      <c r="D633" s="201"/>
      <c r="E633" s="199"/>
      <c r="F633" s="202"/>
      <c r="G633" s="203"/>
      <c r="H633" s="203"/>
      <c r="I633" s="214"/>
      <c r="J633" s="215"/>
      <c r="K633" s="204"/>
    </row>
    <row r="634" spans="1:11" x14ac:dyDescent="0.2">
      <c r="A634" s="199"/>
      <c r="B634" s="200"/>
      <c r="C634" s="199"/>
      <c r="D634" s="201"/>
      <c r="E634" s="199"/>
      <c r="F634" s="202"/>
      <c r="G634" s="203"/>
      <c r="H634" s="203"/>
      <c r="I634" s="214"/>
      <c r="J634" s="215"/>
      <c r="K634" s="204"/>
    </row>
    <row r="635" spans="1:11" x14ac:dyDescent="0.2">
      <c r="A635" s="199"/>
      <c r="B635" s="200"/>
      <c r="C635" s="199"/>
      <c r="D635" s="201"/>
      <c r="E635" s="199"/>
      <c r="F635" s="202"/>
      <c r="G635" s="203"/>
      <c r="H635" s="203"/>
      <c r="I635" s="214"/>
      <c r="J635" s="216"/>
      <c r="K635" s="204"/>
    </row>
    <row r="636" spans="1:11" x14ac:dyDescent="0.2">
      <c r="A636" s="199"/>
      <c r="B636" s="200"/>
      <c r="C636" s="199"/>
      <c r="D636" s="201"/>
      <c r="E636" s="199"/>
      <c r="F636" s="202"/>
      <c r="G636" s="203"/>
      <c r="H636" s="203"/>
      <c r="I636" s="214"/>
      <c r="J636" s="216"/>
      <c r="K636" s="204"/>
    </row>
    <row r="637" spans="1:11" x14ac:dyDescent="0.2">
      <c r="A637" s="199"/>
      <c r="B637" s="200"/>
      <c r="C637" s="199"/>
      <c r="D637" s="201"/>
      <c r="E637" s="199"/>
      <c r="F637" s="202"/>
      <c r="G637" s="203"/>
      <c r="H637" s="203"/>
      <c r="I637" s="214"/>
      <c r="J637" s="216"/>
      <c r="K637" s="204"/>
    </row>
    <row r="638" spans="1:11" x14ac:dyDescent="0.2">
      <c r="A638" s="199"/>
      <c r="B638" s="200"/>
      <c r="C638" s="199"/>
      <c r="D638" s="201"/>
      <c r="E638" s="199"/>
      <c r="F638" s="202"/>
      <c r="G638" s="203"/>
      <c r="H638" s="203"/>
      <c r="I638" s="214"/>
      <c r="J638" s="216"/>
      <c r="K638" s="204"/>
    </row>
    <row r="639" spans="1:11" x14ac:dyDescent="0.2">
      <c r="A639" s="199"/>
      <c r="B639" s="200"/>
      <c r="C639" s="199"/>
      <c r="D639" s="201"/>
      <c r="E639" s="199"/>
      <c r="F639" s="202"/>
      <c r="G639" s="203"/>
      <c r="H639" s="203"/>
      <c r="I639" s="214"/>
      <c r="J639" s="216"/>
      <c r="K639" s="204"/>
    </row>
    <row r="640" spans="1:11" x14ac:dyDescent="0.2">
      <c r="A640" s="199"/>
      <c r="B640" s="200"/>
      <c r="C640" s="199"/>
      <c r="D640" s="201"/>
      <c r="E640" s="199"/>
      <c r="F640" s="202"/>
      <c r="G640" s="203"/>
      <c r="H640" s="203"/>
      <c r="I640" s="214"/>
      <c r="J640" s="215"/>
      <c r="K640" s="204"/>
    </row>
    <row r="641" spans="1:11" x14ac:dyDescent="0.2">
      <c r="A641" s="199"/>
      <c r="B641" s="200"/>
      <c r="C641" s="199"/>
      <c r="D641" s="201"/>
      <c r="E641" s="199"/>
      <c r="F641" s="202"/>
      <c r="G641" s="203"/>
      <c r="H641" s="203"/>
      <c r="I641" s="214"/>
      <c r="J641" s="215"/>
      <c r="K641" s="204"/>
    </row>
    <row r="642" spans="1:11" x14ac:dyDescent="0.2">
      <c r="A642" s="199"/>
      <c r="B642" s="200"/>
      <c r="C642" s="199"/>
      <c r="D642" s="201"/>
      <c r="E642" s="199"/>
      <c r="F642" s="202"/>
      <c r="G642" s="203"/>
      <c r="H642" s="203"/>
      <c r="I642" s="214"/>
      <c r="J642" s="215"/>
      <c r="K642" s="204"/>
    </row>
    <row r="643" spans="1:11" x14ac:dyDescent="0.2">
      <c r="A643" s="199"/>
      <c r="B643" s="200"/>
      <c r="C643" s="199"/>
      <c r="D643" s="201"/>
      <c r="E643" s="199"/>
      <c r="F643" s="202"/>
      <c r="G643" s="203"/>
      <c r="H643" s="203"/>
      <c r="I643" s="214"/>
      <c r="J643" s="215"/>
      <c r="K643" s="204"/>
    </row>
    <row r="644" spans="1:11" x14ac:dyDescent="0.2">
      <c r="A644" s="199"/>
      <c r="B644" s="200"/>
      <c r="C644" s="199"/>
      <c r="D644" s="201"/>
      <c r="E644" s="199"/>
      <c r="F644" s="202"/>
      <c r="G644" s="203"/>
      <c r="H644" s="203"/>
      <c r="I644" s="214"/>
      <c r="J644" s="215"/>
      <c r="K644" s="204"/>
    </row>
    <row r="645" spans="1:11" x14ac:dyDescent="0.2">
      <c r="A645" s="199"/>
      <c r="B645" s="200"/>
      <c r="C645" s="199"/>
      <c r="D645" s="201"/>
      <c r="E645" s="199"/>
      <c r="F645" s="202"/>
      <c r="G645" s="203"/>
      <c r="H645" s="203"/>
      <c r="I645" s="214"/>
      <c r="J645" s="216"/>
      <c r="K645" s="204"/>
    </row>
    <row r="646" spans="1:11" x14ac:dyDescent="0.2">
      <c r="A646" s="199"/>
      <c r="B646" s="200"/>
      <c r="C646" s="199"/>
      <c r="D646" s="201"/>
      <c r="E646" s="199"/>
      <c r="F646" s="202"/>
      <c r="G646" s="203"/>
      <c r="H646" s="203"/>
      <c r="I646" s="214"/>
      <c r="J646" s="216"/>
      <c r="K646" s="204"/>
    </row>
    <row r="647" spans="1:11" x14ac:dyDescent="0.2">
      <c r="A647" s="199"/>
      <c r="B647" s="200"/>
      <c r="C647" s="199"/>
      <c r="D647" s="201"/>
      <c r="E647" s="199"/>
      <c r="F647" s="202"/>
      <c r="G647" s="203"/>
      <c r="H647" s="203"/>
      <c r="I647" s="214"/>
      <c r="J647" s="216"/>
      <c r="K647" s="204"/>
    </row>
    <row r="648" spans="1:11" x14ac:dyDescent="0.2">
      <c r="A648" s="199"/>
      <c r="B648" s="200"/>
      <c r="C648" s="199"/>
      <c r="D648" s="201"/>
      <c r="E648" s="199"/>
      <c r="F648" s="202"/>
      <c r="G648" s="203"/>
      <c r="H648" s="203"/>
      <c r="I648" s="214"/>
      <c r="J648" s="216"/>
      <c r="K648" s="204"/>
    </row>
    <row r="649" spans="1:11" x14ac:dyDescent="0.2">
      <c r="A649" s="199"/>
      <c r="B649" s="200"/>
      <c r="C649" s="199"/>
      <c r="D649" s="201"/>
      <c r="E649" s="199"/>
      <c r="F649" s="202"/>
      <c r="G649" s="203"/>
      <c r="H649" s="203"/>
      <c r="I649" s="214"/>
      <c r="J649" s="216"/>
      <c r="K649" s="204"/>
    </row>
    <row r="650" spans="1:11" x14ac:dyDescent="0.2">
      <c r="A650" s="199"/>
      <c r="B650" s="200"/>
      <c r="C650" s="199"/>
      <c r="D650" s="201"/>
      <c r="E650" s="199"/>
      <c r="F650" s="202"/>
      <c r="G650" s="203"/>
      <c r="H650" s="203"/>
      <c r="I650" s="214"/>
      <c r="J650" s="215"/>
      <c r="K650" s="204"/>
    </row>
    <row r="651" spans="1:11" x14ac:dyDescent="0.2">
      <c r="A651" s="199"/>
      <c r="B651" s="200"/>
      <c r="C651" s="199"/>
      <c r="D651" s="201"/>
      <c r="E651" s="199"/>
      <c r="F651" s="202"/>
      <c r="G651" s="203"/>
      <c r="H651" s="203"/>
      <c r="I651" s="214"/>
      <c r="J651" s="216"/>
      <c r="K651" s="204"/>
    </row>
    <row r="652" spans="1:11" x14ac:dyDescent="0.2">
      <c r="A652" s="199"/>
      <c r="B652" s="200"/>
      <c r="C652" s="199"/>
      <c r="D652" s="201"/>
      <c r="E652" s="199"/>
      <c r="F652" s="202"/>
      <c r="G652" s="203"/>
      <c r="H652" s="203"/>
      <c r="I652" s="214"/>
      <c r="J652" s="216"/>
      <c r="K652" s="204"/>
    </row>
    <row r="653" spans="1:11" x14ac:dyDescent="0.2">
      <c r="A653" s="199"/>
      <c r="B653" s="200"/>
      <c r="C653" s="199"/>
      <c r="D653" s="201"/>
      <c r="E653" s="199"/>
      <c r="F653" s="202"/>
      <c r="G653" s="203"/>
      <c r="H653" s="203"/>
      <c r="I653" s="214"/>
      <c r="J653" s="216"/>
      <c r="K653" s="204"/>
    </row>
    <row r="654" spans="1:11" x14ac:dyDescent="0.2">
      <c r="A654" s="199"/>
      <c r="B654" s="200"/>
      <c r="C654" s="199"/>
      <c r="D654" s="201"/>
      <c r="E654" s="199"/>
      <c r="F654" s="202"/>
      <c r="G654" s="203"/>
      <c r="H654" s="203"/>
      <c r="I654" s="214"/>
      <c r="J654" s="216"/>
      <c r="K654" s="204"/>
    </row>
    <row r="655" spans="1:11" x14ac:dyDescent="0.2">
      <c r="A655" s="199"/>
      <c r="B655" s="200"/>
      <c r="C655" s="199"/>
      <c r="D655" s="201"/>
      <c r="E655" s="199"/>
      <c r="F655" s="202"/>
      <c r="G655" s="203"/>
      <c r="H655" s="203"/>
      <c r="I655" s="214"/>
      <c r="J655" s="216"/>
      <c r="K655" s="204"/>
    </row>
    <row r="656" spans="1:11" x14ac:dyDescent="0.2">
      <c r="A656" s="199"/>
      <c r="B656" s="200"/>
      <c r="C656" s="199"/>
      <c r="D656" s="201"/>
      <c r="E656" s="199"/>
      <c r="F656" s="202"/>
      <c r="G656" s="203"/>
      <c r="H656" s="203"/>
      <c r="I656" s="214"/>
      <c r="J656" s="215"/>
      <c r="K656" s="204"/>
    </row>
    <row r="657" spans="1:11" x14ac:dyDescent="0.2">
      <c r="A657" s="199"/>
      <c r="B657" s="200"/>
      <c r="C657" s="199"/>
      <c r="D657" s="201"/>
      <c r="E657" s="199"/>
      <c r="F657" s="202"/>
      <c r="G657" s="203"/>
      <c r="H657" s="203"/>
      <c r="I657" s="214"/>
      <c r="J657" s="216"/>
      <c r="K657" s="204"/>
    </row>
    <row r="658" spans="1:11" x14ac:dyDescent="0.2">
      <c r="A658" s="199"/>
      <c r="B658" s="200"/>
      <c r="C658" s="199"/>
      <c r="D658" s="201"/>
      <c r="E658" s="199"/>
      <c r="F658" s="202"/>
      <c r="G658" s="203"/>
      <c r="H658" s="203"/>
      <c r="I658" s="214"/>
      <c r="J658" s="216"/>
      <c r="K658" s="204"/>
    </row>
    <row r="659" spans="1:11" x14ac:dyDescent="0.2">
      <c r="A659" s="199"/>
      <c r="B659" s="200"/>
      <c r="C659" s="199"/>
      <c r="D659" s="201"/>
      <c r="E659" s="199"/>
      <c r="F659" s="202"/>
      <c r="G659" s="203"/>
      <c r="H659" s="203"/>
      <c r="I659" s="214"/>
      <c r="J659" s="216"/>
      <c r="K659" s="204"/>
    </row>
    <row r="660" spans="1:11" x14ac:dyDescent="0.2">
      <c r="A660" s="199"/>
      <c r="B660" s="200"/>
      <c r="C660" s="199"/>
      <c r="D660" s="201"/>
      <c r="E660" s="199"/>
      <c r="F660" s="202"/>
      <c r="G660" s="203"/>
      <c r="H660" s="203"/>
      <c r="I660" s="214"/>
      <c r="J660" s="216"/>
      <c r="K660" s="204"/>
    </row>
    <row r="661" spans="1:11" x14ac:dyDescent="0.2">
      <c r="A661" s="199"/>
      <c r="B661" s="200"/>
      <c r="C661" s="199"/>
      <c r="D661" s="201"/>
      <c r="E661" s="199"/>
      <c r="F661" s="202"/>
      <c r="G661" s="203"/>
      <c r="H661" s="203"/>
      <c r="I661" s="214"/>
      <c r="J661" s="216"/>
      <c r="K661" s="204"/>
    </row>
    <row r="662" spans="1:11" x14ac:dyDescent="0.2">
      <c r="A662" s="199"/>
      <c r="B662" s="200"/>
      <c r="C662" s="199"/>
      <c r="D662" s="201"/>
      <c r="E662" s="199"/>
      <c r="F662" s="202"/>
      <c r="G662" s="203"/>
      <c r="H662" s="203"/>
      <c r="I662" s="214"/>
      <c r="J662" s="215"/>
      <c r="K662" s="204"/>
    </row>
    <row r="663" spans="1:11" x14ac:dyDescent="0.2">
      <c r="A663" s="199"/>
      <c r="B663" s="200"/>
      <c r="C663" s="205"/>
      <c r="D663" s="206"/>
      <c r="E663" s="199"/>
      <c r="F663" s="202"/>
      <c r="G663" s="203"/>
      <c r="H663" s="203"/>
      <c r="I663" s="214"/>
      <c r="J663" s="215"/>
      <c r="K663" s="204"/>
    </row>
    <row r="664" spans="1:11" x14ac:dyDescent="0.2">
      <c r="A664" s="199"/>
      <c r="B664" s="200"/>
      <c r="C664" s="199"/>
      <c r="D664" s="201"/>
      <c r="E664" s="199"/>
      <c r="F664" s="202"/>
      <c r="G664" s="203"/>
      <c r="H664" s="203"/>
      <c r="I664" s="214"/>
      <c r="J664" s="215"/>
      <c r="K664" s="204"/>
    </row>
    <row r="665" spans="1:11" x14ac:dyDescent="0.2">
      <c r="A665" s="199"/>
      <c r="B665" s="200"/>
      <c r="C665" s="199"/>
      <c r="D665" s="201"/>
      <c r="E665" s="199"/>
      <c r="F665" s="202"/>
      <c r="G665" s="203"/>
      <c r="H665" s="203"/>
      <c r="I665" s="214"/>
      <c r="J665" s="216"/>
      <c r="K665" s="204"/>
    </row>
    <row r="666" spans="1:11" x14ac:dyDescent="0.2">
      <c r="A666" s="199"/>
      <c r="B666" s="200"/>
      <c r="C666" s="199"/>
      <c r="D666" s="201"/>
      <c r="E666" s="199"/>
      <c r="F666" s="202"/>
      <c r="G666" s="203"/>
      <c r="H666" s="203"/>
      <c r="I666" s="214"/>
      <c r="J666" s="216"/>
      <c r="K666" s="204"/>
    </row>
    <row r="667" spans="1:11" x14ac:dyDescent="0.2">
      <c r="A667" s="199"/>
      <c r="B667" s="200"/>
      <c r="C667" s="199"/>
      <c r="D667" s="201"/>
      <c r="E667" s="199"/>
      <c r="F667" s="202"/>
      <c r="G667" s="203"/>
      <c r="H667" s="203"/>
      <c r="I667" s="214"/>
      <c r="J667" s="216"/>
      <c r="K667" s="204"/>
    </row>
    <row r="668" spans="1:11" x14ac:dyDescent="0.2">
      <c r="A668" s="199"/>
      <c r="B668" s="200"/>
      <c r="C668" s="199"/>
      <c r="D668" s="201"/>
      <c r="E668" s="199"/>
      <c r="F668" s="202"/>
      <c r="G668" s="203"/>
      <c r="H668" s="203"/>
      <c r="I668" s="214"/>
      <c r="J668" s="215"/>
      <c r="K668" s="204"/>
    </row>
    <row r="669" spans="1:11" x14ac:dyDescent="0.2">
      <c r="A669" s="199"/>
      <c r="B669" s="200"/>
      <c r="C669" s="199"/>
      <c r="D669" s="201"/>
      <c r="E669" s="199"/>
      <c r="F669" s="202"/>
      <c r="G669" s="203"/>
      <c r="H669" s="203"/>
      <c r="I669" s="214"/>
      <c r="J669" s="216"/>
      <c r="K669" s="204"/>
    </row>
    <row r="670" spans="1:11" x14ac:dyDescent="0.2">
      <c r="A670" s="199"/>
      <c r="B670" s="200"/>
      <c r="C670" s="199"/>
      <c r="D670" s="201"/>
      <c r="E670" s="199"/>
      <c r="F670" s="202"/>
      <c r="G670" s="203"/>
      <c r="H670" s="203"/>
      <c r="I670" s="214"/>
      <c r="J670" s="216"/>
      <c r="K670" s="204"/>
    </row>
    <row r="671" spans="1:11" x14ac:dyDescent="0.2">
      <c r="A671" s="199"/>
      <c r="B671" s="200"/>
      <c r="C671" s="199"/>
      <c r="D671" s="201"/>
      <c r="E671" s="199"/>
      <c r="F671" s="202"/>
      <c r="G671" s="203"/>
      <c r="H671" s="203"/>
      <c r="I671" s="214"/>
      <c r="J671" s="216"/>
      <c r="K671" s="204"/>
    </row>
    <row r="672" spans="1:11" x14ac:dyDescent="0.2">
      <c r="A672" s="199"/>
      <c r="B672" s="200"/>
      <c r="C672" s="205"/>
      <c r="D672" s="206"/>
      <c r="E672" s="199"/>
      <c r="F672" s="202"/>
      <c r="G672" s="203"/>
      <c r="H672" s="203"/>
      <c r="I672" s="214"/>
      <c r="J672" s="216"/>
      <c r="K672" s="204"/>
    </row>
    <row r="673" spans="1:11" x14ac:dyDescent="0.2">
      <c r="A673" s="199"/>
      <c r="B673" s="200"/>
      <c r="C673" s="205"/>
      <c r="D673" s="206"/>
      <c r="E673" s="199"/>
      <c r="F673" s="202"/>
      <c r="G673" s="203"/>
      <c r="H673" s="203"/>
      <c r="I673" s="214"/>
      <c r="J673" s="216"/>
      <c r="K673" s="204"/>
    </row>
    <row r="674" spans="1:11" x14ac:dyDescent="0.2">
      <c r="A674" s="199"/>
      <c r="B674" s="200"/>
      <c r="C674" s="205"/>
      <c r="D674" s="206"/>
      <c r="E674" s="199"/>
      <c r="F674" s="202"/>
      <c r="G674" s="203"/>
      <c r="H674" s="203"/>
      <c r="I674" s="214"/>
      <c r="J674" s="215"/>
      <c r="K674" s="204"/>
    </row>
    <row r="675" spans="1:11" x14ac:dyDescent="0.2">
      <c r="A675" s="199"/>
      <c r="B675" s="200"/>
      <c r="C675" s="205"/>
      <c r="D675" s="206"/>
      <c r="E675" s="199"/>
      <c r="F675" s="202"/>
      <c r="G675" s="203"/>
      <c r="H675" s="203"/>
      <c r="I675" s="214"/>
      <c r="J675" s="216"/>
      <c r="K675" s="204"/>
    </row>
    <row r="676" spans="1:11" x14ac:dyDescent="0.2">
      <c r="A676" s="199"/>
      <c r="B676" s="200"/>
      <c r="C676" s="205"/>
      <c r="D676" s="206"/>
      <c r="E676" s="199"/>
      <c r="F676" s="202"/>
      <c r="G676" s="203"/>
      <c r="H676" s="203"/>
      <c r="I676" s="214"/>
      <c r="J676" s="216"/>
      <c r="K676" s="204"/>
    </row>
    <row r="677" spans="1:11" x14ac:dyDescent="0.2">
      <c r="A677" s="199"/>
      <c r="B677" s="200"/>
      <c r="C677" s="205"/>
      <c r="D677" s="206"/>
      <c r="E677" s="199"/>
      <c r="F677" s="202"/>
      <c r="G677" s="203"/>
      <c r="H677" s="203"/>
      <c r="I677" s="214"/>
      <c r="J677" s="216"/>
      <c r="K677" s="204"/>
    </row>
    <row r="678" spans="1:11" x14ac:dyDescent="0.2">
      <c r="A678" s="199"/>
      <c r="B678" s="200"/>
      <c r="C678" s="205"/>
      <c r="D678" s="206"/>
      <c r="E678" s="199"/>
      <c r="F678" s="202"/>
      <c r="G678" s="203"/>
      <c r="H678" s="203"/>
      <c r="I678" s="214"/>
      <c r="J678" s="216"/>
      <c r="K678" s="204"/>
    </row>
    <row r="679" spans="1:11" x14ac:dyDescent="0.2">
      <c r="A679" s="199"/>
      <c r="B679" s="200"/>
      <c r="C679" s="205"/>
      <c r="D679" s="206"/>
      <c r="E679" s="199"/>
      <c r="F679" s="202"/>
      <c r="G679" s="203"/>
      <c r="H679" s="203"/>
      <c r="I679" s="214"/>
      <c r="J679" s="216"/>
      <c r="K679" s="204"/>
    </row>
    <row r="680" spans="1:11" x14ac:dyDescent="0.2">
      <c r="A680" s="199"/>
      <c r="B680" s="200"/>
      <c r="C680" s="205"/>
      <c r="D680" s="206"/>
      <c r="E680" s="199"/>
      <c r="F680" s="202"/>
      <c r="G680" s="203"/>
      <c r="H680" s="203"/>
      <c r="I680" s="214"/>
      <c r="J680" s="215"/>
      <c r="K680" s="204"/>
    </row>
    <row r="681" spans="1:11" x14ac:dyDescent="0.2">
      <c r="A681" s="199"/>
      <c r="B681" s="200"/>
      <c r="C681" s="205"/>
      <c r="D681" s="206"/>
      <c r="E681" s="199"/>
      <c r="F681" s="202"/>
      <c r="G681" s="203"/>
      <c r="H681" s="203"/>
      <c r="I681" s="214"/>
      <c r="J681" s="215"/>
      <c r="K681" s="204"/>
    </row>
    <row r="682" spans="1:11" x14ac:dyDescent="0.2">
      <c r="A682" s="199"/>
      <c r="B682" s="200"/>
      <c r="C682" s="205"/>
      <c r="D682" s="206"/>
      <c r="E682" s="199"/>
      <c r="F682" s="202"/>
      <c r="G682" s="203"/>
      <c r="H682" s="203"/>
      <c r="I682" s="214"/>
      <c r="J682" s="215"/>
      <c r="K682" s="204"/>
    </row>
    <row r="683" spans="1:11" x14ac:dyDescent="0.2">
      <c r="A683" s="199"/>
      <c r="B683" s="200"/>
      <c r="C683" s="205"/>
      <c r="D683" s="206"/>
      <c r="E683" s="199"/>
      <c r="F683" s="202"/>
      <c r="G683" s="203"/>
      <c r="H683" s="203"/>
      <c r="I683" s="214"/>
      <c r="J683" s="215"/>
      <c r="K683" s="204"/>
    </row>
    <row r="684" spans="1:11" x14ac:dyDescent="0.2">
      <c r="A684" s="199"/>
      <c r="B684" s="200"/>
      <c r="C684" s="205"/>
      <c r="D684" s="206"/>
      <c r="E684" s="199"/>
      <c r="F684" s="202"/>
      <c r="G684" s="203"/>
      <c r="H684" s="203"/>
      <c r="I684" s="214"/>
      <c r="J684" s="215"/>
      <c r="K684" s="204"/>
    </row>
    <row r="685" spans="1:11" x14ac:dyDescent="0.2">
      <c r="A685" s="199"/>
      <c r="B685" s="200"/>
      <c r="C685" s="205"/>
      <c r="D685" s="206"/>
      <c r="E685" s="199"/>
      <c r="F685" s="202"/>
      <c r="G685" s="203"/>
      <c r="H685" s="203"/>
      <c r="I685" s="214"/>
      <c r="J685" s="216"/>
      <c r="K685" s="204"/>
    </row>
    <row r="686" spans="1:11" x14ac:dyDescent="0.2">
      <c r="A686" s="199"/>
      <c r="B686" s="200"/>
      <c r="C686" s="205"/>
      <c r="D686" s="206"/>
      <c r="E686" s="199"/>
      <c r="F686" s="202"/>
      <c r="G686" s="203"/>
      <c r="H686" s="203"/>
      <c r="I686" s="214"/>
      <c r="J686" s="216"/>
      <c r="K686" s="204"/>
    </row>
    <row r="687" spans="1:11" x14ac:dyDescent="0.2">
      <c r="A687" s="199"/>
      <c r="B687" s="200"/>
      <c r="C687" s="205"/>
      <c r="D687" s="206"/>
      <c r="E687" s="199"/>
      <c r="F687" s="202"/>
      <c r="G687" s="203"/>
      <c r="H687" s="203"/>
      <c r="I687" s="214"/>
      <c r="J687" s="216"/>
      <c r="K687" s="204"/>
    </row>
    <row r="688" spans="1:11" x14ac:dyDescent="0.2">
      <c r="A688" s="199"/>
      <c r="B688" s="200"/>
      <c r="C688" s="205"/>
      <c r="D688" s="206"/>
      <c r="E688" s="199"/>
      <c r="F688" s="202"/>
      <c r="G688" s="203"/>
      <c r="H688" s="203"/>
      <c r="I688" s="214"/>
      <c r="J688" s="216"/>
      <c r="K688" s="204"/>
    </row>
    <row r="689" spans="1:11" x14ac:dyDescent="0.2">
      <c r="A689" s="199"/>
      <c r="B689" s="200"/>
      <c r="C689" s="205"/>
      <c r="D689" s="206"/>
      <c r="E689" s="199"/>
      <c r="F689" s="202"/>
      <c r="G689" s="203"/>
      <c r="H689" s="203"/>
      <c r="I689" s="214"/>
      <c r="J689" s="216"/>
      <c r="K689" s="204"/>
    </row>
    <row r="690" spans="1:11" x14ac:dyDescent="0.2">
      <c r="A690" s="199"/>
      <c r="B690" s="200"/>
      <c r="C690" s="205"/>
      <c r="D690" s="206"/>
      <c r="E690" s="199"/>
      <c r="F690" s="202"/>
      <c r="G690" s="203"/>
      <c r="H690" s="203"/>
      <c r="I690" s="214"/>
      <c r="J690" s="215"/>
      <c r="K690" s="204"/>
    </row>
    <row r="691" spans="1:11" x14ac:dyDescent="0.2">
      <c r="A691" s="199"/>
      <c r="B691" s="200"/>
      <c r="C691" s="205"/>
      <c r="D691" s="206"/>
      <c r="E691" s="199"/>
      <c r="F691" s="202"/>
      <c r="G691" s="203"/>
      <c r="H691" s="203"/>
      <c r="I691" s="214"/>
      <c r="J691" s="215"/>
      <c r="K691" s="204"/>
    </row>
    <row r="692" spans="1:11" x14ac:dyDescent="0.2">
      <c r="A692" s="199"/>
      <c r="B692" s="200"/>
      <c r="C692" s="205"/>
      <c r="D692" s="206"/>
      <c r="E692" s="199"/>
      <c r="F692" s="202"/>
      <c r="G692" s="203"/>
      <c r="H692" s="203"/>
      <c r="I692" s="214"/>
      <c r="J692" s="215"/>
      <c r="K692" s="204"/>
    </row>
    <row r="693" spans="1:11" x14ac:dyDescent="0.2">
      <c r="A693" s="199"/>
      <c r="B693" s="200"/>
      <c r="C693" s="205"/>
      <c r="D693" s="206"/>
      <c r="E693" s="199"/>
      <c r="F693" s="202"/>
      <c r="G693" s="203"/>
      <c r="H693" s="203"/>
      <c r="I693" s="214"/>
      <c r="J693" s="215"/>
      <c r="K693" s="204"/>
    </row>
    <row r="694" spans="1:11" x14ac:dyDescent="0.2">
      <c r="A694" s="199"/>
      <c r="B694" s="200"/>
      <c r="C694" s="205"/>
      <c r="D694" s="206"/>
      <c r="E694" s="199"/>
      <c r="F694" s="202"/>
      <c r="G694" s="203"/>
      <c r="H694" s="203"/>
      <c r="I694" s="214"/>
      <c r="J694" s="215"/>
      <c r="K694" s="204"/>
    </row>
    <row r="695" spans="1:11" x14ac:dyDescent="0.2">
      <c r="A695" s="199"/>
      <c r="B695" s="200"/>
      <c r="C695" s="205"/>
      <c r="D695" s="206"/>
      <c r="E695" s="199"/>
      <c r="F695" s="202"/>
      <c r="G695" s="203"/>
      <c r="H695" s="203"/>
      <c r="I695" s="214"/>
      <c r="J695" s="216"/>
      <c r="K695" s="204"/>
    </row>
    <row r="696" spans="1:11" x14ac:dyDescent="0.2">
      <c r="A696" s="199"/>
      <c r="B696" s="200"/>
      <c r="C696" s="205"/>
      <c r="D696" s="206"/>
      <c r="E696" s="199"/>
      <c r="F696" s="202"/>
      <c r="G696" s="203"/>
      <c r="H696" s="203"/>
      <c r="I696" s="214"/>
      <c r="J696" s="216"/>
      <c r="K696" s="204"/>
    </row>
    <row r="697" spans="1:11" x14ac:dyDescent="0.2">
      <c r="A697" s="199"/>
      <c r="B697" s="200"/>
      <c r="C697" s="205"/>
      <c r="D697" s="206"/>
      <c r="E697" s="199"/>
      <c r="F697" s="202"/>
      <c r="G697" s="203"/>
      <c r="H697" s="203"/>
      <c r="I697" s="214"/>
      <c r="J697" s="216"/>
      <c r="K697" s="204"/>
    </row>
    <row r="698" spans="1:11" x14ac:dyDescent="0.2">
      <c r="A698" s="199"/>
      <c r="B698" s="200"/>
      <c r="C698" s="205"/>
      <c r="D698" s="206"/>
      <c r="E698" s="199"/>
      <c r="F698" s="202"/>
      <c r="G698" s="203"/>
      <c r="H698" s="203"/>
      <c r="I698" s="214"/>
      <c r="J698" s="216"/>
      <c r="K698" s="204"/>
    </row>
    <row r="699" spans="1:11" x14ac:dyDescent="0.2">
      <c r="A699" s="199"/>
      <c r="B699" s="200"/>
      <c r="C699" s="205"/>
      <c r="D699" s="206"/>
      <c r="E699" s="199"/>
      <c r="F699" s="202"/>
      <c r="G699" s="203"/>
      <c r="H699" s="203"/>
      <c r="I699" s="214"/>
      <c r="J699" s="216"/>
      <c r="K699" s="204"/>
    </row>
    <row r="700" spans="1:11" x14ac:dyDescent="0.2">
      <c r="A700" s="199"/>
      <c r="B700" s="200"/>
      <c r="C700" s="205"/>
      <c r="D700" s="206"/>
      <c r="E700" s="199"/>
      <c r="F700" s="202"/>
      <c r="G700" s="203"/>
      <c r="H700" s="203"/>
      <c r="I700" s="214"/>
      <c r="J700" s="215"/>
      <c r="K700" s="204"/>
    </row>
    <row r="701" spans="1:11" x14ac:dyDescent="0.2">
      <c r="A701" s="199"/>
      <c r="B701" s="200"/>
      <c r="C701" s="205"/>
      <c r="D701" s="206"/>
      <c r="E701" s="199"/>
      <c r="F701" s="202"/>
      <c r="G701" s="203"/>
      <c r="H701" s="203"/>
      <c r="I701" s="214"/>
      <c r="J701" s="215"/>
      <c r="K701" s="204"/>
    </row>
    <row r="702" spans="1:11" x14ac:dyDescent="0.2">
      <c r="A702" s="199"/>
      <c r="B702" s="200"/>
      <c r="C702" s="205"/>
      <c r="D702" s="206"/>
      <c r="E702" s="199"/>
      <c r="F702" s="202"/>
      <c r="G702" s="203"/>
      <c r="H702" s="203"/>
      <c r="I702" s="214"/>
      <c r="J702" s="215"/>
      <c r="K702" s="204"/>
    </row>
    <row r="703" spans="1:11" x14ac:dyDescent="0.2">
      <c r="A703" s="199"/>
      <c r="B703" s="200"/>
      <c r="C703" s="205"/>
      <c r="D703" s="206"/>
      <c r="E703" s="199"/>
      <c r="F703" s="202"/>
      <c r="G703" s="203"/>
      <c r="H703" s="203"/>
      <c r="I703" s="214"/>
      <c r="J703" s="215"/>
      <c r="K703" s="204"/>
    </row>
    <row r="704" spans="1:11" x14ac:dyDescent="0.2">
      <c r="A704" s="199"/>
      <c r="B704" s="200"/>
      <c r="C704" s="205"/>
      <c r="D704" s="206"/>
      <c r="E704" s="199"/>
      <c r="F704" s="202"/>
      <c r="G704" s="203"/>
      <c r="H704" s="203"/>
      <c r="I704" s="214"/>
      <c r="J704" s="215"/>
      <c r="K704" s="204"/>
    </row>
    <row r="705" spans="1:11" x14ac:dyDescent="0.2">
      <c r="A705" s="199"/>
      <c r="B705" s="200"/>
      <c r="C705" s="205"/>
      <c r="D705" s="206"/>
      <c r="E705" s="199"/>
      <c r="F705" s="202"/>
      <c r="G705" s="203"/>
      <c r="H705" s="203"/>
      <c r="I705" s="214"/>
      <c r="J705" s="216"/>
      <c r="K705" s="204"/>
    </row>
    <row r="706" spans="1:11" x14ac:dyDescent="0.2">
      <c r="A706" s="199"/>
      <c r="B706" s="200"/>
      <c r="C706" s="205"/>
      <c r="D706" s="206"/>
      <c r="E706" s="199"/>
      <c r="F706" s="202"/>
      <c r="G706" s="203"/>
      <c r="H706" s="203"/>
      <c r="I706" s="214"/>
      <c r="J706" s="216"/>
      <c r="K706" s="204"/>
    </row>
    <row r="707" spans="1:11" x14ac:dyDescent="0.2">
      <c r="A707" s="199"/>
      <c r="B707" s="200"/>
      <c r="C707" s="205"/>
      <c r="D707" s="206"/>
      <c r="E707" s="199"/>
      <c r="F707" s="202"/>
      <c r="G707" s="203"/>
      <c r="H707" s="203"/>
      <c r="I707" s="214"/>
      <c r="J707" s="216"/>
      <c r="K707" s="204"/>
    </row>
    <row r="708" spans="1:11" x14ac:dyDescent="0.2">
      <c r="A708" s="199"/>
      <c r="B708" s="200"/>
      <c r="C708" s="205"/>
      <c r="D708" s="206"/>
      <c r="E708" s="199"/>
      <c r="F708" s="202"/>
      <c r="G708" s="203"/>
      <c r="H708" s="203"/>
      <c r="I708" s="214"/>
      <c r="J708" s="216"/>
      <c r="K708" s="204"/>
    </row>
    <row r="709" spans="1:11" x14ac:dyDescent="0.2">
      <c r="A709" s="199"/>
      <c r="B709" s="200"/>
      <c r="C709" s="205"/>
      <c r="D709" s="206"/>
      <c r="E709" s="199"/>
      <c r="F709" s="202"/>
      <c r="G709" s="203"/>
      <c r="H709" s="203"/>
      <c r="I709" s="214"/>
      <c r="J709" s="216"/>
      <c r="K709" s="204"/>
    </row>
    <row r="710" spans="1:11" x14ac:dyDescent="0.2">
      <c r="A710" s="199"/>
      <c r="B710" s="200"/>
      <c r="C710" s="205"/>
      <c r="D710" s="206"/>
      <c r="E710" s="199"/>
      <c r="F710" s="202"/>
      <c r="G710" s="203"/>
      <c r="H710" s="203"/>
      <c r="I710" s="214"/>
      <c r="J710" s="215"/>
      <c r="K710" s="204"/>
    </row>
    <row r="711" spans="1:11" x14ac:dyDescent="0.2">
      <c r="A711" s="199"/>
      <c r="B711" s="200"/>
      <c r="C711" s="205"/>
      <c r="D711" s="206"/>
      <c r="E711" s="199"/>
      <c r="F711" s="202"/>
      <c r="G711" s="203"/>
      <c r="H711" s="203"/>
      <c r="I711" s="214"/>
      <c r="J711" s="215"/>
      <c r="K711" s="204"/>
    </row>
    <row r="712" spans="1:11" x14ac:dyDescent="0.2">
      <c r="A712" s="199"/>
      <c r="B712" s="200"/>
      <c r="C712" s="205"/>
      <c r="D712" s="206"/>
      <c r="E712" s="199"/>
      <c r="F712" s="202"/>
      <c r="G712" s="203"/>
      <c r="H712" s="203"/>
      <c r="I712" s="214"/>
      <c r="J712" s="215"/>
      <c r="K712" s="204"/>
    </row>
    <row r="713" spans="1:11" x14ac:dyDescent="0.2">
      <c r="A713" s="199"/>
      <c r="B713" s="200"/>
      <c r="C713" s="205"/>
      <c r="D713" s="206"/>
      <c r="E713" s="199"/>
      <c r="F713" s="202"/>
      <c r="G713" s="203"/>
      <c r="H713" s="203"/>
      <c r="I713" s="214"/>
      <c r="J713" s="215"/>
      <c r="K713" s="204"/>
    </row>
    <row r="714" spans="1:11" x14ac:dyDescent="0.2">
      <c r="A714" s="199"/>
      <c r="B714" s="200"/>
      <c r="C714" s="205"/>
      <c r="D714" s="206"/>
      <c r="E714" s="199"/>
      <c r="F714" s="202"/>
      <c r="G714" s="203"/>
      <c r="H714" s="203"/>
      <c r="I714" s="214"/>
      <c r="J714" s="215"/>
      <c r="K714" s="204"/>
    </row>
    <row r="715" spans="1:11" x14ac:dyDescent="0.2">
      <c r="A715" s="199"/>
      <c r="B715" s="200"/>
      <c r="C715" s="205"/>
      <c r="D715" s="206"/>
      <c r="E715" s="199"/>
      <c r="F715" s="202"/>
      <c r="G715" s="203"/>
      <c r="H715" s="203"/>
      <c r="I715" s="214"/>
      <c r="J715" s="216"/>
      <c r="K715" s="204"/>
    </row>
    <row r="716" spans="1:11" x14ac:dyDescent="0.2">
      <c r="A716" s="199"/>
      <c r="B716" s="200"/>
      <c r="C716" s="205"/>
      <c r="D716" s="206"/>
      <c r="E716" s="199"/>
      <c r="F716" s="202"/>
      <c r="G716" s="203"/>
      <c r="H716" s="203"/>
      <c r="I716" s="214"/>
      <c r="J716" s="216"/>
      <c r="K716" s="204"/>
    </row>
    <row r="717" spans="1:11" x14ac:dyDescent="0.2">
      <c r="A717" s="199"/>
      <c r="B717" s="200"/>
      <c r="C717" s="205"/>
      <c r="D717" s="206"/>
      <c r="E717" s="199"/>
      <c r="F717" s="202"/>
      <c r="G717" s="203"/>
      <c r="H717" s="203"/>
      <c r="I717" s="214"/>
      <c r="J717" s="216"/>
      <c r="K717" s="204"/>
    </row>
    <row r="718" spans="1:11" x14ac:dyDescent="0.2">
      <c r="A718" s="199"/>
      <c r="B718" s="200"/>
      <c r="C718" s="205"/>
      <c r="D718" s="206"/>
      <c r="E718" s="199"/>
      <c r="F718" s="202"/>
      <c r="G718" s="203"/>
      <c r="H718" s="203"/>
      <c r="I718" s="214"/>
      <c r="J718" s="216"/>
      <c r="K718" s="204"/>
    </row>
    <row r="719" spans="1:11" x14ac:dyDescent="0.2">
      <c r="A719" s="199"/>
      <c r="B719" s="200"/>
      <c r="C719" s="205"/>
      <c r="D719" s="206"/>
      <c r="E719" s="199"/>
      <c r="F719" s="202"/>
      <c r="G719" s="203"/>
      <c r="H719" s="203"/>
      <c r="I719" s="214"/>
      <c r="J719" s="216"/>
      <c r="K719" s="204"/>
    </row>
    <row r="720" spans="1:11" x14ac:dyDescent="0.2">
      <c r="A720" s="199"/>
      <c r="B720" s="200"/>
      <c r="C720" s="205"/>
      <c r="D720" s="206"/>
      <c r="E720" s="199"/>
      <c r="F720" s="202"/>
      <c r="G720" s="203"/>
      <c r="H720" s="203"/>
      <c r="I720" s="214"/>
      <c r="J720" s="215"/>
      <c r="K720" s="204"/>
    </row>
    <row r="721" spans="1:11" x14ac:dyDescent="0.2">
      <c r="A721" s="199"/>
      <c r="B721" s="200"/>
      <c r="C721" s="205"/>
      <c r="D721" s="206"/>
      <c r="E721" s="199"/>
      <c r="F721" s="202"/>
      <c r="G721" s="203"/>
      <c r="H721" s="203"/>
      <c r="I721" s="214"/>
      <c r="J721" s="215"/>
      <c r="K721" s="204"/>
    </row>
    <row r="722" spans="1:11" x14ac:dyDescent="0.2">
      <c r="A722" s="199"/>
      <c r="B722" s="200"/>
      <c r="C722" s="205"/>
      <c r="D722" s="206"/>
      <c r="E722" s="199"/>
      <c r="F722" s="202"/>
      <c r="G722" s="203"/>
      <c r="H722" s="203"/>
      <c r="I722" s="214"/>
      <c r="J722" s="215"/>
      <c r="K722" s="204"/>
    </row>
    <row r="723" spans="1:11" x14ac:dyDescent="0.2">
      <c r="A723" s="199"/>
      <c r="B723" s="200"/>
      <c r="C723" s="205"/>
      <c r="D723" s="206"/>
      <c r="E723" s="199"/>
      <c r="F723" s="202"/>
      <c r="G723" s="203"/>
      <c r="H723" s="203"/>
      <c r="I723" s="214"/>
      <c r="J723" s="215"/>
      <c r="K723" s="204"/>
    </row>
    <row r="724" spans="1:11" x14ac:dyDescent="0.2">
      <c r="A724" s="199"/>
      <c r="B724" s="200"/>
      <c r="C724" s="205"/>
      <c r="D724" s="206"/>
      <c r="E724" s="199"/>
      <c r="F724" s="202"/>
      <c r="G724" s="203"/>
      <c r="H724" s="203"/>
      <c r="I724" s="214"/>
      <c r="J724" s="215"/>
      <c r="K724" s="204"/>
    </row>
    <row r="725" spans="1:11" x14ac:dyDescent="0.2">
      <c r="A725" s="199"/>
      <c r="B725" s="200"/>
      <c r="C725" s="205"/>
      <c r="D725" s="206"/>
      <c r="E725" s="199"/>
      <c r="F725" s="202"/>
      <c r="G725" s="203"/>
      <c r="H725" s="203"/>
      <c r="I725" s="214"/>
      <c r="J725" s="216"/>
      <c r="K725" s="204"/>
    </row>
    <row r="726" spans="1:11" x14ac:dyDescent="0.2">
      <c r="A726" s="199"/>
      <c r="B726" s="200"/>
      <c r="C726" s="205"/>
      <c r="D726" s="206"/>
      <c r="E726" s="199"/>
      <c r="F726" s="202"/>
      <c r="G726" s="203"/>
      <c r="H726" s="203"/>
      <c r="I726" s="214"/>
      <c r="J726" s="216"/>
      <c r="K726" s="204"/>
    </row>
    <row r="727" spans="1:11" x14ac:dyDescent="0.2">
      <c r="A727" s="199"/>
      <c r="B727" s="200"/>
      <c r="C727" s="205"/>
      <c r="D727" s="206"/>
      <c r="E727" s="199"/>
      <c r="F727" s="202"/>
      <c r="G727" s="203"/>
      <c r="H727" s="203"/>
      <c r="I727" s="214"/>
      <c r="J727" s="216"/>
      <c r="K727" s="204"/>
    </row>
    <row r="728" spans="1:11" x14ac:dyDescent="0.2">
      <c r="A728" s="199"/>
      <c r="B728" s="200"/>
      <c r="C728" s="205"/>
      <c r="D728" s="206"/>
      <c r="E728" s="199"/>
      <c r="F728" s="202"/>
      <c r="G728" s="203"/>
      <c r="H728" s="203"/>
      <c r="I728" s="214"/>
      <c r="J728" s="216"/>
      <c r="K728" s="204"/>
    </row>
    <row r="729" spans="1:11" x14ac:dyDescent="0.2">
      <c r="A729" s="199"/>
      <c r="B729" s="200"/>
      <c r="C729" s="205"/>
      <c r="D729" s="206"/>
      <c r="E729" s="199"/>
      <c r="F729" s="202"/>
      <c r="G729" s="203"/>
      <c r="H729" s="203"/>
      <c r="I729" s="214"/>
      <c r="J729" s="216"/>
      <c r="K729" s="204"/>
    </row>
    <row r="730" spans="1:11" x14ac:dyDescent="0.2">
      <c r="A730" s="199"/>
      <c r="B730" s="200"/>
      <c r="C730" s="205"/>
      <c r="D730" s="206"/>
      <c r="E730" s="199"/>
      <c r="F730" s="202"/>
      <c r="G730" s="203"/>
      <c r="H730" s="203"/>
      <c r="I730" s="214"/>
      <c r="J730" s="215"/>
      <c r="K730" s="204"/>
    </row>
    <row r="731" spans="1:11" x14ac:dyDescent="0.2">
      <c r="A731" s="199"/>
      <c r="B731" s="200"/>
      <c r="C731" s="205"/>
      <c r="D731" s="206"/>
      <c r="E731" s="199"/>
      <c r="F731" s="202"/>
      <c r="G731" s="203"/>
      <c r="H731" s="203"/>
      <c r="I731" s="214"/>
      <c r="J731" s="215"/>
      <c r="K731" s="204"/>
    </row>
    <row r="732" spans="1:11" x14ac:dyDescent="0.2">
      <c r="A732" s="199"/>
      <c r="B732" s="200"/>
      <c r="C732" s="205"/>
      <c r="D732" s="206"/>
      <c r="E732" s="199"/>
      <c r="F732" s="202"/>
      <c r="G732" s="203"/>
      <c r="H732" s="203"/>
      <c r="I732" s="217"/>
      <c r="K732" s="179"/>
    </row>
    <row r="733" spans="1:11" x14ac:dyDescent="0.2">
      <c r="A733" s="199"/>
      <c r="B733" s="200"/>
      <c r="C733" s="205"/>
      <c r="D733" s="206"/>
      <c r="E733" s="199"/>
      <c r="F733" s="202"/>
      <c r="G733" s="203"/>
      <c r="H733" s="203"/>
      <c r="I733" s="217"/>
      <c r="K733" s="179"/>
    </row>
    <row r="734" spans="1:11" x14ac:dyDescent="0.2">
      <c r="A734" s="199"/>
      <c r="B734" s="200"/>
      <c r="C734" s="205"/>
      <c r="D734" s="206"/>
      <c r="E734" s="199"/>
      <c r="F734" s="202"/>
      <c r="G734" s="203"/>
      <c r="H734" s="203"/>
      <c r="I734" s="217"/>
      <c r="K734" s="179"/>
    </row>
    <row r="735" spans="1:11" x14ac:dyDescent="0.2">
      <c r="A735" s="199"/>
      <c r="B735" s="200"/>
      <c r="C735" s="205"/>
      <c r="D735" s="206"/>
      <c r="E735" s="199"/>
      <c r="F735" s="202"/>
      <c r="G735" s="203"/>
      <c r="H735" s="203"/>
      <c r="I735" s="217"/>
      <c r="K735" s="179"/>
    </row>
    <row r="736" spans="1:11" x14ac:dyDescent="0.2">
      <c r="A736" s="199"/>
      <c r="B736" s="200"/>
      <c r="C736" s="205"/>
      <c r="D736" s="206"/>
      <c r="E736" s="199"/>
      <c r="F736" s="202"/>
      <c r="G736" s="203"/>
      <c r="H736" s="203"/>
      <c r="I736" s="217"/>
      <c r="K736" s="179"/>
    </row>
    <row r="737" spans="1:11" x14ac:dyDescent="0.2">
      <c r="A737" s="199"/>
      <c r="B737" s="200"/>
      <c r="C737" s="205"/>
      <c r="D737" s="206"/>
      <c r="E737" s="199"/>
      <c r="F737" s="202"/>
      <c r="G737" s="203"/>
      <c r="H737" s="203"/>
      <c r="I737" s="217"/>
      <c r="K737" s="179"/>
    </row>
    <row r="738" spans="1:11" x14ac:dyDescent="0.2">
      <c r="A738" s="199"/>
      <c r="B738" s="200"/>
      <c r="E738" s="199"/>
      <c r="F738" s="202"/>
      <c r="G738" s="203"/>
      <c r="H738" s="203"/>
      <c r="I738" s="217"/>
      <c r="K738" s="179"/>
    </row>
    <row r="739" spans="1:11" x14ac:dyDescent="0.2">
      <c r="A739" s="199"/>
      <c r="B739" s="200"/>
      <c r="E739" s="199"/>
      <c r="F739" s="202"/>
      <c r="G739" s="203"/>
      <c r="H739" s="203"/>
      <c r="I739" s="217"/>
      <c r="J739" s="217"/>
      <c r="K739" s="179"/>
    </row>
    <row r="740" spans="1:11" x14ac:dyDescent="0.2">
      <c r="A740" s="199"/>
      <c r="B740" s="200"/>
      <c r="E740" s="199"/>
      <c r="F740" s="202"/>
      <c r="G740" s="203"/>
      <c r="H740" s="203"/>
      <c r="I740" s="217"/>
      <c r="J740" s="217"/>
      <c r="K740" s="179"/>
    </row>
    <row r="741" spans="1:11" x14ac:dyDescent="0.2">
      <c r="A741" s="199"/>
      <c r="B741" s="200"/>
      <c r="E741" s="199"/>
      <c r="F741" s="202"/>
      <c r="G741" s="203"/>
      <c r="H741" s="203"/>
      <c r="I741" s="217"/>
      <c r="J741" s="217"/>
      <c r="K741" s="179"/>
    </row>
    <row r="742" spans="1:11" x14ac:dyDescent="0.2">
      <c r="A742" s="199"/>
      <c r="B742" s="200"/>
      <c r="E742" s="199"/>
      <c r="F742" s="202"/>
      <c r="G742" s="203"/>
      <c r="H742" s="203"/>
      <c r="I742" s="217"/>
      <c r="K742" s="179"/>
    </row>
    <row r="743" spans="1:11" x14ac:dyDescent="0.2">
      <c r="A743" s="199"/>
      <c r="B743" s="200"/>
      <c r="E743" s="199"/>
      <c r="F743" s="202"/>
      <c r="G743" s="203"/>
      <c r="H743" s="203"/>
      <c r="I743" s="217"/>
      <c r="K743" s="179"/>
    </row>
    <row r="744" spans="1:11" x14ac:dyDescent="0.2">
      <c r="A744" s="199"/>
      <c r="B744" s="200"/>
      <c r="E744" s="199"/>
      <c r="F744" s="202"/>
      <c r="G744" s="203"/>
      <c r="H744" s="203"/>
      <c r="I744" s="217"/>
      <c r="K744" s="179"/>
    </row>
    <row r="745" spans="1:11" x14ac:dyDescent="0.2">
      <c r="A745" s="199"/>
      <c r="B745" s="200"/>
      <c r="E745" s="199"/>
      <c r="F745" s="202"/>
      <c r="G745" s="203"/>
      <c r="H745" s="203"/>
      <c r="I745" s="217"/>
      <c r="K745" s="179"/>
    </row>
    <row r="746" spans="1:11" x14ac:dyDescent="0.2">
      <c r="A746" s="199"/>
      <c r="B746" s="200"/>
      <c r="E746" s="199"/>
      <c r="F746" s="202"/>
      <c r="G746" s="203"/>
      <c r="H746" s="203"/>
      <c r="I746" s="217"/>
      <c r="K746" s="179"/>
    </row>
    <row r="747" spans="1:11" x14ac:dyDescent="0.2">
      <c r="A747" s="199"/>
      <c r="B747" s="200"/>
      <c r="E747" s="199"/>
      <c r="F747" s="202"/>
      <c r="G747" s="203"/>
      <c r="H747" s="203"/>
      <c r="I747" s="217"/>
      <c r="K747" s="179"/>
    </row>
    <row r="748" spans="1:11" x14ac:dyDescent="0.2">
      <c r="A748" s="199"/>
      <c r="B748" s="200"/>
      <c r="E748" s="199"/>
      <c r="F748" s="202"/>
      <c r="G748" s="203"/>
      <c r="H748" s="203"/>
      <c r="I748" s="217"/>
      <c r="K748" s="179"/>
    </row>
    <row r="749" spans="1:11" x14ac:dyDescent="0.2">
      <c r="A749" s="199"/>
      <c r="B749" s="200"/>
      <c r="E749" s="199"/>
      <c r="F749" s="202"/>
      <c r="G749" s="203"/>
      <c r="H749" s="203"/>
      <c r="I749" s="217"/>
      <c r="J749" s="217"/>
      <c r="K749" s="179"/>
    </row>
    <row r="750" spans="1:11" x14ac:dyDescent="0.2">
      <c r="A750" s="199"/>
      <c r="B750" s="200"/>
      <c r="E750" s="199"/>
      <c r="F750" s="202"/>
      <c r="G750" s="203"/>
      <c r="H750" s="203"/>
      <c r="I750" s="217"/>
      <c r="J750" s="217"/>
      <c r="K750" s="179"/>
    </row>
    <row r="751" spans="1:11" x14ac:dyDescent="0.2">
      <c r="A751" s="199"/>
      <c r="B751" s="200"/>
      <c r="E751" s="199"/>
      <c r="F751" s="202"/>
      <c r="G751" s="203"/>
      <c r="H751" s="203"/>
      <c r="I751" s="217"/>
      <c r="J751" s="217"/>
      <c r="K751" s="179"/>
    </row>
    <row r="752" spans="1:11" x14ac:dyDescent="0.2">
      <c r="A752" s="199"/>
      <c r="B752" s="200"/>
      <c r="E752" s="199"/>
      <c r="F752" s="202"/>
      <c r="G752" s="203"/>
      <c r="H752" s="203"/>
      <c r="I752" s="217"/>
      <c r="K752" s="179"/>
    </row>
    <row r="753" spans="1:11" x14ac:dyDescent="0.2">
      <c r="A753" s="199"/>
      <c r="B753" s="200"/>
      <c r="E753" s="199"/>
      <c r="F753" s="202"/>
      <c r="G753" s="203"/>
      <c r="H753" s="203"/>
      <c r="I753" s="217"/>
      <c r="K753" s="179"/>
    </row>
    <row r="754" spans="1:11" x14ac:dyDescent="0.2">
      <c r="A754" s="199"/>
      <c r="B754" s="200"/>
      <c r="E754" s="199"/>
      <c r="F754" s="202"/>
      <c r="G754" s="203"/>
      <c r="H754" s="203"/>
      <c r="I754" s="217"/>
      <c r="K754" s="179"/>
    </row>
    <row r="755" spans="1:11" x14ac:dyDescent="0.2">
      <c r="A755" s="199"/>
      <c r="B755" s="200"/>
      <c r="E755" s="199"/>
      <c r="F755" s="202"/>
      <c r="G755" s="203"/>
      <c r="H755" s="203"/>
      <c r="I755" s="217"/>
      <c r="K755" s="179"/>
    </row>
    <row r="756" spans="1:11" x14ac:dyDescent="0.2">
      <c r="A756" s="199"/>
      <c r="B756" s="200"/>
      <c r="E756" s="199"/>
      <c r="F756" s="202"/>
      <c r="G756" s="203"/>
      <c r="H756" s="203"/>
      <c r="I756" s="217"/>
      <c r="K756" s="179"/>
    </row>
    <row r="757" spans="1:11" x14ac:dyDescent="0.2">
      <c r="A757" s="199"/>
      <c r="B757" s="200"/>
      <c r="E757" s="199"/>
      <c r="F757" s="202"/>
      <c r="G757" s="203"/>
      <c r="H757" s="203"/>
      <c r="I757" s="217"/>
      <c r="K757" s="179"/>
    </row>
    <row r="758" spans="1:11" x14ac:dyDescent="0.2">
      <c r="A758" s="199"/>
      <c r="B758" s="200"/>
      <c r="E758" s="199"/>
      <c r="F758" s="202"/>
      <c r="G758" s="203"/>
      <c r="H758" s="203"/>
      <c r="I758" s="217"/>
      <c r="K758" s="179"/>
    </row>
    <row r="759" spans="1:11" x14ac:dyDescent="0.2">
      <c r="A759" s="199"/>
      <c r="B759" s="200"/>
      <c r="E759" s="199"/>
      <c r="F759" s="202"/>
      <c r="G759" s="203"/>
      <c r="H759" s="203"/>
      <c r="I759" s="217"/>
      <c r="J759" s="217"/>
      <c r="K759" s="179"/>
    </row>
    <row r="760" spans="1:11" x14ac:dyDescent="0.2">
      <c r="A760" s="199"/>
      <c r="B760" s="200"/>
      <c r="E760" s="199"/>
      <c r="F760" s="202"/>
      <c r="G760" s="203"/>
      <c r="H760" s="203"/>
      <c r="I760" s="217"/>
      <c r="J760" s="217"/>
      <c r="K760" s="179"/>
    </row>
    <row r="761" spans="1:11" x14ac:dyDescent="0.2">
      <c r="A761" s="199"/>
      <c r="B761" s="200"/>
      <c r="E761" s="199"/>
      <c r="F761" s="202"/>
      <c r="G761" s="203"/>
      <c r="H761" s="203"/>
      <c r="I761" s="217"/>
      <c r="J761" s="217"/>
      <c r="K761" s="179"/>
    </row>
    <row r="762" spans="1:11" x14ac:dyDescent="0.2">
      <c r="A762" s="199"/>
      <c r="B762" s="200"/>
      <c r="E762" s="199"/>
      <c r="F762" s="202"/>
      <c r="G762" s="203"/>
      <c r="H762" s="203"/>
      <c r="I762" s="217"/>
      <c r="K762" s="179"/>
    </row>
    <row r="763" spans="1:11" x14ac:dyDescent="0.2">
      <c r="A763" s="199"/>
      <c r="B763" s="200"/>
      <c r="E763" s="199"/>
      <c r="F763" s="202"/>
      <c r="G763" s="203"/>
      <c r="H763" s="203"/>
      <c r="I763" s="217"/>
      <c r="K763" s="179"/>
    </row>
    <row r="764" spans="1:11" x14ac:dyDescent="0.2">
      <c r="A764" s="199"/>
      <c r="B764" s="200"/>
      <c r="E764" s="199"/>
      <c r="F764" s="202"/>
      <c r="G764" s="203"/>
      <c r="H764" s="203"/>
      <c r="I764" s="217"/>
      <c r="K764" s="179"/>
    </row>
    <row r="765" spans="1:11" x14ac:dyDescent="0.2">
      <c r="A765" s="199"/>
      <c r="B765" s="200"/>
      <c r="E765" s="199"/>
      <c r="F765" s="202"/>
      <c r="G765" s="203"/>
      <c r="H765" s="203"/>
      <c r="I765" s="217"/>
      <c r="K765" s="179"/>
    </row>
    <row r="766" spans="1:11" x14ac:dyDescent="0.2">
      <c r="A766" s="199"/>
      <c r="B766" s="200"/>
      <c r="E766" s="199"/>
      <c r="F766" s="202"/>
      <c r="G766" s="203"/>
      <c r="H766" s="203"/>
      <c r="I766" s="217"/>
      <c r="K766" s="179"/>
    </row>
    <row r="767" spans="1:11" x14ac:dyDescent="0.2">
      <c r="A767" s="199"/>
      <c r="B767" s="200"/>
      <c r="E767" s="199"/>
      <c r="F767" s="202"/>
      <c r="G767" s="203"/>
      <c r="H767" s="203"/>
      <c r="I767" s="217"/>
      <c r="K767" s="179"/>
    </row>
    <row r="768" spans="1:11" x14ac:dyDescent="0.2">
      <c r="A768" s="199"/>
      <c r="B768" s="200"/>
      <c r="E768" s="199"/>
      <c r="F768" s="202"/>
      <c r="G768" s="203"/>
      <c r="H768" s="203"/>
      <c r="I768" s="217"/>
      <c r="K768" s="179"/>
    </row>
    <row r="769" spans="1:11" x14ac:dyDescent="0.2">
      <c r="A769" s="199"/>
      <c r="B769" s="200"/>
      <c r="E769" s="199"/>
      <c r="F769" s="202"/>
      <c r="G769" s="203"/>
      <c r="H769" s="203"/>
      <c r="I769" s="217"/>
      <c r="J769" s="217"/>
      <c r="K769" s="179"/>
    </row>
    <row r="770" spans="1:11" x14ac:dyDescent="0.2">
      <c r="A770" s="199"/>
      <c r="B770" s="200"/>
      <c r="E770" s="199"/>
      <c r="F770" s="202"/>
      <c r="G770" s="203"/>
      <c r="H770" s="203"/>
      <c r="I770" s="217"/>
      <c r="J770" s="217"/>
      <c r="K770" s="179"/>
    </row>
    <row r="771" spans="1:11" x14ac:dyDescent="0.2">
      <c r="A771" s="199"/>
      <c r="B771" s="200"/>
      <c r="E771" s="199"/>
      <c r="F771" s="202"/>
      <c r="G771" s="203"/>
      <c r="H771" s="203"/>
      <c r="I771" s="217"/>
      <c r="J771" s="217"/>
      <c r="K771" s="179"/>
    </row>
    <row r="772" spans="1:11" x14ac:dyDescent="0.2">
      <c r="A772" s="199"/>
      <c r="B772" s="200"/>
      <c r="E772" s="199"/>
      <c r="F772" s="202"/>
      <c r="G772" s="203"/>
      <c r="H772" s="203"/>
      <c r="I772" s="217"/>
      <c r="K772" s="179"/>
    </row>
    <row r="773" spans="1:11" x14ac:dyDescent="0.2">
      <c r="A773" s="199"/>
      <c r="B773" s="200"/>
      <c r="E773" s="199"/>
      <c r="F773" s="202"/>
      <c r="G773" s="203"/>
      <c r="H773" s="203"/>
      <c r="I773" s="217"/>
      <c r="K773" s="179"/>
    </row>
    <row r="774" spans="1:11" x14ac:dyDescent="0.2">
      <c r="A774" s="199"/>
      <c r="B774" s="200"/>
      <c r="E774" s="199"/>
      <c r="F774" s="202"/>
      <c r="G774" s="203"/>
      <c r="H774" s="203"/>
      <c r="I774" s="217"/>
      <c r="K774" s="179"/>
    </row>
    <row r="775" spans="1:11" x14ac:dyDescent="0.2">
      <c r="A775" s="199"/>
      <c r="B775" s="200"/>
      <c r="E775" s="199"/>
      <c r="F775" s="202"/>
      <c r="G775" s="203"/>
      <c r="H775" s="203"/>
      <c r="I775" s="217"/>
      <c r="K775" s="179"/>
    </row>
    <row r="776" spans="1:11" x14ac:dyDescent="0.2">
      <c r="A776" s="199"/>
      <c r="B776" s="200"/>
      <c r="E776" s="199"/>
      <c r="F776" s="202"/>
      <c r="G776" s="203"/>
      <c r="H776" s="203"/>
      <c r="I776" s="217"/>
      <c r="K776" s="179"/>
    </row>
    <row r="777" spans="1:11" x14ac:dyDescent="0.2">
      <c r="A777" s="199"/>
      <c r="B777" s="200"/>
      <c r="E777" s="199"/>
      <c r="F777" s="202"/>
      <c r="G777" s="203"/>
      <c r="H777" s="203"/>
      <c r="I777" s="217"/>
      <c r="K777" s="179"/>
    </row>
    <row r="778" spans="1:11" x14ac:dyDescent="0.2">
      <c r="A778" s="199"/>
      <c r="B778" s="200"/>
      <c r="E778" s="199"/>
      <c r="F778" s="202"/>
      <c r="G778" s="203"/>
      <c r="H778" s="203"/>
      <c r="I778" s="217"/>
      <c r="K778" s="179"/>
    </row>
    <row r="779" spans="1:11" x14ac:dyDescent="0.2">
      <c r="A779" s="199"/>
      <c r="B779" s="200"/>
      <c r="E779" s="199"/>
      <c r="F779" s="202"/>
      <c r="G779" s="203"/>
      <c r="H779" s="203"/>
      <c r="I779" s="217"/>
      <c r="J779" s="217"/>
      <c r="K779" s="179"/>
    </row>
    <row r="780" spans="1:11" x14ac:dyDescent="0.2">
      <c r="A780" s="199"/>
      <c r="B780" s="200"/>
      <c r="E780" s="199"/>
      <c r="F780" s="202"/>
      <c r="G780" s="203"/>
      <c r="H780" s="203"/>
      <c r="I780" s="217"/>
      <c r="J780" s="217"/>
      <c r="K780" s="179"/>
    </row>
    <row r="781" spans="1:11" x14ac:dyDescent="0.2">
      <c r="A781" s="199"/>
      <c r="B781" s="200"/>
      <c r="E781" s="199"/>
      <c r="F781" s="202"/>
      <c r="G781" s="203"/>
      <c r="H781" s="203"/>
      <c r="I781" s="217"/>
      <c r="J781" s="217"/>
      <c r="K781" s="179"/>
    </row>
    <row r="782" spans="1:11" x14ac:dyDescent="0.2">
      <c r="A782" s="199"/>
      <c r="B782" s="200"/>
      <c r="E782" s="199"/>
      <c r="F782" s="202"/>
      <c r="G782" s="203"/>
      <c r="H782" s="203"/>
      <c r="I782" s="217"/>
      <c r="K782" s="179"/>
    </row>
    <row r="783" spans="1:11" x14ac:dyDescent="0.2">
      <c r="A783" s="199"/>
      <c r="B783" s="200"/>
      <c r="E783" s="199"/>
      <c r="F783" s="202"/>
      <c r="G783" s="203"/>
      <c r="H783" s="203"/>
      <c r="I783" s="217"/>
      <c r="K783" s="179"/>
    </row>
    <row r="784" spans="1:11" x14ac:dyDescent="0.2">
      <c r="A784" s="199"/>
      <c r="B784" s="200"/>
      <c r="E784" s="199"/>
      <c r="F784" s="202"/>
      <c r="G784" s="203"/>
      <c r="H784" s="203"/>
      <c r="I784" s="217"/>
      <c r="K784" s="179"/>
    </row>
    <row r="785" spans="1:11" x14ac:dyDescent="0.2">
      <c r="A785" s="199"/>
      <c r="B785" s="200"/>
      <c r="E785" s="199"/>
      <c r="F785" s="202"/>
      <c r="G785" s="203"/>
      <c r="H785" s="203"/>
      <c r="I785" s="217"/>
      <c r="K785" s="179"/>
    </row>
    <row r="786" spans="1:11" x14ac:dyDescent="0.2">
      <c r="A786" s="199"/>
      <c r="B786" s="200"/>
      <c r="E786" s="199"/>
      <c r="F786" s="202"/>
      <c r="G786" s="203"/>
      <c r="H786" s="203"/>
      <c r="I786" s="217"/>
      <c r="K786" s="179"/>
    </row>
    <row r="787" spans="1:11" x14ac:dyDescent="0.2">
      <c r="A787" s="199"/>
      <c r="B787" s="200"/>
      <c r="E787" s="199"/>
      <c r="F787" s="202"/>
      <c r="G787" s="203"/>
      <c r="H787" s="203"/>
      <c r="I787" s="217"/>
      <c r="K787" s="179"/>
    </row>
    <row r="788" spans="1:11" x14ac:dyDescent="0.2">
      <c r="A788" s="199"/>
      <c r="B788" s="200"/>
      <c r="E788" s="199"/>
      <c r="F788" s="202"/>
      <c r="G788" s="203"/>
      <c r="H788" s="203"/>
      <c r="I788" s="217"/>
      <c r="K788" s="179"/>
    </row>
    <row r="789" spans="1:11" x14ac:dyDescent="0.2">
      <c r="A789" s="199"/>
      <c r="B789" s="200"/>
      <c r="E789" s="199"/>
      <c r="F789" s="202"/>
      <c r="G789" s="203"/>
      <c r="H789" s="203"/>
      <c r="I789" s="217"/>
      <c r="J789" s="217"/>
      <c r="K789" s="179"/>
    </row>
    <row r="790" spans="1:11" x14ac:dyDescent="0.2">
      <c r="A790" s="199"/>
      <c r="B790" s="200"/>
      <c r="E790" s="199"/>
      <c r="F790" s="202"/>
      <c r="G790" s="203"/>
      <c r="H790" s="203"/>
      <c r="I790" s="217"/>
      <c r="J790" s="217"/>
      <c r="K790" s="179"/>
    </row>
    <row r="791" spans="1:11" x14ac:dyDescent="0.2">
      <c r="A791" s="199"/>
      <c r="B791" s="200"/>
      <c r="E791" s="199"/>
      <c r="F791" s="202"/>
      <c r="G791" s="203"/>
      <c r="H791" s="203"/>
      <c r="I791" s="217"/>
      <c r="J791" s="217"/>
      <c r="K791" s="179"/>
    </row>
    <row r="792" spans="1:11" x14ac:dyDescent="0.2">
      <c r="A792" s="199"/>
      <c r="B792" s="200"/>
      <c r="E792" s="199"/>
      <c r="F792" s="202"/>
      <c r="G792" s="203"/>
      <c r="H792" s="203"/>
      <c r="I792" s="217"/>
      <c r="K792" s="179"/>
    </row>
    <row r="793" spans="1:11" x14ac:dyDescent="0.2">
      <c r="A793" s="199"/>
      <c r="B793" s="200"/>
      <c r="E793" s="199"/>
      <c r="F793" s="202"/>
      <c r="G793" s="203"/>
      <c r="H793" s="203"/>
      <c r="I793" s="217"/>
      <c r="K793" s="179"/>
    </row>
    <row r="794" spans="1:11" x14ac:dyDescent="0.2">
      <c r="A794" s="199"/>
      <c r="B794" s="200"/>
      <c r="E794" s="199"/>
      <c r="F794" s="202"/>
      <c r="G794" s="203"/>
      <c r="H794" s="203"/>
      <c r="I794" s="217"/>
      <c r="K794" s="179"/>
    </row>
    <row r="795" spans="1:11" x14ac:dyDescent="0.2">
      <c r="A795" s="199"/>
      <c r="B795" s="200"/>
      <c r="E795" s="199"/>
      <c r="F795" s="202"/>
      <c r="G795" s="203"/>
      <c r="H795" s="203"/>
      <c r="I795" s="217"/>
      <c r="K795" s="179"/>
    </row>
    <row r="796" spans="1:11" x14ac:dyDescent="0.2">
      <c r="A796" s="199"/>
      <c r="B796" s="200"/>
      <c r="E796" s="199"/>
      <c r="F796" s="202"/>
      <c r="G796" s="203"/>
      <c r="H796" s="203"/>
      <c r="I796" s="217"/>
      <c r="K796" s="179"/>
    </row>
    <row r="797" spans="1:11" x14ac:dyDescent="0.2">
      <c r="A797" s="199"/>
      <c r="B797" s="200"/>
      <c r="E797" s="199"/>
      <c r="F797" s="202"/>
      <c r="G797" s="203"/>
      <c r="H797" s="203"/>
      <c r="I797" s="217"/>
      <c r="K797" s="179"/>
    </row>
    <row r="798" spans="1:11" x14ac:dyDescent="0.2">
      <c r="A798" s="199"/>
      <c r="B798" s="200"/>
      <c r="E798" s="199"/>
      <c r="F798" s="202"/>
      <c r="G798" s="203"/>
      <c r="H798" s="203"/>
      <c r="I798" s="217"/>
      <c r="K798" s="179"/>
    </row>
    <row r="799" spans="1:11" x14ac:dyDescent="0.2">
      <c r="A799" s="199"/>
      <c r="B799" s="200"/>
      <c r="E799" s="199"/>
      <c r="F799" s="202"/>
      <c r="G799" s="203"/>
      <c r="H799" s="203"/>
      <c r="I799" s="217"/>
      <c r="J799" s="217"/>
      <c r="K799" s="179"/>
    </row>
    <row r="800" spans="1:11" x14ac:dyDescent="0.2">
      <c r="A800" s="199"/>
      <c r="B800" s="200"/>
      <c r="E800" s="199"/>
      <c r="F800" s="202"/>
      <c r="G800" s="203"/>
      <c r="H800" s="203"/>
      <c r="I800" s="217"/>
      <c r="J800" s="217"/>
      <c r="K800" s="179"/>
    </row>
    <row r="801" spans="1:11" x14ac:dyDescent="0.2">
      <c r="A801" s="199"/>
      <c r="B801" s="200"/>
      <c r="E801" s="199"/>
      <c r="F801" s="202"/>
      <c r="G801" s="203"/>
      <c r="H801" s="203"/>
      <c r="I801" s="217"/>
      <c r="J801" s="217"/>
      <c r="K801" s="179"/>
    </row>
    <row r="802" spans="1:11" x14ac:dyDescent="0.2">
      <c r="A802" s="199"/>
      <c r="B802" s="200"/>
      <c r="E802" s="199"/>
      <c r="F802" s="202"/>
      <c r="G802" s="203"/>
      <c r="H802" s="203"/>
      <c r="I802" s="217"/>
      <c r="K802" s="179"/>
    </row>
    <row r="803" spans="1:11" x14ac:dyDescent="0.2">
      <c r="A803" s="199"/>
      <c r="B803" s="200"/>
      <c r="E803" s="199"/>
      <c r="F803" s="202"/>
      <c r="G803" s="203"/>
      <c r="H803" s="203"/>
      <c r="I803" s="217"/>
      <c r="K803" s="179"/>
    </row>
    <row r="804" spans="1:11" x14ac:dyDescent="0.2">
      <c r="A804" s="199"/>
      <c r="B804" s="200"/>
      <c r="E804" s="199"/>
      <c r="F804" s="202"/>
      <c r="G804" s="203"/>
      <c r="H804" s="203"/>
      <c r="I804" s="217"/>
      <c r="K804" s="179"/>
    </row>
    <row r="805" spans="1:11" x14ac:dyDescent="0.2">
      <c r="A805" s="199"/>
      <c r="B805" s="200"/>
      <c r="E805" s="199"/>
      <c r="F805" s="202"/>
      <c r="G805" s="203"/>
      <c r="H805" s="203"/>
      <c r="I805" s="217"/>
      <c r="K805" s="179"/>
    </row>
    <row r="806" spans="1:11" x14ac:dyDescent="0.2">
      <c r="A806" s="199"/>
      <c r="B806" s="200"/>
      <c r="E806" s="199"/>
      <c r="F806" s="202"/>
      <c r="G806" s="203"/>
      <c r="H806" s="203"/>
      <c r="I806" s="217"/>
      <c r="K806" s="179"/>
    </row>
    <row r="807" spans="1:11" x14ac:dyDescent="0.2">
      <c r="A807" s="199"/>
      <c r="B807" s="200"/>
      <c r="E807" s="199"/>
      <c r="F807" s="202"/>
      <c r="G807" s="203"/>
      <c r="H807" s="203"/>
      <c r="I807" s="217"/>
      <c r="K807" s="179"/>
    </row>
    <row r="808" spans="1:11" x14ac:dyDescent="0.2">
      <c r="A808" s="199"/>
      <c r="B808" s="200"/>
      <c r="E808" s="199"/>
      <c r="F808" s="202"/>
      <c r="G808" s="203"/>
      <c r="H808" s="203"/>
      <c r="I808" s="217"/>
      <c r="K808" s="179"/>
    </row>
    <row r="809" spans="1:11" x14ac:dyDescent="0.2">
      <c r="A809" s="199"/>
      <c r="B809" s="200"/>
      <c r="E809" s="199"/>
      <c r="F809" s="202"/>
      <c r="G809" s="203"/>
      <c r="H809" s="203"/>
      <c r="I809" s="217"/>
      <c r="J809" s="216"/>
      <c r="K809" s="179"/>
    </row>
    <row r="810" spans="1:11" x14ac:dyDescent="0.2">
      <c r="A810" s="199"/>
      <c r="B810" s="200"/>
      <c r="E810" s="199"/>
      <c r="F810" s="202"/>
      <c r="G810" s="203"/>
      <c r="H810" s="203"/>
      <c r="I810" s="217"/>
      <c r="J810" s="217"/>
      <c r="K810" s="179"/>
    </row>
    <row r="811" spans="1:11" x14ac:dyDescent="0.2">
      <c r="A811" s="199"/>
      <c r="B811" s="200"/>
      <c r="E811" s="199"/>
      <c r="F811" s="202"/>
      <c r="G811" s="203"/>
      <c r="H811" s="203"/>
      <c r="I811" s="217"/>
      <c r="J811" s="216"/>
      <c r="K811" s="179"/>
    </row>
    <row r="812" spans="1:11" x14ac:dyDescent="0.2">
      <c r="A812" s="199"/>
      <c r="B812" s="200"/>
      <c r="E812" s="199"/>
      <c r="F812" s="202"/>
      <c r="G812" s="203"/>
      <c r="H812" s="203"/>
      <c r="I812" s="217"/>
      <c r="J812" s="216"/>
      <c r="K812" s="179"/>
    </row>
    <row r="813" spans="1:11" x14ac:dyDescent="0.2">
      <c r="A813" s="199"/>
      <c r="B813" s="200"/>
      <c r="E813" s="199"/>
      <c r="F813" s="202"/>
      <c r="G813" s="203"/>
      <c r="H813" s="203"/>
      <c r="I813" s="217"/>
      <c r="J813" s="216"/>
      <c r="K813" s="179"/>
    </row>
    <row r="814" spans="1:11" x14ac:dyDescent="0.2">
      <c r="A814" s="199"/>
      <c r="B814" s="200"/>
      <c r="E814" s="199"/>
      <c r="F814" s="202"/>
      <c r="G814" s="203"/>
      <c r="H814" s="203"/>
      <c r="I814" s="217"/>
      <c r="J814" s="216"/>
      <c r="K814" s="179"/>
    </row>
    <row r="815" spans="1:11" x14ac:dyDescent="0.2">
      <c r="A815" s="199"/>
      <c r="B815" s="200"/>
      <c r="E815" s="199"/>
      <c r="F815" s="202"/>
      <c r="G815" s="203"/>
      <c r="H815" s="203"/>
      <c r="I815" s="217"/>
      <c r="J815" s="216"/>
      <c r="K815" s="179"/>
    </row>
    <row r="816" spans="1:11" x14ac:dyDescent="0.2">
      <c r="A816" s="199"/>
      <c r="B816" s="200"/>
      <c r="E816" s="199"/>
      <c r="F816" s="202"/>
      <c r="G816" s="203"/>
      <c r="H816" s="203"/>
      <c r="I816" s="217"/>
      <c r="J816" s="216"/>
      <c r="K816" s="179"/>
    </row>
    <row r="817" spans="1:11" x14ac:dyDescent="0.2">
      <c r="A817" s="199"/>
      <c r="B817" s="200"/>
      <c r="E817" s="199"/>
      <c r="F817" s="202"/>
      <c r="G817" s="203"/>
      <c r="H817" s="203"/>
      <c r="I817" s="217"/>
      <c r="J817" s="216"/>
      <c r="K817" s="179"/>
    </row>
    <row r="818" spans="1:11" x14ac:dyDescent="0.2">
      <c r="A818" s="199"/>
      <c r="B818" s="200"/>
      <c r="E818" s="199"/>
      <c r="F818" s="202"/>
      <c r="G818" s="203"/>
      <c r="H818" s="203"/>
      <c r="I818" s="217"/>
      <c r="J818" s="216"/>
      <c r="K818" s="179"/>
    </row>
    <row r="819" spans="1:11" x14ac:dyDescent="0.2">
      <c r="A819" s="199"/>
      <c r="B819" s="200"/>
      <c r="E819" s="199"/>
      <c r="F819" s="202"/>
      <c r="G819" s="203"/>
      <c r="H819" s="203"/>
      <c r="I819" s="217"/>
      <c r="J819" s="216"/>
      <c r="K819" s="179"/>
    </row>
    <row r="820" spans="1:11" x14ac:dyDescent="0.2">
      <c r="A820" s="199"/>
      <c r="B820" s="200"/>
      <c r="E820" s="199"/>
      <c r="F820" s="202"/>
      <c r="G820" s="203"/>
      <c r="H820" s="203"/>
      <c r="I820" s="217"/>
      <c r="J820" s="216"/>
      <c r="K820" s="179"/>
    </row>
    <row r="821" spans="1:11" x14ac:dyDescent="0.2">
      <c r="A821" s="199"/>
      <c r="B821" s="200"/>
      <c r="E821" s="199"/>
      <c r="F821" s="202"/>
      <c r="G821" s="203"/>
      <c r="H821" s="203"/>
      <c r="I821" s="217"/>
      <c r="J821" s="216"/>
      <c r="K821" s="179"/>
    </row>
    <row r="822" spans="1:11" x14ac:dyDescent="0.2">
      <c r="A822" s="199"/>
      <c r="B822" s="200"/>
      <c r="E822" s="199"/>
      <c r="F822" s="202"/>
      <c r="G822" s="203"/>
      <c r="H822" s="203"/>
      <c r="I822" s="217"/>
      <c r="J822" s="216"/>
      <c r="K822" s="179"/>
    </row>
    <row r="823" spans="1:11" x14ac:dyDescent="0.2">
      <c r="A823" s="199"/>
      <c r="B823" s="200"/>
      <c r="E823" s="199"/>
      <c r="F823" s="202"/>
      <c r="G823" s="203"/>
      <c r="H823" s="203"/>
      <c r="I823" s="217"/>
      <c r="J823" s="216"/>
      <c r="K823" s="179"/>
    </row>
    <row r="824" spans="1:11" x14ac:dyDescent="0.2">
      <c r="A824" s="199"/>
      <c r="B824" s="200"/>
      <c r="E824" s="199"/>
      <c r="F824" s="202"/>
      <c r="G824" s="203"/>
      <c r="H824" s="203"/>
      <c r="I824" s="217"/>
      <c r="J824" s="216"/>
      <c r="K824" s="179"/>
    </row>
    <row r="825" spans="1:11" x14ac:dyDescent="0.2">
      <c r="A825" s="199"/>
      <c r="B825" s="200"/>
      <c r="E825" s="199"/>
      <c r="F825" s="202"/>
      <c r="G825" s="203"/>
      <c r="H825" s="203"/>
      <c r="I825" s="217"/>
      <c r="J825" s="216"/>
      <c r="K825" s="179"/>
    </row>
    <row r="826" spans="1:11" x14ac:dyDescent="0.2">
      <c r="A826" s="199"/>
      <c r="B826" s="200"/>
      <c r="E826" s="199"/>
      <c r="F826" s="202"/>
      <c r="G826" s="203"/>
      <c r="H826" s="203"/>
      <c r="I826" s="217"/>
      <c r="J826" s="216"/>
      <c r="K826" s="179"/>
    </row>
    <row r="827" spans="1:11" x14ac:dyDescent="0.2">
      <c r="A827" s="199"/>
      <c r="B827" s="200"/>
      <c r="E827" s="199"/>
      <c r="F827" s="202"/>
      <c r="G827" s="203"/>
      <c r="H827" s="203"/>
      <c r="I827" s="217"/>
      <c r="J827" s="216"/>
      <c r="K827" s="179"/>
    </row>
    <row r="828" spans="1:11" x14ac:dyDescent="0.2">
      <c r="A828" s="199"/>
      <c r="B828" s="200"/>
      <c r="E828" s="199"/>
      <c r="F828" s="202"/>
      <c r="G828" s="203"/>
      <c r="H828" s="203"/>
      <c r="I828" s="217"/>
      <c r="J828" s="216"/>
      <c r="K828" s="179"/>
    </row>
    <row r="829" spans="1:11" x14ac:dyDescent="0.2">
      <c r="A829" s="199"/>
      <c r="B829" s="200"/>
      <c r="E829" s="199"/>
      <c r="F829" s="202"/>
      <c r="G829" s="203"/>
      <c r="H829" s="203"/>
      <c r="I829" s="217"/>
      <c r="J829" s="216"/>
      <c r="K829" s="179"/>
    </row>
    <row r="830" spans="1:11" x14ac:dyDescent="0.2">
      <c r="A830" s="199"/>
      <c r="B830" s="200"/>
      <c r="E830" s="199"/>
      <c r="F830" s="202"/>
      <c r="G830" s="203"/>
      <c r="H830" s="203"/>
      <c r="I830" s="217"/>
      <c r="J830" s="216"/>
      <c r="K830" s="179"/>
    </row>
    <row r="831" spans="1:11" x14ac:dyDescent="0.2">
      <c r="A831" s="199"/>
      <c r="B831" s="200"/>
      <c r="E831" s="199"/>
      <c r="F831" s="202"/>
      <c r="G831" s="203"/>
      <c r="H831" s="203"/>
      <c r="I831" s="217"/>
      <c r="J831" s="216"/>
      <c r="K831" s="179"/>
    </row>
    <row r="832" spans="1:11" x14ac:dyDescent="0.2">
      <c r="A832" s="199"/>
      <c r="B832" s="200"/>
      <c r="E832" s="199"/>
      <c r="F832" s="202"/>
      <c r="G832" s="203"/>
      <c r="H832" s="203"/>
      <c r="I832" s="217"/>
      <c r="J832" s="216"/>
      <c r="K832" s="179"/>
    </row>
    <row r="833" spans="1:11" x14ac:dyDescent="0.2">
      <c r="A833" s="199"/>
      <c r="B833" s="200"/>
      <c r="E833" s="199"/>
      <c r="F833" s="202"/>
      <c r="G833" s="203"/>
      <c r="H833" s="203"/>
      <c r="I833" s="217"/>
      <c r="J833" s="216"/>
      <c r="K833" s="179"/>
    </row>
    <row r="834" spans="1:11" x14ac:dyDescent="0.2">
      <c r="A834" s="199"/>
      <c r="B834" s="200"/>
      <c r="E834" s="199"/>
      <c r="F834" s="202"/>
      <c r="G834" s="203"/>
      <c r="H834" s="203"/>
      <c r="I834" s="217"/>
      <c r="J834" s="216"/>
      <c r="K834" s="179"/>
    </row>
    <row r="835" spans="1:11" x14ac:dyDescent="0.2">
      <c r="A835" s="199"/>
      <c r="B835" s="200"/>
      <c r="E835" s="199"/>
      <c r="F835" s="202"/>
      <c r="G835" s="203"/>
      <c r="H835" s="203"/>
      <c r="I835" s="217"/>
      <c r="J835" s="216"/>
      <c r="K835" s="179"/>
    </row>
    <row r="836" spans="1:11" x14ac:dyDescent="0.2">
      <c r="A836" s="199"/>
      <c r="B836" s="200"/>
      <c r="E836" s="199"/>
      <c r="F836" s="202"/>
      <c r="G836" s="203"/>
      <c r="H836" s="203"/>
      <c r="I836" s="217"/>
      <c r="J836" s="216"/>
      <c r="K836" s="179"/>
    </row>
    <row r="837" spans="1:11" x14ac:dyDescent="0.2">
      <c r="A837" s="199"/>
      <c r="B837" s="200"/>
      <c r="E837" s="199"/>
      <c r="F837" s="202"/>
      <c r="G837" s="203"/>
      <c r="H837" s="203"/>
      <c r="I837" s="217"/>
      <c r="J837" s="216"/>
      <c r="K837" s="179"/>
    </row>
    <row r="838" spans="1:11" x14ac:dyDescent="0.2">
      <c r="A838" s="199"/>
      <c r="B838" s="200"/>
      <c r="E838" s="199"/>
      <c r="F838" s="202"/>
      <c r="G838" s="203"/>
      <c r="H838" s="203"/>
      <c r="I838" s="217"/>
      <c r="J838" s="216"/>
      <c r="K838" s="179"/>
    </row>
    <row r="839" spans="1:11" x14ac:dyDescent="0.2">
      <c r="A839" s="199"/>
      <c r="B839" s="200"/>
      <c r="E839" s="199"/>
      <c r="F839" s="202"/>
      <c r="G839" s="203"/>
      <c r="H839" s="203"/>
      <c r="I839" s="217"/>
      <c r="J839" s="216"/>
      <c r="K839" s="179"/>
    </row>
    <row r="840" spans="1:11" x14ac:dyDescent="0.2">
      <c r="A840" s="199"/>
      <c r="B840" s="200"/>
      <c r="E840" s="199"/>
      <c r="F840" s="202"/>
      <c r="G840" s="203"/>
      <c r="H840" s="203"/>
      <c r="I840" s="217"/>
      <c r="J840" s="216"/>
      <c r="K840" s="179"/>
    </row>
    <row r="841" spans="1:11" x14ac:dyDescent="0.2">
      <c r="A841" s="199"/>
      <c r="B841" s="200"/>
      <c r="E841" s="199"/>
      <c r="F841" s="202"/>
      <c r="G841" s="203"/>
      <c r="H841" s="203"/>
      <c r="I841" s="217"/>
      <c r="J841" s="216"/>
      <c r="K841" s="179"/>
    </row>
    <row r="842" spans="1:11" x14ac:dyDescent="0.2">
      <c r="A842" s="199"/>
      <c r="B842" s="200"/>
      <c r="E842" s="199"/>
      <c r="F842" s="202"/>
      <c r="G842" s="203"/>
      <c r="H842" s="203"/>
      <c r="I842" s="217"/>
      <c r="J842" s="216"/>
      <c r="K842" s="179"/>
    </row>
    <row r="843" spans="1:11" x14ac:dyDescent="0.2">
      <c r="A843" s="199"/>
      <c r="B843" s="200"/>
      <c r="E843" s="199"/>
      <c r="F843" s="202"/>
      <c r="G843" s="203"/>
      <c r="H843" s="203"/>
      <c r="J843" s="216"/>
      <c r="K843" s="179"/>
    </row>
    <row r="844" spans="1:11" x14ac:dyDescent="0.2">
      <c r="A844" s="199"/>
      <c r="B844" s="200"/>
      <c r="E844" s="199"/>
      <c r="F844" s="202"/>
      <c r="G844" s="203"/>
      <c r="H844" s="203"/>
      <c r="I844" s="217"/>
      <c r="J844" s="216"/>
      <c r="K844" s="179"/>
    </row>
    <row r="845" spans="1:11" x14ac:dyDescent="0.2">
      <c r="A845" s="199"/>
      <c r="B845" s="200"/>
      <c r="E845" s="199"/>
      <c r="F845" s="202"/>
      <c r="G845" s="203"/>
      <c r="H845" s="203"/>
      <c r="I845" s="217"/>
      <c r="J845" s="216"/>
      <c r="K845" s="179"/>
    </row>
    <row r="846" spans="1:11" x14ac:dyDescent="0.2">
      <c r="A846" s="199"/>
      <c r="B846" s="200"/>
      <c r="E846" s="199"/>
      <c r="F846" s="202"/>
      <c r="G846" s="203"/>
      <c r="H846" s="203"/>
      <c r="I846" s="217"/>
      <c r="J846" s="216"/>
      <c r="K846" s="179"/>
    </row>
    <row r="847" spans="1:11" x14ac:dyDescent="0.2">
      <c r="A847" s="199"/>
      <c r="B847" s="200"/>
      <c r="E847" s="199"/>
      <c r="F847" s="202"/>
      <c r="G847" s="203"/>
      <c r="H847" s="203"/>
      <c r="I847" s="217"/>
      <c r="J847" s="216"/>
      <c r="K847" s="179"/>
    </row>
    <row r="848" spans="1:11" x14ac:dyDescent="0.2">
      <c r="A848" s="199"/>
      <c r="B848" s="200"/>
      <c r="E848" s="199"/>
      <c r="F848" s="202"/>
      <c r="G848" s="203"/>
      <c r="H848" s="203"/>
      <c r="I848" s="217"/>
      <c r="J848" s="216"/>
      <c r="K848" s="179"/>
    </row>
    <row r="849" spans="1:11" x14ac:dyDescent="0.2">
      <c r="A849" s="199"/>
      <c r="B849" s="200"/>
      <c r="E849" s="199"/>
      <c r="F849" s="202"/>
      <c r="G849" s="203"/>
      <c r="H849" s="203"/>
      <c r="I849" s="217"/>
      <c r="J849" s="216"/>
      <c r="K849" s="179"/>
    </row>
    <row r="850" spans="1:11" x14ac:dyDescent="0.2">
      <c r="A850" s="199"/>
      <c r="B850" s="200"/>
      <c r="E850" s="199"/>
      <c r="F850" s="202"/>
      <c r="G850" s="203"/>
      <c r="H850" s="203"/>
      <c r="I850" s="217"/>
      <c r="J850" s="216"/>
      <c r="K850" s="179"/>
    </row>
    <row r="851" spans="1:11" x14ac:dyDescent="0.2">
      <c r="A851" s="199"/>
      <c r="B851" s="200"/>
      <c r="E851" s="199"/>
      <c r="F851" s="202"/>
      <c r="G851" s="203"/>
      <c r="H851" s="203"/>
      <c r="I851" s="217"/>
      <c r="J851" s="216"/>
      <c r="K851" s="179"/>
    </row>
    <row r="852" spans="1:11" x14ac:dyDescent="0.2">
      <c r="A852" s="199"/>
      <c r="B852" s="200"/>
      <c r="E852" s="199"/>
      <c r="F852" s="202"/>
      <c r="G852" s="203"/>
      <c r="H852" s="203"/>
      <c r="I852" s="217"/>
      <c r="J852" s="216"/>
      <c r="K852" s="179"/>
    </row>
    <row r="853" spans="1:11" x14ac:dyDescent="0.2">
      <c r="A853" s="199"/>
      <c r="B853" s="200"/>
      <c r="E853" s="199"/>
      <c r="F853" s="202"/>
      <c r="G853" s="203"/>
      <c r="H853" s="203"/>
      <c r="I853" s="217"/>
      <c r="J853" s="216"/>
      <c r="K853" s="179"/>
    </row>
    <row r="854" spans="1:11" x14ac:dyDescent="0.2">
      <c r="A854" s="199"/>
      <c r="B854" s="200"/>
      <c r="E854" s="199"/>
      <c r="F854" s="202"/>
      <c r="G854" s="203"/>
      <c r="H854" s="203"/>
      <c r="I854" s="217"/>
      <c r="J854" s="216"/>
      <c r="K854" s="179"/>
    </row>
    <row r="855" spans="1:11" x14ac:dyDescent="0.2">
      <c r="A855" s="199"/>
      <c r="B855" s="200"/>
      <c r="E855" s="199"/>
      <c r="F855" s="202"/>
      <c r="G855" s="203"/>
      <c r="H855" s="203"/>
      <c r="I855" s="217"/>
      <c r="J855" s="216"/>
      <c r="K855" s="179"/>
    </row>
    <row r="856" spans="1:11" x14ac:dyDescent="0.2">
      <c r="A856" s="199"/>
      <c r="B856" s="200"/>
      <c r="E856" s="199"/>
      <c r="F856" s="202"/>
      <c r="G856" s="203"/>
      <c r="H856" s="203"/>
      <c r="I856" s="217"/>
      <c r="J856" s="216"/>
      <c r="K856" s="179"/>
    </row>
    <row r="857" spans="1:11" x14ac:dyDescent="0.2">
      <c r="A857" s="199"/>
      <c r="B857" s="200"/>
      <c r="E857" s="199"/>
      <c r="F857" s="202"/>
      <c r="G857" s="203"/>
      <c r="H857" s="203"/>
      <c r="I857" s="217"/>
      <c r="J857" s="216"/>
      <c r="K857" s="179"/>
    </row>
    <row r="858" spans="1:11" x14ac:dyDescent="0.2">
      <c r="A858" s="199"/>
      <c r="B858" s="200"/>
      <c r="E858" s="199"/>
      <c r="F858" s="202"/>
      <c r="G858" s="203"/>
      <c r="H858" s="203"/>
      <c r="I858" s="217"/>
      <c r="J858" s="216"/>
      <c r="K858" s="179"/>
    </row>
    <row r="859" spans="1:11" x14ac:dyDescent="0.2">
      <c r="A859" s="199"/>
      <c r="B859" s="200"/>
      <c r="E859" s="199"/>
      <c r="F859" s="202"/>
      <c r="G859" s="203"/>
      <c r="H859" s="203"/>
      <c r="I859" s="217"/>
      <c r="J859" s="216"/>
      <c r="K859" s="179"/>
    </row>
    <row r="860" spans="1:11" x14ac:dyDescent="0.2">
      <c r="A860" s="199"/>
      <c r="B860" s="200"/>
      <c r="E860" s="199"/>
      <c r="F860" s="202"/>
      <c r="G860" s="203"/>
      <c r="H860" s="203"/>
      <c r="I860" s="217"/>
      <c r="J860" s="216"/>
      <c r="K860" s="179"/>
    </row>
    <row r="861" spans="1:11" x14ac:dyDescent="0.2">
      <c r="A861" s="199"/>
      <c r="B861" s="200"/>
      <c r="E861" s="199"/>
      <c r="F861" s="202"/>
      <c r="G861" s="203"/>
      <c r="H861" s="203"/>
      <c r="I861" s="217"/>
      <c r="J861" s="216"/>
      <c r="K861" s="179"/>
    </row>
    <row r="862" spans="1:11" x14ac:dyDescent="0.2">
      <c r="A862" s="199"/>
      <c r="B862" s="200"/>
      <c r="E862" s="199"/>
      <c r="F862" s="202"/>
      <c r="G862" s="203"/>
      <c r="H862" s="203"/>
      <c r="I862" s="217"/>
      <c r="J862" s="216"/>
      <c r="K862" s="179"/>
    </row>
    <row r="863" spans="1:11" x14ac:dyDescent="0.2">
      <c r="A863" s="199"/>
      <c r="B863" s="200"/>
      <c r="E863" s="199"/>
      <c r="F863" s="202"/>
      <c r="G863" s="203"/>
      <c r="H863" s="203"/>
      <c r="I863" s="217"/>
      <c r="J863" s="216"/>
      <c r="K863" s="179"/>
    </row>
    <row r="864" spans="1:11" x14ac:dyDescent="0.2">
      <c r="A864" s="199"/>
      <c r="B864" s="200"/>
      <c r="E864" s="199"/>
      <c r="F864" s="202"/>
      <c r="G864" s="203"/>
      <c r="H864" s="203"/>
      <c r="I864" s="217"/>
      <c r="J864" s="216"/>
      <c r="K864" s="179"/>
    </row>
    <row r="865" spans="1:11" x14ac:dyDescent="0.2">
      <c r="A865" s="199"/>
      <c r="B865" s="200"/>
      <c r="E865" s="199"/>
      <c r="F865" s="202"/>
      <c r="G865" s="203"/>
      <c r="H865" s="203"/>
      <c r="I865" s="217"/>
      <c r="J865" s="216"/>
      <c r="K865" s="179"/>
    </row>
    <row r="866" spans="1:11" x14ac:dyDescent="0.2">
      <c r="A866" s="199"/>
      <c r="B866" s="200"/>
      <c r="E866" s="199"/>
      <c r="F866" s="202"/>
      <c r="G866" s="203"/>
      <c r="H866" s="203"/>
      <c r="I866" s="217"/>
      <c r="J866" s="216"/>
      <c r="K866" s="179"/>
    </row>
    <row r="867" spans="1:11" x14ac:dyDescent="0.2">
      <c r="A867" s="199"/>
      <c r="B867" s="200"/>
      <c r="E867" s="199"/>
      <c r="F867" s="202"/>
      <c r="G867" s="203"/>
      <c r="H867" s="203"/>
      <c r="I867" s="217"/>
      <c r="J867" s="216"/>
      <c r="K867" s="179"/>
    </row>
    <row r="868" spans="1:11" x14ac:dyDescent="0.2">
      <c r="A868" s="199"/>
      <c r="B868" s="200"/>
      <c r="E868" s="199"/>
      <c r="F868" s="202"/>
      <c r="G868" s="203"/>
      <c r="H868" s="203"/>
      <c r="I868" s="217"/>
      <c r="J868" s="216"/>
      <c r="K868" s="179"/>
    </row>
    <row r="869" spans="1:11" x14ac:dyDescent="0.2">
      <c r="A869" s="199"/>
      <c r="B869" s="200"/>
      <c r="E869" s="199"/>
      <c r="F869" s="202"/>
      <c r="G869" s="203"/>
      <c r="H869" s="203"/>
      <c r="I869" s="217"/>
      <c r="J869" s="216"/>
      <c r="K869" s="179"/>
    </row>
    <row r="870" spans="1:11" x14ac:dyDescent="0.2">
      <c r="A870" s="199"/>
      <c r="B870" s="200"/>
      <c r="E870" s="199"/>
      <c r="F870" s="202"/>
      <c r="G870" s="203"/>
      <c r="H870" s="203"/>
      <c r="I870" s="217"/>
      <c r="J870" s="216"/>
      <c r="K870" s="179"/>
    </row>
    <row r="871" spans="1:11" x14ac:dyDescent="0.2">
      <c r="A871" s="199"/>
      <c r="B871" s="200"/>
      <c r="E871" s="199"/>
      <c r="F871" s="202"/>
      <c r="G871" s="203"/>
      <c r="H871" s="203"/>
      <c r="I871" s="217"/>
      <c r="J871" s="216"/>
      <c r="K871" s="179"/>
    </row>
    <row r="872" spans="1:11" x14ac:dyDescent="0.2">
      <c r="A872" s="199"/>
      <c r="B872" s="200"/>
      <c r="C872" s="175"/>
      <c r="D872" s="176"/>
      <c r="E872" s="199"/>
      <c r="F872" s="202"/>
      <c r="G872" s="203"/>
      <c r="H872" s="203"/>
      <c r="I872" s="217"/>
      <c r="J872" s="216"/>
      <c r="K872" s="179"/>
    </row>
    <row r="873" spans="1:11" x14ac:dyDescent="0.2">
      <c r="A873" s="199"/>
      <c r="B873" s="200"/>
      <c r="C873" s="175"/>
      <c r="D873" s="176"/>
      <c r="E873" s="199"/>
      <c r="F873" s="202"/>
      <c r="G873" s="203"/>
      <c r="H873" s="203"/>
      <c r="I873" s="217"/>
      <c r="J873" s="216"/>
      <c r="K873" s="179"/>
    </row>
    <row r="874" spans="1:11" x14ac:dyDescent="0.2">
      <c r="A874" s="199"/>
      <c r="B874" s="200"/>
      <c r="C874" s="175"/>
      <c r="D874" s="176"/>
      <c r="E874" s="199"/>
      <c r="F874" s="202"/>
      <c r="G874" s="203"/>
      <c r="H874" s="203"/>
      <c r="I874" s="217"/>
      <c r="J874" s="216"/>
      <c r="K874" s="179"/>
    </row>
    <row r="875" spans="1:11" x14ac:dyDescent="0.2">
      <c r="A875" s="199"/>
      <c r="B875" s="200"/>
      <c r="C875" s="175"/>
      <c r="D875" s="176"/>
      <c r="E875" s="199"/>
      <c r="F875" s="202"/>
      <c r="G875" s="203"/>
      <c r="H875" s="203"/>
      <c r="I875" s="217"/>
      <c r="J875" s="216"/>
      <c r="K875" s="179"/>
    </row>
    <row r="876" spans="1:11" x14ac:dyDescent="0.2">
      <c r="A876" s="199"/>
      <c r="B876" s="200"/>
      <c r="C876" s="175"/>
      <c r="D876" s="176"/>
      <c r="E876" s="199"/>
      <c r="F876" s="202"/>
      <c r="G876" s="203"/>
      <c r="H876" s="203"/>
      <c r="I876" s="217"/>
      <c r="J876" s="216"/>
      <c r="K876" s="179"/>
    </row>
    <row r="877" spans="1:11" x14ac:dyDescent="0.2">
      <c r="A877" s="199"/>
      <c r="B877" s="200"/>
      <c r="C877" s="175"/>
      <c r="D877" s="176"/>
      <c r="E877" s="199"/>
      <c r="F877" s="202"/>
      <c r="G877" s="203"/>
      <c r="H877" s="203"/>
      <c r="I877" s="217"/>
      <c r="J877" s="216"/>
      <c r="K877" s="179"/>
    </row>
    <row r="878" spans="1:11" x14ac:dyDescent="0.2">
      <c r="A878" s="199"/>
      <c r="B878" s="200"/>
      <c r="C878" s="175"/>
      <c r="D878" s="176"/>
      <c r="E878" s="199"/>
      <c r="F878" s="202"/>
      <c r="G878" s="203"/>
      <c r="H878" s="203"/>
      <c r="I878" s="217"/>
      <c r="J878" s="216"/>
      <c r="K878" s="179"/>
    </row>
    <row r="879" spans="1:11" x14ac:dyDescent="0.2">
      <c r="A879" s="199"/>
      <c r="B879" s="200"/>
      <c r="C879" s="175"/>
      <c r="D879" s="176"/>
      <c r="E879" s="199"/>
      <c r="F879" s="202"/>
      <c r="G879" s="203"/>
      <c r="H879" s="203"/>
      <c r="I879" s="217"/>
      <c r="J879" s="216"/>
      <c r="K879" s="179"/>
    </row>
    <row r="880" spans="1:11" x14ac:dyDescent="0.2">
      <c r="A880" s="199"/>
      <c r="B880" s="200"/>
      <c r="C880" s="175"/>
      <c r="D880" s="176"/>
      <c r="E880" s="199"/>
      <c r="F880" s="202"/>
      <c r="G880" s="203"/>
      <c r="H880" s="203"/>
      <c r="I880" s="217"/>
      <c r="J880" s="216"/>
      <c r="K880" s="179"/>
    </row>
    <row r="881" spans="1:11" x14ac:dyDescent="0.2">
      <c r="A881" s="199"/>
      <c r="B881" s="200"/>
      <c r="C881" s="175"/>
      <c r="D881" s="176"/>
      <c r="E881" s="199"/>
      <c r="F881" s="202"/>
      <c r="G881" s="203"/>
      <c r="H881" s="203"/>
      <c r="I881" s="217"/>
      <c r="J881" s="216"/>
      <c r="K881" s="179"/>
    </row>
    <row r="882" spans="1:11" x14ac:dyDescent="0.2">
      <c r="A882" s="199"/>
      <c r="B882" s="200"/>
      <c r="C882" s="175"/>
      <c r="D882" s="176"/>
      <c r="E882" s="199"/>
      <c r="F882" s="202"/>
      <c r="G882" s="203"/>
      <c r="H882" s="203"/>
      <c r="I882" s="217"/>
      <c r="J882" s="216"/>
      <c r="K882" s="179"/>
    </row>
    <row r="883" spans="1:11" x14ac:dyDescent="0.2">
      <c r="A883" s="199"/>
      <c r="B883" s="200"/>
      <c r="C883" s="175"/>
      <c r="D883" s="176"/>
      <c r="E883" s="199"/>
      <c r="F883" s="202"/>
      <c r="G883" s="203"/>
      <c r="H883" s="203"/>
      <c r="I883" s="217"/>
      <c r="J883" s="216"/>
      <c r="K883" s="179"/>
    </row>
    <row r="884" spans="1:11" x14ac:dyDescent="0.2">
      <c r="A884" s="199"/>
      <c r="B884" s="200"/>
      <c r="C884" s="175"/>
      <c r="D884" s="176"/>
      <c r="E884" s="199"/>
      <c r="F884" s="202"/>
      <c r="G884" s="203"/>
      <c r="H884" s="203"/>
      <c r="I884" s="217"/>
      <c r="J884" s="216"/>
      <c r="K884" s="179"/>
    </row>
    <row r="885" spans="1:11" x14ac:dyDescent="0.2">
      <c r="A885" s="199"/>
      <c r="B885" s="200"/>
      <c r="C885" s="175"/>
      <c r="D885" s="176"/>
      <c r="E885" s="199"/>
      <c r="F885" s="202"/>
      <c r="G885" s="203"/>
      <c r="H885" s="203"/>
      <c r="I885" s="217"/>
      <c r="J885" s="216"/>
      <c r="K885" s="179"/>
    </row>
    <row r="886" spans="1:11" x14ac:dyDescent="0.2">
      <c r="A886" s="199"/>
      <c r="B886" s="200"/>
      <c r="C886" s="175"/>
      <c r="D886" s="176"/>
      <c r="E886" s="199"/>
      <c r="F886" s="202"/>
      <c r="G886" s="203"/>
      <c r="H886" s="203"/>
      <c r="I886" s="217"/>
      <c r="J886" s="216"/>
      <c r="K886" s="179"/>
    </row>
    <row r="887" spans="1:11" x14ac:dyDescent="0.2">
      <c r="A887" s="199"/>
      <c r="B887" s="200"/>
      <c r="C887" s="175"/>
      <c r="D887" s="176"/>
      <c r="E887" s="199"/>
      <c r="F887" s="202"/>
      <c r="G887" s="203"/>
      <c r="H887" s="203"/>
      <c r="I887" s="217"/>
      <c r="J887" s="216"/>
      <c r="K887" s="179"/>
    </row>
    <row r="888" spans="1:11" x14ac:dyDescent="0.2">
      <c r="A888" s="199"/>
      <c r="B888" s="200"/>
      <c r="C888" s="175"/>
      <c r="D888" s="176"/>
      <c r="E888" s="199"/>
      <c r="F888" s="202"/>
      <c r="G888" s="203"/>
      <c r="H888" s="203"/>
      <c r="I888" s="217"/>
      <c r="J888" s="216"/>
      <c r="K888" s="179"/>
    </row>
    <row r="889" spans="1:11" x14ac:dyDescent="0.2">
      <c r="A889" s="199"/>
      <c r="B889" s="200"/>
      <c r="C889" s="175"/>
      <c r="D889" s="176"/>
      <c r="E889" s="199"/>
      <c r="F889" s="202"/>
      <c r="G889" s="203"/>
      <c r="H889" s="203"/>
      <c r="I889" s="217"/>
      <c r="J889" s="216"/>
      <c r="K889" s="179"/>
    </row>
    <row r="890" spans="1:11" x14ac:dyDescent="0.2">
      <c r="A890" s="199"/>
      <c r="B890" s="200"/>
      <c r="C890" s="175"/>
      <c r="D890" s="176"/>
      <c r="E890" s="199"/>
      <c r="F890" s="202"/>
      <c r="G890" s="203"/>
      <c r="H890" s="203"/>
      <c r="I890" s="217"/>
      <c r="J890" s="216"/>
      <c r="K890" s="179"/>
    </row>
    <row r="891" spans="1:11" x14ac:dyDescent="0.2">
      <c r="A891" s="199"/>
      <c r="B891" s="200"/>
      <c r="C891" s="175"/>
      <c r="D891" s="176"/>
      <c r="E891" s="199"/>
      <c r="F891" s="202"/>
      <c r="G891" s="203"/>
      <c r="H891" s="203"/>
      <c r="I891" s="217"/>
      <c r="J891" s="216"/>
      <c r="K891" s="179"/>
    </row>
    <row r="892" spans="1:11" x14ac:dyDescent="0.2">
      <c r="A892" s="199"/>
      <c r="B892" s="200"/>
      <c r="C892" s="175"/>
      <c r="D892" s="176"/>
      <c r="E892" s="199"/>
      <c r="F892" s="202"/>
      <c r="G892" s="203"/>
      <c r="H892" s="203"/>
      <c r="I892" s="217"/>
      <c r="J892" s="216"/>
      <c r="K892" s="179"/>
    </row>
    <row r="893" spans="1:11" x14ac:dyDescent="0.2">
      <c r="A893" s="199"/>
      <c r="B893" s="200"/>
      <c r="C893" s="175"/>
      <c r="D893" s="176"/>
      <c r="E893" s="199"/>
      <c r="F893" s="202"/>
      <c r="G893" s="203"/>
      <c r="H893" s="203"/>
      <c r="I893" s="217"/>
      <c r="J893" s="216"/>
      <c r="K893" s="179"/>
    </row>
    <row r="894" spans="1:11" x14ac:dyDescent="0.2">
      <c r="A894" s="199"/>
      <c r="B894" s="200"/>
      <c r="C894" s="175"/>
      <c r="D894" s="176"/>
      <c r="E894" s="199"/>
      <c r="F894" s="202"/>
      <c r="G894" s="203"/>
      <c r="H894" s="203"/>
      <c r="I894" s="217"/>
      <c r="J894" s="216"/>
      <c r="K894" s="179"/>
    </row>
    <row r="895" spans="1:11" x14ac:dyDescent="0.2">
      <c r="A895" s="199"/>
      <c r="B895" s="200"/>
      <c r="C895" s="175"/>
      <c r="D895" s="176"/>
      <c r="E895" s="199"/>
      <c r="F895" s="202"/>
      <c r="G895" s="203"/>
      <c r="H895" s="203"/>
      <c r="I895" s="217"/>
      <c r="J895" s="216"/>
      <c r="K895" s="179"/>
    </row>
    <row r="896" spans="1:11" x14ac:dyDescent="0.2">
      <c r="A896" s="199"/>
      <c r="B896" s="200"/>
      <c r="C896" s="175"/>
      <c r="D896" s="176"/>
      <c r="E896" s="199"/>
      <c r="F896" s="202"/>
      <c r="G896" s="203"/>
      <c r="H896" s="203"/>
      <c r="I896" s="217"/>
      <c r="J896" s="216"/>
      <c r="K896" s="179"/>
    </row>
    <row r="897" spans="1:11" x14ac:dyDescent="0.2">
      <c r="A897" s="199"/>
      <c r="B897" s="200"/>
      <c r="C897" s="175"/>
      <c r="D897" s="176"/>
      <c r="E897" s="199"/>
      <c r="F897" s="202"/>
      <c r="G897" s="203"/>
      <c r="H897" s="203"/>
      <c r="I897" s="217"/>
      <c r="J897" s="216"/>
      <c r="K897" s="179"/>
    </row>
    <row r="898" spans="1:11" x14ac:dyDescent="0.2">
      <c r="A898" s="199"/>
      <c r="B898" s="200"/>
      <c r="C898" s="175"/>
      <c r="D898" s="176"/>
      <c r="E898" s="199"/>
      <c r="F898" s="202"/>
      <c r="G898" s="203"/>
      <c r="H898" s="203"/>
      <c r="I898" s="217"/>
      <c r="J898" s="216"/>
      <c r="K898" s="179"/>
    </row>
    <row r="899" spans="1:11" x14ac:dyDescent="0.2">
      <c r="A899" s="199"/>
      <c r="B899" s="200"/>
      <c r="C899" s="175"/>
      <c r="D899" s="176"/>
      <c r="E899" s="199"/>
      <c r="F899" s="202"/>
      <c r="G899" s="203"/>
      <c r="H899" s="203"/>
      <c r="I899" s="217"/>
      <c r="J899" s="216"/>
      <c r="K899" s="179"/>
    </row>
    <row r="900" spans="1:11" x14ac:dyDescent="0.2">
      <c r="A900" s="199"/>
      <c r="B900" s="200"/>
      <c r="C900" s="175"/>
      <c r="D900" s="176"/>
      <c r="E900" s="199"/>
      <c r="F900" s="202"/>
      <c r="G900" s="203"/>
      <c r="H900" s="203"/>
      <c r="I900" s="217"/>
      <c r="J900" s="216"/>
      <c r="K900" s="179"/>
    </row>
    <row r="901" spans="1:11" x14ac:dyDescent="0.2">
      <c r="A901" s="199"/>
      <c r="B901" s="200"/>
      <c r="C901" s="175"/>
      <c r="D901" s="176"/>
      <c r="E901" s="199"/>
      <c r="F901" s="202"/>
      <c r="G901" s="203"/>
      <c r="H901" s="203"/>
      <c r="I901" s="217"/>
      <c r="J901" s="216"/>
      <c r="K901" s="179"/>
    </row>
    <row r="902" spans="1:11" x14ac:dyDescent="0.2">
      <c r="A902" s="199"/>
      <c r="B902" s="200"/>
      <c r="C902" s="175"/>
      <c r="D902" s="176"/>
      <c r="E902" s="199"/>
      <c r="F902" s="202"/>
      <c r="G902" s="203"/>
      <c r="H902" s="203"/>
      <c r="I902" s="217"/>
      <c r="J902" s="216"/>
      <c r="K902" s="179"/>
    </row>
    <row r="903" spans="1:11" x14ac:dyDescent="0.2">
      <c r="A903" s="199"/>
      <c r="B903" s="200"/>
      <c r="C903" s="175"/>
      <c r="D903" s="176"/>
      <c r="E903" s="199"/>
      <c r="F903" s="202"/>
      <c r="G903" s="203"/>
      <c r="H903" s="203"/>
      <c r="I903" s="217"/>
      <c r="J903" s="216"/>
      <c r="K903" s="179"/>
    </row>
    <row r="904" spans="1:11" x14ac:dyDescent="0.2">
      <c r="A904" s="199"/>
      <c r="B904" s="200"/>
      <c r="C904" s="175"/>
      <c r="D904" s="176"/>
      <c r="E904" s="199"/>
      <c r="F904" s="202"/>
      <c r="G904" s="203"/>
      <c r="H904" s="203"/>
      <c r="I904" s="217"/>
      <c r="J904" s="216"/>
      <c r="K904" s="179"/>
    </row>
    <row r="905" spans="1:11" x14ac:dyDescent="0.2">
      <c r="A905" s="199"/>
      <c r="B905" s="200"/>
      <c r="C905" s="175"/>
      <c r="D905" s="176"/>
      <c r="E905" s="199"/>
      <c r="F905" s="202"/>
      <c r="G905" s="203"/>
      <c r="H905" s="203"/>
      <c r="I905" s="217"/>
      <c r="J905" s="216"/>
      <c r="K905" s="179"/>
    </row>
    <row r="906" spans="1:11" x14ac:dyDescent="0.2">
      <c r="A906" s="199"/>
      <c r="B906" s="200"/>
      <c r="C906" s="175"/>
      <c r="D906" s="176"/>
      <c r="E906" s="199"/>
      <c r="F906" s="202"/>
      <c r="G906" s="203"/>
      <c r="H906" s="203"/>
      <c r="I906" s="217"/>
      <c r="J906" s="216"/>
      <c r="K906" s="179"/>
    </row>
    <row r="907" spans="1:11" x14ac:dyDescent="0.2">
      <c r="A907" s="199"/>
      <c r="B907" s="200"/>
      <c r="C907" s="175"/>
      <c r="D907" s="176"/>
      <c r="E907" s="199"/>
      <c r="F907" s="202"/>
      <c r="G907" s="203"/>
      <c r="H907" s="203"/>
      <c r="I907" s="217"/>
      <c r="J907" s="216"/>
      <c r="K907" s="179"/>
    </row>
    <row r="908" spans="1:11" x14ac:dyDescent="0.2">
      <c r="A908" s="199"/>
      <c r="B908" s="200"/>
      <c r="C908" s="175"/>
      <c r="D908" s="176"/>
      <c r="E908" s="199"/>
      <c r="F908" s="202"/>
      <c r="G908" s="203"/>
      <c r="H908" s="203"/>
      <c r="I908" s="217"/>
      <c r="J908" s="216"/>
      <c r="K908" s="179"/>
    </row>
    <row r="909" spans="1:11" x14ac:dyDescent="0.2">
      <c r="A909" s="199"/>
      <c r="B909" s="200"/>
      <c r="C909" s="175"/>
      <c r="D909" s="176"/>
      <c r="E909" s="199"/>
      <c r="F909" s="202"/>
      <c r="G909" s="203"/>
      <c r="H909" s="203"/>
      <c r="I909" s="217"/>
      <c r="J909" s="216"/>
      <c r="K909" s="179"/>
    </row>
    <row r="910" spans="1:11" x14ac:dyDescent="0.2">
      <c r="A910" s="199"/>
      <c r="B910" s="200"/>
      <c r="C910" s="175"/>
      <c r="D910" s="176"/>
      <c r="E910" s="199"/>
      <c r="F910" s="202"/>
      <c r="G910" s="203"/>
      <c r="H910" s="203"/>
      <c r="I910" s="217"/>
      <c r="J910" s="216"/>
      <c r="K910" s="179"/>
    </row>
    <row r="911" spans="1:11" x14ac:dyDescent="0.2">
      <c r="A911" s="199"/>
      <c r="B911" s="200"/>
      <c r="C911" s="175"/>
      <c r="D911" s="176"/>
      <c r="E911" s="199"/>
      <c r="F911" s="202"/>
      <c r="G911" s="203"/>
      <c r="H911" s="203"/>
      <c r="I911" s="217"/>
      <c r="J911" s="216"/>
      <c r="K911" s="179"/>
    </row>
    <row r="912" spans="1:11" x14ac:dyDescent="0.2">
      <c r="A912" s="199"/>
      <c r="B912" s="200"/>
      <c r="C912" s="175"/>
      <c r="D912" s="176"/>
      <c r="E912" s="199"/>
      <c r="F912" s="202"/>
      <c r="G912" s="203"/>
      <c r="H912" s="203"/>
      <c r="I912" s="217"/>
      <c r="J912" s="216"/>
      <c r="K912" s="179"/>
    </row>
    <row r="913" spans="1:11" x14ac:dyDescent="0.2">
      <c r="A913" s="199"/>
      <c r="B913" s="200"/>
      <c r="C913" s="175"/>
      <c r="D913" s="176"/>
      <c r="E913" s="199"/>
      <c r="F913" s="202"/>
      <c r="G913" s="203"/>
      <c r="H913" s="203"/>
      <c r="I913" s="217"/>
      <c r="J913" s="216"/>
      <c r="K913" s="179"/>
    </row>
    <row r="914" spans="1:11" x14ac:dyDescent="0.2">
      <c r="A914" s="199"/>
      <c r="B914" s="200"/>
      <c r="C914" s="175"/>
      <c r="D914" s="176"/>
      <c r="E914" s="199"/>
      <c r="F914" s="202"/>
      <c r="G914" s="203"/>
      <c r="H914" s="203"/>
      <c r="I914" s="217"/>
      <c r="J914" s="216"/>
      <c r="K914" s="179"/>
    </row>
    <row r="915" spans="1:11" x14ac:dyDescent="0.2">
      <c r="A915" s="199"/>
      <c r="B915" s="200"/>
      <c r="C915" s="175"/>
      <c r="D915" s="176"/>
      <c r="E915" s="199"/>
      <c r="F915" s="202"/>
      <c r="G915" s="203"/>
      <c r="H915" s="203"/>
      <c r="I915" s="217"/>
      <c r="J915" s="216"/>
      <c r="K915" s="179"/>
    </row>
    <row r="916" spans="1:11" x14ac:dyDescent="0.2">
      <c r="A916" s="199"/>
      <c r="B916" s="200"/>
      <c r="C916" s="175"/>
      <c r="D916" s="176"/>
      <c r="E916" s="199"/>
      <c r="F916" s="202"/>
      <c r="G916" s="203"/>
      <c r="H916" s="203"/>
      <c r="I916" s="217"/>
      <c r="J916" s="216"/>
      <c r="K916" s="179"/>
    </row>
    <row r="917" spans="1:11" x14ac:dyDescent="0.2">
      <c r="A917" s="199"/>
      <c r="B917" s="200"/>
      <c r="C917" s="175"/>
      <c r="D917" s="176"/>
      <c r="E917" s="199"/>
      <c r="F917" s="202"/>
      <c r="G917" s="203"/>
      <c r="H917" s="203"/>
      <c r="I917" s="217"/>
      <c r="J917" s="216"/>
      <c r="K917" s="179"/>
    </row>
    <row r="918" spans="1:11" x14ac:dyDescent="0.2">
      <c r="A918" s="199"/>
      <c r="B918" s="200"/>
      <c r="C918" s="175"/>
      <c r="D918" s="176"/>
      <c r="E918" s="199"/>
      <c r="F918" s="202"/>
      <c r="G918" s="203"/>
      <c r="H918" s="203"/>
      <c r="I918" s="217"/>
      <c r="J918" s="216"/>
      <c r="K918" s="179"/>
    </row>
    <row r="919" spans="1:11" x14ac:dyDescent="0.2">
      <c r="A919" s="199"/>
      <c r="B919" s="200"/>
      <c r="C919" s="175"/>
      <c r="D919" s="176"/>
      <c r="E919" s="199"/>
      <c r="F919" s="202"/>
      <c r="G919" s="203"/>
      <c r="H919" s="203"/>
      <c r="I919" s="217"/>
      <c r="J919" s="216"/>
      <c r="K919" s="179"/>
    </row>
    <row r="920" spans="1:11" x14ac:dyDescent="0.2">
      <c r="A920" s="199"/>
      <c r="B920" s="200"/>
      <c r="C920" s="175"/>
      <c r="D920" s="176"/>
      <c r="E920" s="199"/>
      <c r="F920" s="202"/>
      <c r="G920" s="203"/>
      <c r="H920" s="203"/>
      <c r="I920" s="217"/>
      <c r="J920" s="216"/>
      <c r="K920" s="179"/>
    </row>
    <row r="921" spans="1:11" x14ac:dyDescent="0.2">
      <c r="A921" s="199"/>
      <c r="B921" s="200"/>
      <c r="C921" s="175"/>
      <c r="D921" s="176"/>
      <c r="E921" s="199"/>
      <c r="F921" s="202"/>
      <c r="G921" s="203"/>
      <c r="H921" s="203"/>
      <c r="I921" s="217"/>
      <c r="J921" s="216"/>
      <c r="K921" s="179"/>
    </row>
    <row r="922" spans="1:11" x14ac:dyDescent="0.2">
      <c r="A922" s="199"/>
      <c r="B922" s="200"/>
      <c r="C922" s="175"/>
      <c r="D922" s="176"/>
      <c r="E922" s="199"/>
      <c r="F922" s="202"/>
      <c r="G922" s="203"/>
      <c r="H922" s="203"/>
      <c r="I922" s="217"/>
      <c r="J922" s="216"/>
      <c r="K922" s="179"/>
    </row>
    <row r="923" spans="1:11" x14ac:dyDescent="0.2">
      <c r="A923" s="199"/>
      <c r="B923" s="200"/>
      <c r="C923" s="175"/>
      <c r="D923" s="176"/>
      <c r="E923" s="199"/>
      <c r="F923" s="202"/>
      <c r="G923" s="203"/>
      <c r="H923" s="203"/>
      <c r="I923" s="217"/>
      <c r="J923" s="216"/>
      <c r="K923" s="179"/>
    </row>
    <row r="924" spans="1:11" x14ac:dyDescent="0.2">
      <c r="A924" s="199"/>
      <c r="B924" s="200"/>
      <c r="C924" s="175"/>
      <c r="D924" s="176"/>
      <c r="E924" s="199"/>
      <c r="F924" s="202"/>
      <c r="G924" s="203"/>
      <c r="H924" s="203"/>
      <c r="I924" s="217"/>
      <c r="J924" s="216"/>
      <c r="K924" s="179"/>
    </row>
    <row r="925" spans="1:11" x14ac:dyDescent="0.2">
      <c r="A925" s="199"/>
      <c r="B925" s="200"/>
      <c r="C925" s="175"/>
      <c r="D925" s="176"/>
      <c r="E925" s="199"/>
      <c r="F925" s="202"/>
      <c r="G925" s="203"/>
      <c r="H925" s="203"/>
      <c r="I925" s="217"/>
      <c r="J925" s="216"/>
      <c r="K925" s="179"/>
    </row>
    <row r="926" spans="1:11" x14ac:dyDescent="0.2">
      <c r="A926" s="199"/>
      <c r="B926" s="200"/>
      <c r="C926" s="175"/>
      <c r="D926" s="176"/>
      <c r="E926" s="199"/>
      <c r="F926" s="202"/>
      <c r="G926" s="203"/>
      <c r="H926" s="203"/>
      <c r="I926" s="217"/>
      <c r="J926" s="216"/>
      <c r="K926" s="179"/>
    </row>
    <row r="927" spans="1:11" x14ac:dyDescent="0.2">
      <c r="A927" s="199"/>
      <c r="B927" s="200"/>
      <c r="C927" s="175"/>
      <c r="D927" s="176"/>
      <c r="E927" s="199"/>
      <c r="F927" s="202"/>
      <c r="G927" s="203"/>
      <c r="H927" s="203"/>
      <c r="I927" s="217"/>
      <c r="J927" s="216"/>
      <c r="K927" s="179"/>
    </row>
    <row r="928" spans="1:11" x14ac:dyDescent="0.2">
      <c r="A928" s="199"/>
      <c r="B928" s="200"/>
      <c r="C928" s="175"/>
      <c r="D928" s="176"/>
      <c r="E928" s="199"/>
      <c r="F928" s="202"/>
      <c r="G928" s="203"/>
      <c r="H928" s="203"/>
      <c r="I928" s="217"/>
      <c r="J928" s="216"/>
      <c r="K928" s="179"/>
    </row>
    <row r="929" spans="1:11" x14ac:dyDescent="0.2">
      <c r="A929" s="199"/>
      <c r="B929" s="200"/>
      <c r="C929" s="175"/>
      <c r="D929" s="176"/>
      <c r="E929" s="199"/>
      <c r="F929" s="202"/>
      <c r="G929" s="203"/>
      <c r="H929" s="203"/>
      <c r="I929" s="217"/>
      <c r="J929" s="216"/>
      <c r="K929" s="179"/>
    </row>
    <row r="930" spans="1:11" x14ac:dyDescent="0.2">
      <c r="A930" s="199"/>
      <c r="B930" s="200"/>
      <c r="C930" s="175"/>
      <c r="D930" s="176"/>
      <c r="E930" s="199"/>
      <c r="F930" s="202"/>
      <c r="G930" s="203"/>
      <c r="H930" s="203"/>
      <c r="I930" s="217"/>
      <c r="J930" s="216"/>
      <c r="K930" s="179"/>
    </row>
    <row r="931" spans="1:11" x14ac:dyDescent="0.2">
      <c r="A931" s="199"/>
      <c r="B931" s="200"/>
      <c r="C931" s="175"/>
      <c r="D931" s="176"/>
      <c r="E931" s="199"/>
      <c r="F931" s="202"/>
      <c r="G931" s="203"/>
      <c r="H931" s="203"/>
      <c r="I931" s="217"/>
      <c r="J931" s="216"/>
      <c r="K931" s="179"/>
    </row>
    <row r="932" spans="1:11" x14ac:dyDescent="0.2">
      <c r="A932" s="199"/>
      <c r="B932" s="200"/>
      <c r="E932" s="199"/>
      <c r="F932" s="202"/>
      <c r="G932" s="203"/>
      <c r="H932" s="203"/>
      <c r="I932" s="217"/>
      <c r="J932" s="216"/>
      <c r="K932" s="179"/>
    </row>
    <row r="933" spans="1:11" x14ac:dyDescent="0.2">
      <c r="A933" s="199"/>
      <c r="B933" s="200"/>
      <c r="E933" s="199"/>
      <c r="F933" s="202"/>
      <c r="G933" s="203"/>
      <c r="H933" s="203"/>
      <c r="I933" s="217"/>
      <c r="J933" s="216"/>
      <c r="K933" s="179"/>
    </row>
    <row r="934" spans="1:11" x14ac:dyDescent="0.2">
      <c r="A934" s="199"/>
      <c r="B934" s="200"/>
      <c r="E934" s="199"/>
      <c r="F934" s="202"/>
      <c r="G934" s="203"/>
      <c r="H934" s="203"/>
      <c r="I934" s="217"/>
      <c r="J934" s="216"/>
      <c r="K934" s="179"/>
    </row>
    <row r="935" spans="1:11" x14ac:dyDescent="0.2">
      <c r="A935" s="199"/>
      <c r="B935" s="200"/>
      <c r="E935" s="199"/>
      <c r="F935" s="202"/>
      <c r="G935" s="203"/>
      <c r="H935" s="203"/>
      <c r="I935" s="217"/>
      <c r="J935" s="216"/>
      <c r="K935" s="179"/>
    </row>
    <row r="936" spans="1:11" x14ac:dyDescent="0.2">
      <c r="A936" s="199"/>
      <c r="B936" s="200"/>
      <c r="E936" s="199"/>
      <c r="F936" s="202"/>
      <c r="G936" s="203"/>
      <c r="H936" s="203"/>
      <c r="I936" s="217"/>
      <c r="J936" s="216"/>
      <c r="K936" s="179"/>
    </row>
    <row r="937" spans="1:11" x14ac:dyDescent="0.2">
      <c r="A937" s="199"/>
      <c r="B937" s="200"/>
      <c r="E937" s="199"/>
      <c r="F937" s="202"/>
      <c r="G937" s="203"/>
      <c r="H937" s="203"/>
      <c r="I937" s="217"/>
      <c r="J937" s="216"/>
      <c r="K937" s="179"/>
    </row>
    <row r="938" spans="1:11" x14ac:dyDescent="0.2">
      <c r="A938" s="199"/>
      <c r="B938" s="200"/>
      <c r="E938" s="199"/>
      <c r="F938" s="202"/>
      <c r="G938" s="203"/>
      <c r="H938" s="203"/>
      <c r="I938" s="217"/>
      <c r="J938" s="216"/>
      <c r="K938" s="179"/>
    </row>
    <row r="939" spans="1:11" x14ac:dyDescent="0.2">
      <c r="A939" s="199"/>
      <c r="B939" s="200"/>
      <c r="E939" s="199"/>
      <c r="F939" s="202"/>
      <c r="G939" s="203"/>
      <c r="H939" s="203"/>
      <c r="I939" s="217"/>
      <c r="J939" s="216"/>
      <c r="K939" s="179"/>
    </row>
    <row r="940" spans="1:11" x14ac:dyDescent="0.2">
      <c r="A940" s="199"/>
      <c r="B940" s="200"/>
      <c r="E940" s="199"/>
      <c r="F940" s="202"/>
      <c r="G940" s="203"/>
      <c r="H940" s="203"/>
      <c r="I940" s="217"/>
      <c r="J940" s="216"/>
      <c r="K940" s="179"/>
    </row>
    <row r="941" spans="1:11" x14ac:dyDescent="0.2">
      <c r="A941" s="199"/>
      <c r="B941" s="200"/>
      <c r="E941" s="199"/>
      <c r="F941" s="202"/>
      <c r="G941" s="203"/>
      <c r="H941" s="203"/>
      <c r="I941" s="217"/>
      <c r="J941" s="216"/>
      <c r="K941" s="179"/>
    </row>
    <row r="942" spans="1:11" x14ac:dyDescent="0.2">
      <c r="A942" s="199"/>
      <c r="B942" s="200"/>
      <c r="E942" s="199"/>
      <c r="F942" s="202"/>
      <c r="G942" s="203"/>
      <c r="H942" s="203"/>
      <c r="I942" s="217"/>
      <c r="J942" s="216"/>
      <c r="K942" s="179"/>
    </row>
    <row r="943" spans="1:11" x14ac:dyDescent="0.2">
      <c r="A943" s="199"/>
      <c r="B943" s="200"/>
      <c r="E943" s="199"/>
      <c r="F943" s="202"/>
      <c r="G943" s="203"/>
      <c r="H943" s="203"/>
      <c r="I943" s="217"/>
      <c r="J943" s="216"/>
      <c r="K943" s="179"/>
    </row>
    <row r="944" spans="1:11" x14ac:dyDescent="0.2">
      <c r="A944" s="199"/>
      <c r="B944" s="200"/>
      <c r="E944" s="199"/>
      <c r="F944" s="202"/>
      <c r="G944" s="203"/>
      <c r="H944" s="203"/>
      <c r="I944" s="217"/>
      <c r="J944" s="216"/>
      <c r="K944" s="179"/>
    </row>
    <row r="945" spans="1:11" x14ac:dyDescent="0.2">
      <c r="A945" s="199"/>
      <c r="B945" s="200"/>
      <c r="E945" s="199"/>
      <c r="F945" s="202"/>
      <c r="G945" s="203"/>
      <c r="H945" s="203"/>
      <c r="I945" s="217"/>
      <c r="J945" s="216"/>
      <c r="K945" s="179"/>
    </row>
    <row r="946" spans="1:11" x14ac:dyDescent="0.2">
      <c r="A946" s="199"/>
      <c r="B946" s="200"/>
      <c r="E946" s="199"/>
      <c r="F946" s="202"/>
      <c r="G946" s="203"/>
      <c r="H946" s="203"/>
      <c r="I946" s="217"/>
      <c r="J946" s="216"/>
      <c r="K946" s="179"/>
    </row>
    <row r="947" spans="1:11" x14ac:dyDescent="0.2">
      <c r="A947" s="199"/>
      <c r="B947" s="200"/>
      <c r="E947" s="199"/>
      <c r="F947" s="202"/>
      <c r="G947" s="203"/>
      <c r="H947" s="203"/>
      <c r="I947" s="217"/>
      <c r="J947" s="216"/>
      <c r="K947" s="179"/>
    </row>
    <row r="948" spans="1:11" x14ac:dyDescent="0.2">
      <c r="A948" s="199"/>
      <c r="B948" s="200"/>
      <c r="E948" s="199"/>
      <c r="F948" s="202"/>
      <c r="G948" s="203"/>
      <c r="H948" s="203"/>
      <c r="I948" s="217"/>
      <c r="J948" s="216"/>
      <c r="K948" s="179"/>
    </row>
    <row r="949" spans="1:11" x14ac:dyDescent="0.2">
      <c r="A949" s="199"/>
      <c r="B949" s="200"/>
      <c r="E949" s="199"/>
      <c r="F949" s="202"/>
      <c r="G949" s="203"/>
      <c r="H949" s="203"/>
      <c r="I949" s="217"/>
      <c r="J949" s="216"/>
      <c r="K949" s="179"/>
    </row>
    <row r="950" spans="1:11" x14ac:dyDescent="0.2">
      <c r="A950" s="199"/>
      <c r="B950" s="200"/>
      <c r="E950" s="199"/>
      <c r="F950" s="202"/>
      <c r="G950" s="203"/>
      <c r="H950" s="203"/>
      <c r="I950" s="217"/>
      <c r="J950" s="216"/>
      <c r="K950" s="179"/>
    </row>
    <row r="951" spans="1:11" x14ac:dyDescent="0.2">
      <c r="A951" s="199"/>
      <c r="B951" s="200"/>
      <c r="E951" s="199"/>
      <c r="F951" s="202"/>
      <c r="G951" s="203"/>
      <c r="H951" s="203"/>
      <c r="I951" s="217"/>
      <c r="J951" s="216"/>
      <c r="K951" s="179"/>
    </row>
    <row r="952" spans="1:11" x14ac:dyDescent="0.2">
      <c r="A952" s="199"/>
      <c r="B952" s="200"/>
      <c r="E952" s="199"/>
      <c r="F952" s="202"/>
      <c r="G952" s="203"/>
      <c r="H952" s="203"/>
      <c r="I952" s="217"/>
      <c r="J952" s="216"/>
      <c r="K952" s="179"/>
    </row>
    <row r="953" spans="1:11" x14ac:dyDescent="0.2">
      <c r="A953" s="199"/>
      <c r="B953" s="200"/>
      <c r="E953" s="199"/>
      <c r="F953" s="202"/>
      <c r="G953" s="203"/>
      <c r="H953" s="203"/>
      <c r="I953" s="217"/>
      <c r="J953" s="216"/>
      <c r="K953" s="179"/>
    </row>
    <row r="954" spans="1:11" x14ac:dyDescent="0.2">
      <c r="A954" s="199"/>
      <c r="B954" s="200"/>
      <c r="E954" s="199"/>
      <c r="F954" s="202"/>
      <c r="G954" s="203"/>
      <c r="H954" s="203"/>
      <c r="I954" s="217"/>
      <c r="J954" s="216"/>
      <c r="K954" s="179"/>
    </row>
    <row r="955" spans="1:11" x14ac:dyDescent="0.2">
      <c r="A955" s="199"/>
      <c r="B955" s="200"/>
      <c r="E955" s="199"/>
      <c r="F955" s="202"/>
      <c r="G955" s="203"/>
      <c r="H955" s="203"/>
      <c r="I955" s="217"/>
      <c r="J955" s="216"/>
      <c r="K955" s="179"/>
    </row>
    <row r="956" spans="1:11" x14ac:dyDescent="0.2">
      <c r="A956" s="199"/>
      <c r="B956" s="200"/>
      <c r="E956" s="199"/>
      <c r="F956" s="202"/>
      <c r="G956" s="203"/>
      <c r="H956" s="203"/>
      <c r="I956" s="217"/>
      <c r="J956" s="216"/>
      <c r="K956" s="179"/>
    </row>
    <row r="957" spans="1:11" x14ac:dyDescent="0.2">
      <c r="A957" s="199"/>
      <c r="B957" s="200"/>
      <c r="E957" s="199"/>
      <c r="F957" s="202"/>
      <c r="G957" s="203"/>
      <c r="H957" s="203"/>
      <c r="I957" s="217"/>
      <c r="J957" s="216"/>
      <c r="K957" s="179"/>
    </row>
    <row r="958" spans="1:11" x14ac:dyDescent="0.2">
      <c r="A958" s="199"/>
      <c r="B958" s="200"/>
      <c r="E958" s="199"/>
      <c r="F958" s="202"/>
      <c r="G958" s="203"/>
      <c r="H958" s="203"/>
      <c r="I958" s="217"/>
      <c r="J958" s="216"/>
      <c r="K958" s="179"/>
    </row>
    <row r="959" spans="1:11" x14ac:dyDescent="0.2">
      <c r="A959" s="199"/>
      <c r="B959" s="200"/>
      <c r="E959" s="199"/>
      <c r="F959" s="202"/>
      <c r="G959" s="203"/>
      <c r="H959" s="203"/>
      <c r="I959" s="217"/>
      <c r="J959" s="216"/>
      <c r="K959" s="179"/>
    </row>
    <row r="960" spans="1:11" x14ac:dyDescent="0.2">
      <c r="A960" s="199"/>
      <c r="B960" s="200"/>
      <c r="E960" s="199"/>
      <c r="F960" s="202"/>
      <c r="G960" s="203"/>
      <c r="H960" s="203"/>
      <c r="I960" s="217"/>
      <c r="J960" s="216"/>
      <c r="K960" s="179"/>
    </row>
    <row r="961" spans="1:11" x14ac:dyDescent="0.2">
      <c r="A961" s="199"/>
      <c r="B961" s="200"/>
      <c r="E961" s="199"/>
      <c r="F961" s="202"/>
      <c r="G961" s="203"/>
      <c r="H961" s="203"/>
      <c r="I961" s="217"/>
      <c r="J961" s="216"/>
      <c r="K961" s="179"/>
    </row>
    <row r="962" spans="1:11" x14ac:dyDescent="0.2">
      <c r="A962" s="199"/>
      <c r="B962" s="200"/>
      <c r="E962" s="199"/>
      <c r="F962" s="202"/>
      <c r="G962" s="203"/>
      <c r="H962" s="203"/>
      <c r="I962" s="217"/>
      <c r="J962" s="216"/>
      <c r="K962" s="179"/>
    </row>
    <row r="963" spans="1:11" x14ac:dyDescent="0.2">
      <c r="A963" s="199"/>
      <c r="B963" s="200"/>
      <c r="E963" s="199"/>
      <c r="F963" s="202"/>
      <c r="G963" s="203"/>
      <c r="H963" s="203"/>
      <c r="I963" s="217"/>
      <c r="J963" s="216"/>
      <c r="K963" s="179"/>
    </row>
    <row r="964" spans="1:11" x14ac:dyDescent="0.2">
      <c r="A964" s="199"/>
      <c r="B964" s="200"/>
      <c r="E964" s="199"/>
      <c r="F964" s="202"/>
      <c r="G964" s="203"/>
      <c r="H964" s="203"/>
      <c r="I964" s="217"/>
      <c r="J964" s="216"/>
      <c r="K964" s="179"/>
    </row>
    <row r="965" spans="1:11" x14ac:dyDescent="0.2">
      <c r="A965" s="199"/>
      <c r="B965" s="200"/>
      <c r="E965" s="199"/>
      <c r="F965" s="202"/>
      <c r="G965" s="203"/>
      <c r="H965" s="203"/>
      <c r="I965" s="217"/>
      <c r="J965" s="216"/>
      <c r="K965" s="179"/>
    </row>
    <row r="966" spans="1:11" x14ac:dyDescent="0.2">
      <c r="A966" s="199"/>
      <c r="B966" s="200"/>
      <c r="E966" s="199"/>
      <c r="F966" s="202"/>
      <c r="G966" s="203"/>
      <c r="H966" s="203"/>
      <c r="I966" s="217"/>
      <c r="J966" s="216"/>
      <c r="K966" s="179"/>
    </row>
    <row r="967" spans="1:11" x14ac:dyDescent="0.2">
      <c r="A967" s="199"/>
      <c r="B967" s="200"/>
      <c r="E967" s="199"/>
      <c r="F967" s="202"/>
      <c r="G967" s="203"/>
      <c r="H967" s="203"/>
      <c r="I967" s="217"/>
      <c r="J967" s="216"/>
      <c r="K967" s="179"/>
    </row>
    <row r="968" spans="1:11" x14ac:dyDescent="0.2">
      <c r="A968" s="199"/>
      <c r="B968" s="200"/>
      <c r="E968" s="199"/>
      <c r="F968" s="202"/>
      <c r="G968" s="203"/>
      <c r="H968" s="203"/>
      <c r="I968" s="217"/>
      <c r="J968" s="216"/>
      <c r="K968" s="179"/>
    </row>
    <row r="969" spans="1:11" x14ac:dyDescent="0.2">
      <c r="A969" s="199"/>
      <c r="B969" s="200"/>
      <c r="E969" s="199"/>
      <c r="F969" s="202"/>
      <c r="G969" s="203"/>
      <c r="H969" s="203"/>
      <c r="I969" s="217"/>
      <c r="J969" s="216"/>
      <c r="K969" s="179"/>
    </row>
    <row r="970" spans="1:11" x14ac:dyDescent="0.2">
      <c r="A970" s="199"/>
      <c r="B970" s="200"/>
      <c r="E970" s="199"/>
      <c r="F970" s="202"/>
      <c r="G970" s="203"/>
      <c r="H970" s="203"/>
      <c r="I970" s="217"/>
      <c r="J970" s="216"/>
      <c r="K970" s="179"/>
    </row>
    <row r="971" spans="1:11" x14ac:dyDescent="0.2">
      <c r="A971" s="199"/>
      <c r="B971" s="200"/>
      <c r="E971" s="199"/>
      <c r="F971" s="202"/>
      <c r="G971" s="203"/>
      <c r="H971" s="203"/>
      <c r="I971" s="217"/>
      <c r="J971" s="216"/>
      <c r="K971" s="179"/>
    </row>
    <row r="972" spans="1:11" x14ac:dyDescent="0.2">
      <c r="A972" s="199"/>
      <c r="B972" s="200"/>
      <c r="E972" s="199"/>
      <c r="F972" s="202"/>
      <c r="G972" s="203"/>
      <c r="H972" s="203"/>
      <c r="I972" s="217"/>
      <c r="J972" s="216"/>
      <c r="K972" s="179"/>
    </row>
    <row r="973" spans="1:11" x14ac:dyDescent="0.2">
      <c r="A973" s="199"/>
      <c r="B973" s="200"/>
      <c r="E973" s="199"/>
      <c r="F973" s="202"/>
      <c r="G973" s="203"/>
      <c r="H973" s="203"/>
      <c r="I973" s="217"/>
      <c r="J973" s="216"/>
      <c r="K973" s="179"/>
    </row>
    <row r="974" spans="1:11" x14ac:dyDescent="0.2">
      <c r="A974" s="199"/>
      <c r="B974" s="200"/>
      <c r="E974" s="199"/>
      <c r="F974" s="202"/>
      <c r="G974" s="203"/>
      <c r="H974" s="203"/>
      <c r="I974" s="217"/>
      <c r="J974" s="216"/>
      <c r="K974" s="179"/>
    </row>
    <row r="975" spans="1:11" x14ac:dyDescent="0.2">
      <c r="A975" s="199"/>
      <c r="B975" s="200"/>
      <c r="E975" s="199"/>
      <c r="F975" s="202"/>
      <c r="G975" s="203"/>
      <c r="H975" s="203"/>
      <c r="I975" s="217"/>
      <c r="J975" s="216"/>
      <c r="K975" s="179"/>
    </row>
    <row r="976" spans="1:11" x14ac:dyDescent="0.2">
      <c r="A976" s="199"/>
      <c r="B976" s="200"/>
      <c r="E976" s="199"/>
      <c r="F976" s="202"/>
      <c r="G976" s="203"/>
      <c r="H976" s="203"/>
      <c r="I976" s="217"/>
      <c r="J976" s="216"/>
      <c r="K976" s="179"/>
    </row>
    <row r="977" spans="1:11" x14ac:dyDescent="0.2">
      <c r="A977" s="199"/>
      <c r="B977" s="200"/>
      <c r="E977" s="199"/>
      <c r="F977" s="202"/>
      <c r="G977" s="203"/>
      <c r="H977" s="203"/>
      <c r="I977" s="217"/>
      <c r="J977" s="216"/>
      <c r="K977" s="179"/>
    </row>
    <row r="978" spans="1:11" x14ac:dyDescent="0.2">
      <c r="A978" s="199"/>
      <c r="B978" s="200"/>
      <c r="E978" s="199"/>
      <c r="F978" s="202"/>
      <c r="G978" s="203"/>
      <c r="H978" s="203"/>
      <c r="I978" s="217"/>
      <c r="J978" s="216"/>
      <c r="K978" s="179"/>
    </row>
    <row r="979" spans="1:11" x14ac:dyDescent="0.2">
      <c r="A979" s="199"/>
      <c r="B979" s="200"/>
      <c r="E979" s="199"/>
      <c r="F979" s="202"/>
      <c r="G979" s="203"/>
      <c r="H979" s="203"/>
      <c r="I979" s="217"/>
      <c r="J979" s="216"/>
      <c r="K979" s="179"/>
    </row>
    <row r="980" spans="1:11" x14ac:dyDescent="0.2">
      <c r="A980" s="199"/>
      <c r="B980" s="200"/>
      <c r="E980" s="199"/>
      <c r="F980" s="202"/>
      <c r="G980" s="203"/>
      <c r="H980" s="203"/>
      <c r="I980" s="217"/>
      <c r="J980" s="216"/>
      <c r="K980" s="179"/>
    </row>
    <row r="981" spans="1:11" x14ac:dyDescent="0.2">
      <c r="A981" s="199"/>
      <c r="B981" s="200"/>
      <c r="E981" s="199"/>
      <c r="F981" s="202"/>
      <c r="G981" s="203"/>
      <c r="H981" s="203"/>
      <c r="I981" s="217"/>
      <c r="J981" s="216"/>
      <c r="K981" s="179"/>
    </row>
    <row r="982" spans="1:11" x14ac:dyDescent="0.2">
      <c r="A982" s="199"/>
      <c r="B982" s="200"/>
      <c r="E982" s="199"/>
      <c r="F982" s="202"/>
      <c r="G982" s="203"/>
      <c r="H982" s="203"/>
      <c r="I982" s="217"/>
      <c r="J982" s="216"/>
      <c r="K982" s="179"/>
    </row>
    <row r="983" spans="1:11" x14ac:dyDescent="0.2">
      <c r="A983" s="199"/>
      <c r="B983" s="200"/>
      <c r="E983" s="199"/>
      <c r="F983" s="202"/>
      <c r="G983" s="203"/>
      <c r="H983" s="203"/>
      <c r="I983" s="217"/>
      <c r="J983" s="216"/>
      <c r="K983" s="179"/>
    </row>
    <row r="984" spans="1:11" x14ac:dyDescent="0.2">
      <c r="A984" s="199"/>
      <c r="B984" s="200"/>
      <c r="E984" s="199"/>
      <c r="F984" s="202"/>
      <c r="G984" s="203"/>
      <c r="H984" s="203"/>
      <c r="I984" s="217"/>
      <c r="J984" s="216"/>
      <c r="K984" s="179"/>
    </row>
    <row r="985" spans="1:11" x14ac:dyDescent="0.2">
      <c r="A985" s="199"/>
      <c r="B985" s="200"/>
      <c r="E985" s="199"/>
      <c r="F985" s="202"/>
      <c r="G985" s="203"/>
      <c r="H985" s="203"/>
      <c r="I985" s="217"/>
      <c r="J985" s="216"/>
      <c r="K985" s="179"/>
    </row>
    <row r="986" spans="1:11" x14ac:dyDescent="0.2">
      <c r="A986" s="199"/>
      <c r="B986" s="200"/>
      <c r="E986" s="199"/>
      <c r="F986" s="202"/>
      <c r="G986" s="203"/>
      <c r="H986" s="203"/>
      <c r="I986" s="217"/>
      <c r="J986" s="216"/>
      <c r="K986" s="179"/>
    </row>
    <row r="987" spans="1:11" x14ac:dyDescent="0.2">
      <c r="A987" s="199"/>
      <c r="B987" s="200"/>
      <c r="E987" s="199"/>
      <c r="F987" s="202"/>
      <c r="G987" s="203"/>
      <c r="H987" s="203"/>
      <c r="I987" s="217"/>
      <c r="J987" s="216"/>
      <c r="K987" s="179"/>
    </row>
    <row r="988" spans="1:11" x14ac:dyDescent="0.2">
      <c r="A988" s="199"/>
      <c r="B988" s="200"/>
      <c r="E988" s="199"/>
      <c r="F988" s="202"/>
      <c r="G988" s="203"/>
      <c r="H988" s="203"/>
      <c r="I988" s="217"/>
      <c r="J988" s="216"/>
      <c r="K988" s="179"/>
    </row>
    <row r="989" spans="1:11" x14ac:dyDescent="0.2">
      <c r="A989" s="199"/>
      <c r="B989" s="200"/>
      <c r="E989" s="199"/>
      <c r="F989" s="202"/>
      <c r="G989" s="203"/>
      <c r="H989" s="203"/>
      <c r="I989" s="217"/>
      <c r="J989" s="216"/>
      <c r="K989" s="179"/>
    </row>
    <row r="990" spans="1:11" x14ac:dyDescent="0.2">
      <c r="A990" s="199"/>
      <c r="B990" s="200"/>
      <c r="E990" s="199"/>
      <c r="F990" s="202"/>
      <c r="G990" s="203"/>
      <c r="H990" s="203"/>
      <c r="I990" s="217"/>
      <c r="J990" s="216"/>
      <c r="K990" s="179"/>
    </row>
    <row r="991" spans="1:11" x14ac:dyDescent="0.2">
      <c r="A991" s="199"/>
      <c r="B991" s="200"/>
      <c r="E991" s="199"/>
      <c r="F991" s="202"/>
      <c r="G991" s="203"/>
      <c r="H991" s="203"/>
      <c r="I991" s="217"/>
      <c r="J991" s="216"/>
      <c r="K991" s="179"/>
    </row>
    <row r="992" spans="1:11" x14ac:dyDescent="0.2">
      <c r="A992" s="199"/>
      <c r="B992" s="200"/>
      <c r="E992" s="199"/>
      <c r="F992" s="202"/>
      <c r="G992" s="203"/>
      <c r="H992" s="203"/>
      <c r="I992" s="217"/>
      <c r="J992" s="215"/>
      <c r="K992" s="179"/>
    </row>
    <row r="993" spans="1:11" x14ac:dyDescent="0.2">
      <c r="A993" s="199"/>
      <c r="B993" s="200"/>
      <c r="E993" s="199"/>
      <c r="F993" s="202"/>
      <c r="G993" s="203"/>
      <c r="H993" s="203"/>
      <c r="I993" s="217"/>
      <c r="J993" s="215"/>
      <c r="K993" s="179"/>
    </row>
    <row r="994" spans="1:11" x14ac:dyDescent="0.2">
      <c r="A994" s="199"/>
      <c r="B994" s="200"/>
      <c r="E994" s="199"/>
      <c r="F994" s="202"/>
      <c r="G994" s="203"/>
      <c r="H994" s="203"/>
      <c r="I994" s="217"/>
      <c r="J994" s="215"/>
      <c r="K994" s="179"/>
    </row>
    <row r="995" spans="1:11" x14ac:dyDescent="0.2">
      <c r="A995" s="199"/>
      <c r="B995" s="200"/>
      <c r="E995" s="199"/>
      <c r="F995" s="202"/>
      <c r="G995" s="203"/>
      <c r="H995" s="203"/>
      <c r="I995" s="217"/>
      <c r="J995" s="216"/>
      <c r="K995" s="179"/>
    </row>
    <row r="996" spans="1:11" x14ac:dyDescent="0.2">
      <c r="A996" s="199"/>
      <c r="B996" s="200"/>
      <c r="E996" s="199"/>
      <c r="F996" s="202"/>
      <c r="G996" s="203"/>
      <c r="H996" s="203"/>
      <c r="I996" s="217"/>
      <c r="J996" s="216"/>
      <c r="K996" s="179"/>
    </row>
    <row r="997" spans="1:11" x14ac:dyDescent="0.2">
      <c r="A997" s="199"/>
      <c r="B997" s="200"/>
      <c r="E997" s="199"/>
      <c r="F997" s="202"/>
      <c r="G997" s="203"/>
      <c r="H997" s="203"/>
      <c r="I997" s="217"/>
      <c r="J997" s="216"/>
      <c r="K997" s="179"/>
    </row>
    <row r="998" spans="1:11" x14ac:dyDescent="0.2">
      <c r="A998" s="199"/>
      <c r="B998" s="200"/>
      <c r="E998" s="199"/>
      <c r="F998" s="202"/>
      <c r="G998" s="203"/>
      <c r="H998" s="203"/>
      <c r="I998" s="217"/>
      <c r="J998" s="216"/>
      <c r="K998" s="179"/>
    </row>
    <row r="999" spans="1:11" x14ac:dyDescent="0.2">
      <c r="A999" s="199"/>
      <c r="B999" s="200"/>
      <c r="E999" s="199"/>
      <c r="F999" s="202"/>
      <c r="G999" s="203"/>
      <c r="H999" s="203"/>
      <c r="I999" s="217"/>
      <c r="J999" s="216"/>
      <c r="K999" s="179"/>
    </row>
    <row r="1000" spans="1:11" x14ac:dyDescent="0.2">
      <c r="A1000" s="199"/>
      <c r="B1000" s="200"/>
      <c r="E1000" s="199"/>
      <c r="F1000" s="202"/>
      <c r="G1000" s="203"/>
      <c r="H1000" s="203"/>
      <c r="I1000" s="217"/>
      <c r="J1000" s="215"/>
      <c r="K1000" s="179"/>
    </row>
    <row r="1001" spans="1:11" x14ac:dyDescent="0.2">
      <c r="A1001" s="199"/>
      <c r="B1001" s="200"/>
      <c r="E1001" s="199"/>
      <c r="F1001" s="202"/>
      <c r="G1001" s="203"/>
      <c r="H1001" s="203"/>
      <c r="I1001" s="217"/>
      <c r="J1001" s="215"/>
      <c r="K1001" s="179"/>
    </row>
    <row r="1002" spans="1:11" x14ac:dyDescent="0.2">
      <c r="A1002" s="199"/>
      <c r="B1002" s="200"/>
      <c r="E1002" s="199"/>
      <c r="F1002" s="202"/>
      <c r="G1002" s="203"/>
      <c r="H1002" s="203"/>
      <c r="I1002" s="217"/>
      <c r="J1002" s="215"/>
      <c r="K1002" s="179"/>
    </row>
    <row r="1003" spans="1:11" x14ac:dyDescent="0.2">
      <c r="A1003" s="199"/>
      <c r="B1003" s="200"/>
      <c r="E1003" s="199"/>
      <c r="F1003" s="202"/>
      <c r="G1003" s="203"/>
      <c r="H1003" s="203"/>
      <c r="I1003" s="217"/>
      <c r="J1003" s="215"/>
      <c r="K1003" s="179"/>
    </row>
    <row r="1004" spans="1:11" x14ac:dyDescent="0.2">
      <c r="A1004" s="199"/>
      <c r="B1004" s="200"/>
      <c r="E1004" s="199"/>
      <c r="F1004" s="202"/>
      <c r="G1004" s="203"/>
      <c r="H1004" s="203"/>
      <c r="I1004" s="217"/>
      <c r="J1004" s="215"/>
      <c r="K1004" s="179"/>
    </row>
    <row r="1005" spans="1:11" x14ac:dyDescent="0.2">
      <c r="A1005" s="199"/>
      <c r="B1005" s="200"/>
      <c r="E1005" s="199"/>
      <c r="F1005" s="202"/>
      <c r="G1005" s="203"/>
      <c r="H1005" s="203"/>
      <c r="I1005" s="217"/>
      <c r="J1005" s="216"/>
      <c r="K1005" s="179"/>
    </row>
    <row r="1006" spans="1:11" x14ac:dyDescent="0.2">
      <c r="A1006" s="199"/>
      <c r="B1006" s="200"/>
      <c r="E1006" s="199"/>
      <c r="F1006" s="202"/>
      <c r="G1006" s="203"/>
      <c r="H1006" s="203"/>
      <c r="I1006" s="217"/>
      <c r="J1006" s="216"/>
      <c r="K1006" s="179"/>
    </row>
    <row r="1007" spans="1:11" x14ac:dyDescent="0.2">
      <c r="A1007" s="199"/>
      <c r="B1007" s="200"/>
      <c r="E1007" s="199"/>
      <c r="F1007" s="202"/>
      <c r="G1007" s="203"/>
      <c r="H1007" s="203"/>
      <c r="I1007" s="217"/>
      <c r="J1007" s="216"/>
      <c r="K1007" s="179"/>
    </row>
    <row r="1008" spans="1:11" x14ac:dyDescent="0.2">
      <c r="A1008" s="199"/>
      <c r="B1008" s="200"/>
      <c r="E1008" s="199"/>
      <c r="F1008" s="202"/>
      <c r="G1008" s="203"/>
      <c r="H1008" s="203"/>
      <c r="I1008" s="217"/>
      <c r="J1008" s="216"/>
      <c r="K1008" s="179"/>
    </row>
    <row r="1009" spans="1:11" x14ac:dyDescent="0.2">
      <c r="A1009" s="199"/>
      <c r="B1009" s="200"/>
      <c r="E1009" s="199"/>
      <c r="F1009" s="202"/>
      <c r="G1009" s="203"/>
      <c r="H1009" s="203"/>
      <c r="I1009" s="217"/>
      <c r="J1009" s="216"/>
      <c r="K1009" s="179"/>
    </row>
    <row r="1010" spans="1:11" x14ac:dyDescent="0.2">
      <c r="A1010" s="199"/>
      <c r="B1010" s="200"/>
      <c r="E1010" s="199"/>
      <c r="F1010" s="202"/>
      <c r="G1010" s="203"/>
      <c r="H1010" s="203"/>
      <c r="I1010" s="217"/>
      <c r="J1010" s="215"/>
      <c r="K1010" s="179"/>
    </row>
    <row r="1011" spans="1:11" x14ac:dyDescent="0.2">
      <c r="A1011" s="199"/>
      <c r="B1011" s="200"/>
      <c r="E1011" s="199"/>
      <c r="F1011" s="202"/>
      <c r="G1011" s="203"/>
      <c r="H1011" s="203"/>
      <c r="I1011" s="217"/>
      <c r="J1011" s="215"/>
      <c r="K1011" s="179"/>
    </row>
    <row r="1012" spans="1:11" x14ac:dyDescent="0.2">
      <c r="A1012" s="199"/>
      <c r="B1012" s="200"/>
      <c r="E1012" s="199"/>
      <c r="F1012" s="202"/>
      <c r="G1012" s="203"/>
      <c r="H1012" s="203"/>
      <c r="I1012" s="217"/>
      <c r="J1012" s="215"/>
      <c r="K1012" s="179"/>
    </row>
    <row r="1013" spans="1:11" x14ac:dyDescent="0.2">
      <c r="A1013" s="199"/>
      <c r="B1013" s="200"/>
      <c r="E1013" s="199"/>
      <c r="F1013" s="202"/>
      <c r="G1013" s="203"/>
      <c r="H1013" s="203"/>
      <c r="I1013" s="217"/>
      <c r="J1013" s="215"/>
      <c r="K1013" s="179"/>
    </row>
    <row r="1014" spans="1:11" x14ac:dyDescent="0.2">
      <c r="A1014" s="199"/>
      <c r="B1014" s="200"/>
      <c r="E1014" s="199"/>
      <c r="F1014" s="202"/>
      <c r="G1014" s="203"/>
      <c r="H1014" s="203"/>
      <c r="I1014" s="217"/>
      <c r="J1014" s="215"/>
      <c r="K1014" s="179"/>
    </row>
    <row r="1015" spans="1:11" x14ac:dyDescent="0.2">
      <c r="A1015" s="199"/>
      <c r="B1015" s="200"/>
      <c r="E1015" s="199"/>
      <c r="F1015" s="202"/>
      <c r="G1015" s="203"/>
      <c r="H1015" s="203"/>
      <c r="I1015" s="217"/>
      <c r="J1015" s="216"/>
      <c r="K1015" s="179"/>
    </row>
    <row r="1016" spans="1:11" x14ac:dyDescent="0.2">
      <c r="A1016" s="199"/>
      <c r="B1016" s="200"/>
      <c r="E1016" s="199"/>
      <c r="F1016" s="202"/>
      <c r="G1016" s="203"/>
      <c r="H1016" s="203"/>
      <c r="I1016" s="217"/>
      <c r="J1016" s="216"/>
      <c r="K1016" s="179"/>
    </row>
    <row r="1017" spans="1:11" x14ac:dyDescent="0.2">
      <c r="A1017" s="199"/>
      <c r="B1017" s="200"/>
      <c r="E1017" s="199"/>
      <c r="F1017" s="202"/>
      <c r="G1017" s="203"/>
      <c r="H1017" s="203"/>
      <c r="I1017" s="217"/>
      <c r="J1017" s="216"/>
      <c r="K1017" s="179"/>
    </row>
    <row r="1018" spans="1:11" x14ac:dyDescent="0.2">
      <c r="A1018" s="199"/>
      <c r="B1018" s="200"/>
      <c r="E1018" s="199"/>
      <c r="F1018" s="202"/>
      <c r="G1018" s="203"/>
      <c r="H1018" s="203"/>
      <c r="I1018" s="217"/>
      <c r="J1018" s="216"/>
      <c r="K1018" s="179"/>
    </row>
    <row r="1019" spans="1:11" x14ac:dyDescent="0.2">
      <c r="A1019" s="199"/>
      <c r="B1019" s="200"/>
      <c r="E1019" s="199"/>
      <c r="F1019" s="202"/>
      <c r="G1019" s="203"/>
      <c r="H1019" s="203"/>
      <c r="I1019" s="217"/>
      <c r="J1019" s="216"/>
      <c r="K1019" s="179"/>
    </row>
    <row r="1020" spans="1:11" x14ac:dyDescent="0.2">
      <c r="A1020" s="199"/>
      <c r="B1020" s="200"/>
      <c r="E1020" s="199"/>
      <c r="F1020" s="202"/>
      <c r="G1020" s="203"/>
      <c r="H1020" s="203"/>
      <c r="I1020" s="217"/>
      <c r="J1020" s="215"/>
      <c r="K1020" s="179"/>
    </row>
    <row r="1021" spans="1:11" x14ac:dyDescent="0.2">
      <c r="A1021" s="199"/>
      <c r="B1021" s="200"/>
      <c r="E1021" s="199"/>
      <c r="F1021" s="202"/>
      <c r="G1021" s="203"/>
      <c r="H1021" s="203"/>
      <c r="I1021" s="217"/>
      <c r="J1021" s="215"/>
      <c r="K1021" s="179"/>
    </row>
    <row r="1022" spans="1:11" x14ac:dyDescent="0.2">
      <c r="A1022" s="199"/>
      <c r="B1022" s="200"/>
      <c r="E1022" s="199"/>
      <c r="F1022" s="202"/>
      <c r="G1022" s="203"/>
      <c r="H1022" s="203"/>
      <c r="I1022" s="217"/>
      <c r="J1022" s="215"/>
      <c r="K1022" s="179"/>
    </row>
    <row r="1023" spans="1:11" x14ac:dyDescent="0.2">
      <c r="A1023" s="199"/>
      <c r="B1023" s="200"/>
      <c r="E1023" s="199"/>
      <c r="F1023" s="202"/>
      <c r="G1023" s="203"/>
      <c r="H1023" s="203"/>
      <c r="I1023" s="217"/>
      <c r="J1023" s="215"/>
      <c r="K1023" s="179"/>
    </row>
    <row r="1024" spans="1:11" x14ac:dyDescent="0.2">
      <c r="A1024" s="199"/>
      <c r="B1024" s="200"/>
      <c r="E1024" s="199"/>
      <c r="F1024" s="202"/>
      <c r="G1024" s="203"/>
      <c r="H1024" s="203"/>
      <c r="I1024" s="217"/>
      <c r="J1024" s="215"/>
      <c r="K1024" s="179"/>
    </row>
    <row r="1025" spans="1:11" x14ac:dyDescent="0.2">
      <c r="A1025" s="199"/>
      <c r="B1025" s="200"/>
      <c r="E1025" s="199"/>
      <c r="F1025" s="202"/>
      <c r="G1025" s="203"/>
      <c r="H1025" s="203"/>
      <c r="I1025" s="217"/>
      <c r="J1025" s="216"/>
      <c r="K1025" s="179"/>
    </row>
    <row r="1026" spans="1:11" x14ac:dyDescent="0.2">
      <c r="A1026" s="199"/>
      <c r="B1026" s="200"/>
      <c r="E1026" s="199"/>
      <c r="F1026" s="202"/>
      <c r="G1026" s="203"/>
      <c r="H1026" s="203"/>
      <c r="I1026" s="217"/>
      <c r="J1026" s="216"/>
      <c r="K1026" s="179"/>
    </row>
    <row r="1027" spans="1:11" x14ac:dyDescent="0.2">
      <c r="A1027" s="199"/>
      <c r="B1027" s="200"/>
      <c r="E1027" s="199"/>
      <c r="F1027" s="202"/>
      <c r="G1027" s="203"/>
      <c r="H1027" s="203"/>
      <c r="I1027" s="217"/>
      <c r="J1027" s="216"/>
      <c r="K1027" s="179"/>
    </row>
    <row r="1028" spans="1:11" x14ac:dyDescent="0.2">
      <c r="A1028" s="199"/>
      <c r="B1028" s="200"/>
      <c r="E1028" s="199"/>
      <c r="F1028" s="202"/>
      <c r="G1028" s="203"/>
      <c r="H1028" s="203"/>
      <c r="I1028" s="217"/>
      <c r="J1028" s="216"/>
      <c r="K1028" s="179"/>
    </row>
    <row r="1029" spans="1:11" x14ac:dyDescent="0.2">
      <c r="A1029" s="199"/>
      <c r="B1029" s="200"/>
      <c r="E1029" s="199"/>
      <c r="F1029" s="202"/>
      <c r="G1029" s="203"/>
      <c r="H1029" s="203"/>
      <c r="I1029" s="217"/>
      <c r="J1029" s="216"/>
      <c r="K1029" s="179"/>
    </row>
    <row r="1030" spans="1:11" x14ac:dyDescent="0.2">
      <c r="A1030" s="199"/>
      <c r="B1030" s="200"/>
      <c r="E1030" s="199"/>
      <c r="F1030" s="202"/>
      <c r="G1030" s="203"/>
      <c r="H1030" s="203"/>
      <c r="I1030" s="217"/>
      <c r="J1030" s="215"/>
      <c r="K1030" s="179"/>
    </row>
    <row r="1031" spans="1:11" x14ac:dyDescent="0.2">
      <c r="A1031" s="199"/>
      <c r="B1031" s="200"/>
      <c r="E1031" s="199"/>
      <c r="F1031" s="202"/>
      <c r="G1031" s="203"/>
      <c r="H1031" s="203"/>
      <c r="I1031" s="217"/>
      <c r="J1031" s="215"/>
      <c r="K1031" s="179"/>
    </row>
    <row r="1032" spans="1:11" x14ac:dyDescent="0.2">
      <c r="A1032" s="199"/>
      <c r="B1032" s="200"/>
      <c r="E1032" s="199"/>
      <c r="F1032" s="202"/>
      <c r="G1032" s="203"/>
      <c r="H1032" s="203"/>
      <c r="I1032" s="217"/>
      <c r="K1032" s="179"/>
    </row>
    <row r="1033" spans="1:11" x14ac:dyDescent="0.2">
      <c r="A1033" s="199"/>
      <c r="B1033" s="200"/>
      <c r="E1033" s="199"/>
      <c r="F1033" s="202"/>
      <c r="G1033" s="203"/>
      <c r="H1033" s="203"/>
      <c r="I1033" s="217"/>
      <c r="K1033" s="179"/>
    </row>
    <row r="1034" spans="1:11" x14ac:dyDescent="0.2">
      <c r="A1034" s="199"/>
      <c r="B1034" s="200"/>
      <c r="E1034" s="199"/>
      <c r="F1034" s="202"/>
      <c r="G1034" s="203"/>
      <c r="H1034" s="203"/>
      <c r="I1034" s="217"/>
      <c r="K1034" s="179"/>
    </row>
    <row r="1035" spans="1:11" x14ac:dyDescent="0.2">
      <c r="A1035" s="199"/>
      <c r="B1035" s="200"/>
      <c r="E1035" s="199"/>
      <c r="F1035" s="202"/>
      <c r="G1035" s="203"/>
      <c r="H1035" s="203"/>
      <c r="I1035" s="217"/>
      <c r="K1035" s="179"/>
    </row>
    <row r="1036" spans="1:11" x14ac:dyDescent="0.2">
      <c r="A1036" s="199"/>
      <c r="B1036" s="200"/>
      <c r="E1036" s="199"/>
      <c r="F1036" s="202"/>
      <c r="G1036" s="203"/>
      <c r="H1036" s="203"/>
      <c r="I1036" s="217"/>
      <c r="K1036" s="179"/>
    </row>
    <row r="1037" spans="1:11" x14ac:dyDescent="0.2">
      <c r="A1037" s="199"/>
      <c r="B1037" s="200"/>
      <c r="E1037" s="199"/>
      <c r="F1037" s="202"/>
      <c r="G1037" s="203"/>
      <c r="H1037" s="203"/>
      <c r="I1037" s="217"/>
      <c r="K1037" s="179"/>
    </row>
    <row r="1038" spans="1:11" x14ac:dyDescent="0.2">
      <c r="A1038" s="199"/>
      <c r="B1038" s="200"/>
      <c r="E1038" s="199"/>
      <c r="F1038" s="202"/>
      <c r="G1038" s="203"/>
      <c r="H1038" s="203"/>
      <c r="I1038" s="217"/>
      <c r="K1038" s="179"/>
    </row>
    <row r="1039" spans="1:11" x14ac:dyDescent="0.2">
      <c r="A1039" s="199"/>
      <c r="B1039" s="200"/>
      <c r="E1039" s="199"/>
      <c r="F1039" s="202"/>
      <c r="G1039" s="203"/>
      <c r="H1039" s="203"/>
      <c r="I1039" s="217"/>
      <c r="J1039" s="217"/>
      <c r="K1039" s="179"/>
    </row>
    <row r="1040" spans="1:11" x14ac:dyDescent="0.2">
      <c r="A1040" s="199"/>
      <c r="B1040" s="200"/>
      <c r="E1040" s="199"/>
      <c r="F1040" s="202"/>
      <c r="G1040" s="203"/>
      <c r="H1040" s="203"/>
      <c r="I1040" s="217"/>
      <c r="J1040" s="217"/>
      <c r="K1040" s="179"/>
    </row>
    <row r="1041" spans="1:11" x14ac:dyDescent="0.2">
      <c r="A1041" s="199"/>
      <c r="B1041" s="200"/>
      <c r="E1041" s="199"/>
      <c r="F1041" s="202"/>
      <c r="G1041" s="203"/>
      <c r="H1041" s="203"/>
      <c r="I1041" s="217"/>
      <c r="J1041" s="217"/>
      <c r="K1041" s="179"/>
    </row>
    <row r="1042" spans="1:11" x14ac:dyDescent="0.2">
      <c r="A1042" s="199"/>
      <c r="B1042" s="200"/>
      <c r="E1042" s="199"/>
      <c r="F1042" s="202"/>
      <c r="G1042" s="203"/>
      <c r="H1042" s="203"/>
      <c r="I1042" s="217"/>
      <c r="K1042" s="179"/>
    </row>
    <row r="1043" spans="1:11" x14ac:dyDescent="0.2">
      <c r="A1043" s="199"/>
      <c r="B1043" s="200"/>
      <c r="E1043" s="199"/>
      <c r="F1043" s="202"/>
      <c r="G1043" s="203"/>
      <c r="H1043" s="203"/>
      <c r="I1043" s="217"/>
      <c r="K1043" s="179"/>
    </row>
    <row r="1044" spans="1:11" x14ac:dyDescent="0.2">
      <c r="A1044" s="199"/>
      <c r="B1044" s="200"/>
      <c r="E1044" s="199"/>
      <c r="F1044" s="202"/>
      <c r="G1044" s="203"/>
      <c r="H1044" s="203"/>
      <c r="I1044" s="217"/>
      <c r="K1044" s="179"/>
    </row>
    <row r="1045" spans="1:11" x14ac:dyDescent="0.2">
      <c r="A1045" s="199"/>
      <c r="B1045" s="200"/>
      <c r="E1045" s="199"/>
      <c r="F1045" s="202"/>
      <c r="G1045" s="203"/>
      <c r="H1045" s="203"/>
      <c r="I1045" s="217"/>
      <c r="K1045" s="179"/>
    </row>
    <row r="1046" spans="1:11" x14ac:dyDescent="0.2">
      <c r="A1046" s="199"/>
      <c r="B1046" s="200"/>
      <c r="E1046" s="199"/>
      <c r="F1046" s="202"/>
      <c r="G1046" s="203"/>
      <c r="H1046" s="203"/>
      <c r="I1046" s="217"/>
      <c r="K1046" s="179"/>
    </row>
    <row r="1047" spans="1:11" x14ac:dyDescent="0.2">
      <c r="A1047" s="199"/>
      <c r="B1047" s="200"/>
      <c r="E1047" s="199"/>
      <c r="F1047" s="202"/>
      <c r="G1047" s="203"/>
      <c r="H1047" s="203"/>
      <c r="I1047" s="217"/>
      <c r="K1047" s="179"/>
    </row>
    <row r="1048" spans="1:11" x14ac:dyDescent="0.2">
      <c r="A1048" s="199"/>
      <c r="B1048" s="200"/>
      <c r="E1048" s="199"/>
      <c r="F1048" s="202"/>
      <c r="G1048" s="203"/>
      <c r="H1048" s="203"/>
      <c r="I1048" s="217"/>
      <c r="K1048" s="179"/>
    </row>
    <row r="1049" spans="1:11" x14ac:dyDescent="0.2">
      <c r="A1049" s="199"/>
      <c r="B1049" s="200"/>
      <c r="E1049" s="199"/>
      <c r="F1049" s="202"/>
      <c r="G1049" s="203"/>
      <c r="H1049" s="203"/>
      <c r="I1049" s="217"/>
      <c r="J1049" s="217"/>
      <c r="K1049" s="179"/>
    </row>
    <row r="1050" spans="1:11" x14ac:dyDescent="0.2">
      <c r="A1050" s="199"/>
      <c r="B1050" s="200"/>
      <c r="E1050" s="199"/>
      <c r="F1050" s="202"/>
      <c r="G1050" s="203"/>
      <c r="H1050" s="203"/>
      <c r="I1050" s="217"/>
      <c r="J1050" s="217"/>
      <c r="K1050" s="179"/>
    </row>
    <row r="1051" spans="1:11" x14ac:dyDescent="0.2">
      <c r="A1051" s="199"/>
      <c r="B1051" s="200"/>
      <c r="E1051" s="199"/>
      <c r="F1051" s="202"/>
      <c r="G1051" s="203"/>
      <c r="H1051" s="203"/>
      <c r="I1051" s="217"/>
      <c r="J1051" s="217"/>
      <c r="K1051" s="179"/>
    </row>
    <row r="1052" spans="1:11" x14ac:dyDescent="0.2">
      <c r="A1052" s="199"/>
      <c r="B1052" s="160"/>
      <c r="C1052" s="175"/>
      <c r="E1052" s="180"/>
      <c r="F1052" s="182"/>
      <c r="G1052" s="183"/>
      <c r="I1052" s="217"/>
      <c r="J1052" s="218"/>
      <c r="K1052" s="179"/>
    </row>
    <row r="1053" spans="1:11" x14ac:dyDescent="0.2">
      <c r="A1053" s="199"/>
      <c r="B1053" s="160"/>
      <c r="C1053" s="175"/>
      <c r="E1053" s="180"/>
      <c r="F1053" s="182"/>
      <c r="G1053" s="183"/>
      <c r="I1053" s="217"/>
      <c r="J1053" s="218"/>
      <c r="K1053" s="179"/>
    </row>
    <row r="1054" spans="1:11" x14ac:dyDescent="0.2">
      <c r="A1054" s="199"/>
      <c r="B1054" s="160"/>
      <c r="C1054" s="175"/>
      <c r="E1054" s="180"/>
      <c r="F1054" s="182"/>
      <c r="G1054" s="183"/>
      <c r="I1054" s="217"/>
      <c r="J1054" s="218"/>
      <c r="K1054" s="179"/>
    </row>
    <row r="1055" spans="1:11" x14ac:dyDescent="0.2">
      <c r="A1055" s="199"/>
      <c r="B1055" s="160"/>
      <c r="C1055" s="175"/>
      <c r="E1055" s="180"/>
      <c r="F1055" s="182"/>
      <c r="G1055" s="183"/>
      <c r="I1055" s="217"/>
      <c r="J1055" s="218"/>
      <c r="K1055" s="179"/>
    </row>
    <row r="1056" spans="1:11" x14ac:dyDescent="0.2">
      <c r="A1056" s="199"/>
      <c r="B1056" s="160"/>
      <c r="C1056" s="175"/>
      <c r="E1056" s="180"/>
      <c r="F1056" s="182"/>
      <c r="G1056" s="183"/>
      <c r="I1056" s="217"/>
      <c r="J1056" s="218"/>
      <c r="K1056" s="179"/>
    </row>
    <row r="1057" spans="1:11" x14ac:dyDescent="0.2">
      <c r="A1057" s="199"/>
      <c r="B1057" s="160"/>
      <c r="C1057" s="175"/>
      <c r="E1057" s="180"/>
      <c r="F1057" s="182"/>
      <c r="G1057" s="183"/>
      <c r="I1057" s="217"/>
      <c r="J1057" s="218"/>
      <c r="K1057" s="179"/>
    </row>
    <row r="1058" spans="1:11" x14ac:dyDescent="0.2">
      <c r="A1058" s="199"/>
      <c r="B1058" s="160"/>
      <c r="C1058" s="175"/>
      <c r="E1058" s="180"/>
      <c r="F1058" s="182"/>
      <c r="G1058" s="183"/>
      <c r="I1058" s="217"/>
      <c r="J1058" s="218"/>
      <c r="K1058" s="179"/>
    </row>
    <row r="1059" spans="1:11" x14ac:dyDescent="0.2">
      <c r="A1059" s="199"/>
      <c r="B1059" s="160"/>
      <c r="C1059" s="175"/>
      <c r="E1059" s="180"/>
      <c r="F1059" s="182"/>
      <c r="G1059" s="183"/>
      <c r="I1059" s="217"/>
      <c r="J1059" s="218"/>
      <c r="K1059" s="179"/>
    </row>
    <row r="1060" spans="1:11" x14ac:dyDescent="0.2">
      <c r="A1060" s="199"/>
      <c r="B1060" s="160"/>
      <c r="C1060" s="175"/>
      <c r="E1060" s="180"/>
      <c r="F1060" s="182"/>
      <c r="G1060" s="183"/>
      <c r="I1060" s="217"/>
      <c r="J1060" s="218"/>
      <c r="K1060" s="179"/>
    </row>
    <row r="1061" spans="1:11" x14ac:dyDescent="0.2">
      <c r="A1061" s="199"/>
      <c r="B1061" s="160"/>
      <c r="C1061" s="175"/>
      <c r="E1061" s="180"/>
      <c r="F1061" s="182"/>
      <c r="G1061" s="183"/>
      <c r="I1061" s="217"/>
      <c r="J1061" s="218"/>
      <c r="K1061" s="179"/>
    </row>
    <row r="1062" spans="1:11" x14ac:dyDescent="0.2">
      <c r="A1062" s="199"/>
      <c r="B1062" s="160"/>
      <c r="C1062" s="175"/>
      <c r="E1062" s="180"/>
      <c r="F1062" s="182"/>
      <c r="G1062" s="183"/>
      <c r="I1062" s="217"/>
      <c r="J1062" s="218"/>
      <c r="K1062" s="179"/>
    </row>
    <row r="1063" spans="1:11" x14ac:dyDescent="0.2">
      <c r="A1063" s="199"/>
      <c r="B1063" s="160"/>
      <c r="C1063" s="175"/>
      <c r="E1063" s="180"/>
      <c r="F1063" s="182"/>
      <c r="G1063" s="183"/>
      <c r="I1063" s="217"/>
      <c r="J1063" s="218"/>
      <c r="K1063" s="179"/>
    </row>
    <row r="1064" spans="1:11" x14ac:dyDescent="0.2">
      <c r="A1064" s="199"/>
      <c r="B1064" s="160"/>
      <c r="C1064" s="175"/>
      <c r="E1064" s="180"/>
      <c r="F1064" s="182"/>
      <c r="G1064" s="183"/>
      <c r="I1064" s="217"/>
      <c r="J1064" s="218"/>
      <c r="K1064" s="179"/>
    </row>
    <row r="1065" spans="1:11" x14ac:dyDescent="0.2">
      <c r="A1065" s="199"/>
      <c r="B1065" s="160"/>
      <c r="C1065" s="175"/>
      <c r="E1065" s="180"/>
      <c r="F1065" s="182"/>
      <c r="G1065" s="183"/>
      <c r="I1065" s="217"/>
      <c r="J1065" s="218"/>
      <c r="K1065" s="179"/>
    </row>
    <row r="1066" spans="1:11" x14ac:dyDescent="0.2">
      <c r="A1066" s="199"/>
      <c r="B1066" s="160"/>
      <c r="C1066" s="175"/>
      <c r="E1066" s="180"/>
      <c r="F1066" s="182"/>
      <c r="G1066" s="183"/>
      <c r="I1066" s="217"/>
      <c r="J1066" s="218"/>
      <c r="K1066" s="179"/>
    </row>
    <row r="1067" spans="1:11" x14ac:dyDescent="0.2">
      <c r="A1067" s="199"/>
      <c r="B1067" s="160"/>
      <c r="C1067" s="175"/>
      <c r="E1067" s="180"/>
      <c r="F1067" s="182"/>
      <c r="G1067" s="183"/>
      <c r="I1067" s="217"/>
      <c r="J1067" s="218"/>
      <c r="K1067" s="179"/>
    </row>
    <row r="1068" spans="1:11" x14ac:dyDescent="0.2">
      <c r="A1068" s="199"/>
      <c r="B1068" s="160"/>
      <c r="C1068" s="175"/>
      <c r="E1068" s="180"/>
      <c r="F1068" s="182"/>
      <c r="G1068" s="183"/>
      <c r="I1068" s="217"/>
      <c r="J1068" s="218"/>
      <c r="K1068" s="179"/>
    </row>
    <row r="1069" spans="1:11" x14ac:dyDescent="0.2">
      <c r="A1069" s="199"/>
      <c r="B1069" s="160"/>
      <c r="C1069" s="175"/>
      <c r="E1069" s="180"/>
      <c r="F1069" s="182"/>
      <c r="G1069" s="183"/>
      <c r="I1069" s="217"/>
      <c r="J1069" s="218"/>
      <c r="K1069" s="179"/>
    </row>
    <row r="1070" spans="1:11" x14ac:dyDescent="0.2">
      <c r="A1070" s="199"/>
      <c r="B1070" s="160"/>
      <c r="C1070" s="175"/>
      <c r="E1070" s="180"/>
      <c r="F1070" s="182"/>
      <c r="G1070" s="183"/>
      <c r="I1070" s="217"/>
      <c r="J1070" s="218"/>
      <c r="K1070" s="179"/>
    </row>
    <row r="1071" spans="1:11" x14ac:dyDescent="0.2">
      <c r="A1071" s="199"/>
      <c r="B1071" s="160"/>
      <c r="C1071" s="175"/>
      <c r="E1071" s="180"/>
      <c r="F1071" s="182"/>
      <c r="G1071" s="183"/>
      <c r="I1071" s="217"/>
      <c r="J1071" s="218"/>
      <c r="K1071" s="179"/>
    </row>
    <row r="1072" spans="1:11" x14ac:dyDescent="0.2">
      <c r="A1072" s="199"/>
      <c r="B1072" s="160"/>
      <c r="C1072" s="175"/>
      <c r="E1072" s="180"/>
      <c r="F1072" s="182"/>
      <c r="G1072" s="183"/>
      <c r="I1072" s="217"/>
      <c r="J1072" s="218"/>
      <c r="K1072" s="179"/>
    </row>
    <row r="1073" spans="1:11" x14ac:dyDescent="0.2">
      <c r="A1073" s="199"/>
      <c r="B1073" s="160"/>
      <c r="C1073" s="175"/>
      <c r="E1073" s="180"/>
      <c r="F1073" s="182"/>
      <c r="G1073" s="183"/>
      <c r="I1073" s="217"/>
      <c r="J1073" s="218"/>
      <c r="K1073" s="179"/>
    </row>
    <row r="1074" spans="1:11" x14ac:dyDescent="0.2">
      <c r="A1074" s="199"/>
      <c r="B1074" s="160"/>
      <c r="C1074" s="175"/>
      <c r="E1074" s="180"/>
      <c r="F1074" s="182"/>
      <c r="G1074" s="183"/>
      <c r="I1074" s="217"/>
      <c r="J1074" s="218"/>
      <c r="K1074" s="179"/>
    </row>
    <row r="1075" spans="1:11" x14ac:dyDescent="0.2">
      <c r="A1075" s="199"/>
      <c r="B1075" s="160"/>
      <c r="C1075" s="175"/>
      <c r="E1075" s="180"/>
      <c r="F1075" s="182"/>
      <c r="G1075" s="183"/>
      <c r="I1075" s="217"/>
      <c r="J1075" s="218"/>
      <c r="K1075" s="179"/>
    </row>
    <row r="1076" spans="1:11" x14ac:dyDescent="0.2">
      <c r="A1076" s="199"/>
      <c r="B1076" s="160"/>
      <c r="C1076" s="175"/>
      <c r="E1076" s="180"/>
      <c r="F1076" s="182"/>
      <c r="G1076" s="183"/>
      <c r="I1076" s="217"/>
      <c r="J1076" s="218"/>
      <c r="K1076" s="179"/>
    </row>
    <row r="1077" spans="1:11" x14ac:dyDescent="0.2">
      <c r="A1077" s="199"/>
      <c r="B1077" s="160"/>
      <c r="C1077" s="175"/>
      <c r="E1077" s="180"/>
      <c r="F1077" s="182"/>
      <c r="G1077" s="183"/>
      <c r="I1077" s="217"/>
      <c r="J1077" s="218"/>
      <c r="K1077" s="179"/>
    </row>
    <row r="1078" spans="1:11" x14ac:dyDescent="0.2">
      <c r="A1078" s="199"/>
      <c r="B1078" s="160"/>
      <c r="C1078" s="175"/>
      <c r="E1078" s="180"/>
      <c r="F1078" s="182"/>
      <c r="G1078" s="183"/>
      <c r="I1078" s="217"/>
      <c r="J1078" s="218"/>
      <c r="K1078" s="179"/>
    </row>
    <row r="1079" spans="1:11" x14ac:dyDescent="0.2">
      <c r="A1079" s="199"/>
      <c r="B1079" s="160"/>
      <c r="C1079" s="175"/>
      <c r="E1079" s="180"/>
      <c r="F1079" s="182"/>
      <c r="G1079" s="183"/>
      <c r="I1079" s="217"/>
      <c r="J1079" s="218"/>
      <c r="K1079" s="179"/>
    </row>
    <row r="1080" spans="1:11" x14ac:dyDescent="0.2">
      <c r="A1080" s="199"/>
      <c r="B1080" s="160"/>
      <c r="C1080" s="175"/>
      <c r="E1080" s="180"/>
      <c r="F1080" s="182"/>
      <c r="G1080" s="183"/>
      <c r="I1080" s="217"/>
      <c r="J1080" s="218"/>
      <c r="K1080" s="179"/>
    </row>
    <row r="1081" spans="1:11" x14ac:dyDescent="0.2">
      <c r="A1081" s="199"/>
      <c r="B1081" s="160"/>
      <c r="C1081" s="175"/>
      <c r="E1081" s="180"/>
      <c r="F1081" s="182"/>
      <c r="G1081" s="183"/>
      <c r="I1081" s="217"/>
      <c r="J1081" s="218"/>
      <c r="K1081" s="179"/>
    </row>
    <row r="1082" spans="1:11" x14ac:dyDescent="0.2">
      <c r="A1082" s="199"/>
      <c r="B1082" s="160"/>
      <c r="C1082" s="175"/>
      <c r="E1082" s="180"/>
      <c r="F1082" s="182"/>
      <c r="G1082" s="183"/>
      <c r="I1082" s="217"/>
      <c r="J1082" s="218"/>
      <c r="K1082" s="179"/>
    </row>
    <row r="1083" spans="1:11" x14ac:dyDescent="0.2">
      <c r="A1083" s="199"/>
      <c r="B1083" s="160"/>
      <c r="C1083" s="175"/>
      <c r="E1083" s="180"/>
      <c r="F1083" s="182"/>
      <c r="G1083" s="183"/>
      <c r="I1083" s="217"/>
      <c r="J1083" s="218"/>
      <c r="K1083" s="179"/>
    </row>
    <row r="1084" spans="1:11" x14ac:dyDescent="0.2">
      <c r="A1084" s="199"/>
      <c r="B1084" s="160"/>
      <c r="C1084" s="175"/>
      <c r="E1084" s="180"/>
      <c r="F1084" s="182"/>
      <c r="G1084" s="183"/>
      <c r="I1084" s="217"/>
      <c r="J1084" s="218"/>
      <c r="K1084" s="179"/>
    </row>
    <row r="1085" spans="1:11" x14ac:dyDescent="0.2">
      <c r="A1085" s="199"/>
      <c r="B1085" s="160"/>
      <c r="C1085" s="175"/>
      <c r="E1085" s="180"/>
      <c r="F1085" s="182"/>
      <c r="G1085" s="183"/>
      <c r="I1085" s="217"/>
      <c r="J1085" s="218"/>
      <c r="K1085" s="179"/>
    </row>
    <row r="1086" spans="1:11" x14ac:dyDescent="0.2">
      <c r="A1086" s="199"/>
      <c r="B1086" s="160"/>
      <c r="C1086" s="175"/>
      <c r="E1086" s="180"/>
      <c r="F1086" s="182"/>
      <c r="G1086" s="183"/>
      <c r="I1086" s="217"/>
      <c r="J1086" s="218"/>
      <c r="K1086" s="179"/>
    </row>
    <row r="1087" spans="1:11" x14ac:dyDescent="0.2">
      <c r="A1087" s="199"/>
      <c r="B1087" s="160"/>
      <c r="C1087" s="175"/>
      <c r="E1087" s="180"/>
      <c r="F1087" s="182"/>
      <c r="G1087" s="183"/>
      <c r="I1087" s="217"/>
      <c r="J1087" s="218"/>
      <c r="K1087" s="179"/>
    </row>
    <row r="1088" spans="1:11" x14ac:dyDescent="0.2">
      <c r="A1088" s="199"/>
      <c r="B1088" s="160"/>
      <c r="C1088" s="175"/>
      <c r="E1088" s="180"/>
      <c r="F1088" s="182"/>
      <c r="G1088" s="183"/>
      <c r="I1088" s="217"/>
      <c r="J1088" s="218"/>
      <c r="K1088" s="179"/>
    </row>
    <row r="1089" spans="1:11" x14ac:dyDescent="0.2">
      <c r="A1089" s="199"/>
      <c r="B1089" s="160"/>
      <c r="C1089" s="175"/>
      <c r="E1089" s="180"/>
      <c r="F1089" s="182"/>
      <c r="G1089" s="183"/>
      <c r="I1089" s="217"/>
      <c r="J1089" s="218"/>
      <c r="K1089" s="179"/>
    </row>
    <row r="1090" spans="1:11" x14ac:dyDescent="0.2">
      <c r="A1090" s="199"/>
      <c r="B1090" s="160"/>
      <c r="C1090" s="175"/>
      <c r="E1090" s="180"/>
      <c r="F1090" s="182"/>
      <c r="G1090" s="183"/>
      <c r="I1090" s="217"/>
      <c r="J1090" s="218"/>
      <c r="K1090" s="179"/>
    </row>
    <row r="1091" spans="1:11" x14ac:dyDescent="0.2">
      <c r="A1091" s="199"/>
      <c r="B1091" s="160"/>
      <c r="C1091" s="175"/>
      <c r="E1091" s="180"/>
      <c r="F1091" s="182"/>
      <c r="G1091" s="183"/>
      <c r="I1091" s="217"/>
      <c r="J1091" s="218"/>
      <c r="K1091" s="179"/>
    </row>
    <row r="1092" spans="1:11" x14ac:dyDescent="0.2">
      <c r="A1092" s="199"/>
      <c r="B1092" s="160"/>
      <c r="C1092" s="175"/>
      <c r="E1092" s="180"/>
      <c r="F1092" s="182"/>
      <c r="G1092" s="183"/>
      <c r="I1092" s="217"/>
      <c r="J1092" s="218"/>
      <c r="K1092" s="179"/>
    </row>
    <row r="1093" spans="1:11" x14ac:dyDescent="0.2">
      <c r="A1093" s="199"/>
      <c r="B1093" s="160"/>
      <c r="C1093" s="175"/>
      <c r="E1093" s="180"/>
      <c r="F1093" s="182"/>
      <c r="G1093" s="183"/>
      <c r="I1093" s="217"/>
      <c r="J1093" s="218"/>
      <c r="K1093" s="179"/>
    </row>
    <row r="1094" spans="1:11" x14ac:dyDescent="0.2">
      <c r="A1094" s="199"/>
      <c r="B1094" s="160"/>
      <c r="C1094" s="175"/>
      <c r="E1094" s="180"/>
      <c r="F1094" s="182"/>
      <c r="G1094" s="183"/>
      <c r="I1094" s="217"/>
      <c r="J1094" s="218"/>
      <c r="K1094" s="179"/>
    </row>
    <row r="1095" spans="1:11" x14ac:dyDescent="0.2">
      <c r="A1095" s="199"/>
      <c r="B1095" s="160"/>
      <c r="C1095" s="175"/>
      <c r="E1095" s="180"/>
      <c r="F1095" s="182"/>
      <c r="G1095" s="183"/>
      <c r="I1095" s="217"/>
      <c r="J1095" s="218"/>
      <c r="K1095" s="179"/>
    </row>
    <row r="1096" spans="1:11" x14ac:dyDescent="0.2">
      <c r="A1096" s="199"/>
      <c r="B1096" s="160"/>
      <c r="C1096" s="175"/>
      <c r="E1096" s="180"/>
      <c r="F1096" s="182"/>
      <c r="G1096" s="183"/>
      <c r="I1096" s="217"/>
      <c r="J1096" s="218"/>
      <c r="K1096" s="179"/>
    </row>
    <row r="1097" spans="1:11" x14ac:dyDescent="0.2">
      <c r="A1097" s="199"/>
      <c r="B1097" s="160"/>
      <c r="C1097" s="175"/>
      <c r="E1097" s="180"/>
      <c r="F1097" s="182"/>
      <c r="G1097" s="183"/>
      <c r="I1097" s="217"/>
      <c r="J1097" s="218"/>
      <c r="K1097" s="179"/>
    </row>
    <row r="1098" spans="1:11" x14ac:dyDescent="0.2">
      <c r="A1098" s="199"/>
      <c r="B1098" s="160"/>
      <c r="C1098" s="175"/>
      <c r="E1098" s="180"/>
      <c r="F1098" s="182"/>
      <c r="G1098" s="183"/>
      <c r="I1098" s="217"/>
      <c r="J1098" s="218"/>
      <c r="K1098" s="179"/>
    </row>
    <row r="1099" spans="1:11" x14ac:dyDescent="0.2">
      <c r="A1099" s="199"/>
      <c r="B1099" s="160"/>
      <c r="C1099" s="175"/>
      <c r="E1099" s="180"/>
      <c r="F1099" s="182"/>
      <c r="G1099" s="183"/>
      <c r="I1099" s="217"/>
      <c r="J1099" s="218"/>
      <c r="K1099" s="179"/>
    </row>
    <row r="1100" spans="1:11" x14ac:dyDescent="0.2">
      <c r="A1100" s="199"/>
      <c r="B1100" s="160"/>
      <c r="C1100" s="175"/>
      <c r="E1100" s="180"/>
      <c r="F1100" s="182"/>
      <c r="G1100" s="183"/>
      <c r="I1100" s="217"/>
      <c r="J1100" s="218"/>
      <c r="K1100" s="179"/>
    </row>
    <row r="1101" spans="1:11" x14ac:dyDescent="0.2">
      <c r="A1101" s="199"/>
      <c r="B1101" s="160"/>
      <c r="C1101" s="175"/>
      <c r="E1101" s="180"/>
      <c r="F1101" s="182"/>
      <c r="G1101" s="183"/>
      <c r="I1101" s="217"/>
      <c r="J1101" s="218"/>
      <c r="K1101" s="179"/>
    </row>
    <row r="1102" spans="1:11" x14ac:dyDescent="0.2">
      <c r="A1102" s="199"/>
      <c r="B1102" s="160"/>
      <c r="C1102" s="175"/>
      <c r="E1102" s="180"/>
      <c r="F1102" s="182"/>
      <c r="G1102" s="183"/>
      <c r="I1102" s="217"/>
      <c r="J1102" s="218"/>
      <c r="K1102" s="179"/>
    </row>
    <row r="1103" spans="1:11" x14ac:dyDescent="0.2">
      <c r="A1103" s="199"/>
      <c r="B1103" s="160"/>
      <c r="C1103" s="175"/>
      <c r="E1103" s="180"/>
      <c r="F1103" s="182"/>
      <c r="G1103" s="183"/>
      <c r="I1103" s="217"/>
      <c r="J1103" s="218"/>
      <c r="K1103" s="179"/>
    </row>
    <row r="1104" spans="1:11" x14ac:dyDescent="0.2">
      <c r="A1104" s="199"/>
      <c r="B1104" s="160"/>
      <c r="C1104" s="175"/>
      <c r="E1104" s="180"/>
      <c r="F1104" s="182"/>
      <c r="G1104" s="183"/>
      <c r="I1104" s="217"/>
      <c r="J1104" s="218"/>
      <c r="K1104" s="179"/>
    </row>
    <row r="1105" spans="1:11" x14ac:dyDescent="0.2">
      <c r="A1105" s="199"/>
      <c r="B1105" s="160"/>
      <c r="C1105" s="175"/>
      <c r="E1105" s="180"/>
      <c r="F1105" s="182"/>
      <c r="G1105" s="183"/>
      <c r="I1105" s="217"/>
      <c r="J1105" s="218"/>
      <c r="K1105" s="179"/>
    </row>
    <row r="1106" spans="1:11" x14ac:dyDescent="0.2">
      <c r="A1106" s="199"/>
      <c r="B1106" s="160"/>
      <c r="C1106" s="175"/>
      <c r="E1106" s="180"/>
      <c r="F1106" s="182"/>
      <c r="G1106" s="183"/>
      <c r="I1106" s="217"/>
      <c r="J1106" s="218"/>
      <c r="K1106" s="179"/>
    </row>
    <row r="1107" spans="1:11" x14ac:dyDescent="0.2">
      <c r="A1107" s="199"/>
      <c r="B1107" s="160"/>
      <c r="C1107" s="175"/>
      <c r="E1107" s="180"/>
      <c r="F1107" s="182"/>
      <c r="G1107" s="183"/>
      <c r="I1107" s="217"/>
      <c r="J1107" s="218"/>
      <c r="K1107" s="179"/>
    </row>
    <row r="1108" spans="1:11" x14ac:dyDescent="0.2">
      <c r="A1108" s="199"/>
      <c r="B1108" s="160"/>
      <c r="C1108" s="175"/>
      <c r="E1108" s="180"/>
      <c r="F1108" s="182"/>
      <c r="G1108" s="183"/>
      <c r="I1108" s="217"/>
      <c r="J1108" s="218"/>
      <c r="K1108" s="179"/>
    </row>
    <row r="1109" spans="1:11" x14ac:dyDescent="0.2">
      <c r="A1109" s="199"/>
      <c r="B1109" s="160"/>
      <c r="C1109" s="175"/>
      <c r="E1109" s="180"/>
      <c r="F1109" s="182"/>
      <c r="G1109" s="183"/>
      <c r="I1109" s="217"/>
      <c r="J1109" s="218"/>
      <c r="K1109" s="179"/>
    </row>
    <row r="1110" spans="1:11" x14ac:dyDescent="0.2">
      <c r="A1110" s="199"/>
      <c r="B1110" s="160"/>
      <c r="C1110" s="175"/>
      <c r="E1110" s="180"/>
      <c r="F1110" s="182"/>
      <c r="G1110" s="183"/>
      <c r="I1110" s="217"/>
      <c r="J1110" s="218"/>
      <c r="K1110" s="179"/>
    </row>
    <row r="1111" spans="1:11" ht="13.5" thickBot="1" x14ac:dyDescent="0.25">
      <c r="A1111" s="199"/>
      <c r="B1111" s="160"/>
      <c r="C1111" s="175"/>
      <c r="E1111" s="186"/>
      <c r="F1111" s="185"/>
      <c r="G1111" s="187"/>
      <c r="I1111" s="217"/>
      <c r="J1111" s="218"/>
      <c r="K1111" s="179"/>
    </row>
    <row r="1112" spans="1:11" x14ac:dyDescent="0.2">
      <c r="A1112" s="199"/>
      <c r="B1112" s="160"/>
      <c r="C1112" s="175"/>
      <c r="E1112" s="175"/>
      <c r="G1112" s="153"/>
      <c r="I1112" s="217"/>
      <c r="J1112" s="218"/>
      <c r="K1112" s="179"/>
    </row>
    <row r="1113" spans="1:11" x14ac:dyDescent="0.2">
      <c r="A1113" s="199"/>
      <c r="B1113" s="160"/>
      <c r="C1113" s="175"/>
      <c r="E1113" s="175"/>
      <c r="G1113" s="153"/>
      <c r="I1113" s="217"/>
      <c r="J1113" s="218"/>
      <c r="K1113" s="179"/>
    </row>
    <row r="1114" spans="1:11" x14ac:dyDescent="0.2">
      <c r="A1114" s="199"/>
      <c r="B1114" s="160"/>
      <c r="C1114" s="175"/>
      <c r="E1114" s="175"/>
      <c r="G1114" s="153"/>
      <c r="I1114" s="217"/>
      <c r="J1114" s="218"/>
      <c r="K1114" s="179"/>
    </row>
    <row r="1115" spans="1:11" x14ac:dyDescent="0.2">
      <c r="A1115" s="199"/>
      <c r="B1115" s="160"/>
      <c r="C1115" s="175"/>
      <c r="E1115" s="175"/>
      <c r="G1115" s="153"/>
      <c r="I1115" s="217"/>
      <c r="J1115" s="218"/>
      <c r="K1115" s="179"/>
    </row>
    <row r="1116" spans="1:11" x14ac:dyDescent="0.2">
      <c r="A1116" s="199"/>
      <c r="B1116" s="160"/>
      <c r="C1116" s="175"/>
      <c r="E1116" s="175"/>
      <c r="G1116" s="153"/>
      <c r="I1116" s="217"/>
      <c r="J1116" s="218"/>
      <c r="K1116" s="179"/>
    </row>
    <row r="1117" spans="1:11" x14ac:dyDescent="0.2">
      <c r="A1117" s="199"/>
      <c r="B1117" s="160"/>
      <c r="C1117" s="175"/>
      <c r="E1117" s="175"/>
      <c r="G1117" s="153"/>
      <c r="I1117" s="217"/>
      <c r="J1117" s="218"/>
      <c r="K1117" s="179"/>
    </row>
    <row r="1118" spans="1:11" x14ac:dyDescent="0.2">
      <c r="A1118" s="199"/>
      <c r="B1118" s="160"/>
      <c r="C1118" s="175"/>
      <c r="E1118" s="175"/>
      <c r="G1118" s="153"/>
      <c r="I1118" s="217"/>
      <c r="J1118" s="218"/>
      <c r="K1118" s="179"/>
    </row>
    <row r="1119" spans="1:11" x14ac:dyDescent="0.2">
      <c r="A1119" s="199"/>
      <c r="B1119" s="160"/>
      <c r="C1119" s="175"/>
      <c r="E1119" s="175"/>
      <c r="G1119" s="153"/>
      <c r="I1119" s="217"/>
      <c r="J1119" s="218"/>
      <c r="K1119" s="179"/>
    </row>
    <row r="1120" spans="1:11" x14ac:dyDescent="0.2">
      <c r="A1120" s="199"/>
      <c r="B1120" s="160"/>
      <c r="C1120" s="175"/>
      <c r="E1120" s="175"/>
      <c r="G1120" s="153"/>
      <c r="I1120" s="217"/>
      <c r="J1120" s="218"/>
      <c r="K1120" s="179"/>
    </row>
    <row r="1121" spans="1:11" x14ac:dyDescent="0.2">
      <c r="A1121" s="199"/>
      <c r="B1121" s="160"/>
      <c r="C1121" s="175"/>
      <c r="E1121" s="175"/>
      <c r="G1121" s="153"/>
      <c r="I1121" s="217"/>
      <c r="J1121" s="218"/>
      <c r="K1121" s="179"/>
    </row>
    <row r="1122" spans="1:11" x14ac:dyDescent="0.2">
      <c r="A1122" s="199"/>
      <c r="B1122" s="160"/>
      <c r="C1122" s="175"/>
      <c r="E1122" s="175"/>
      <c r="G1122" s="153"/>
      <c r="I1122" s="217"/>
      <c r="J1122" s="218"/>
      <c r="K1122" s="179"/>
    </row>
    <row r="1123" spans="1:11" x14ac:dyDescent="0.2">
      <c r="A1123" s="199"/>
      <c r="B1123" s="160"/>
      <c r="C1123" s="175"/>
      <c r="E1123" s="175"/>
      <c r="G1123" s="153"/>
      <c r="I1123" s="217"/>
      <c r="J1123" s="218"/>
      <c r="K1123" s="179"/>
    </row>
    <row r="1124" spans="1:11" x14ac:dyDescent="0.2">
      <c r="A1124" s="199"/>
      <c r="B1124" s="160"/>
      <c r="C1124" s="175"/>
      <c r="E1124" s="175"/>
      <c r="G1124" s="153"/>
      <c r="I1124" s="217"/>
      <c r="J1124" s="218"/>
      <c r="K1124" s="179"/>
    </row>
    <row r="1125" spans="1:11" x14ac:dyDescent="0.2">
      <c r="A1125" s="199"/>
      <c r="B1125" s="160"/>
      <c r="C1125" s="175"/>
      <c r="E1125" s="175"/>
      <c r="G1125" s="153"/>
      <c r="I1125" s="217"/>
      <c r="J1125" s="218"/>
      <c r="K1125" s="179"/>
    </row>
    <row r="1126" spans="1:11" x14ac:dyDescent="0.2">
      <c r="A1126" s="199"/>
      <c r="B1126" s="160"/>
      <c r="C1126" s="175"/>
      <c r="E1126" s="175"/>
      <c r="G1126" s="153"/>
      <c r="I1126" s="217"/>
      <c r="J1126" s="218"/>
      <c r="K1126" s="179"/>
    </row>
    <row r="1127" spans="1:11" x14ac:dyDescent="0.2">
      <c r="A1127" s="199"/>
      <c r="B1127" s="160"/>
      <c r="C1127" s="175"/>
      <c r="E1127" s="175"/>
      <c r="G1127" s="153"/>
      <c r="I1127" s="217"/>
      <c r="J1127" s="218"/>
      <c r="K1127" s="179"/>
    </row>
    <row r="1128" spans="1:11" x14ac:dyDescent="0.2">
      <c r="A1128" s="199"/>
      <c r="B1128" s="160"/>
      <c r="C1128" s="175"/>
      <c r="E1128" s="175"/>
      <c r="G1128" s="153"/>
      <c r="I1128" s="217"/>
      <c r="J1128" s="218"/>
      <c r="K1128" s="179"/>
    </row>
    <row r="1129" spans="1:11" x14ac:dyDescent="0.2">
      <c r="A1129" s="199"/>
      <c r="B1129" s="160"/>
      <c r="C1129" s="175"/>
      <c r="E1129" s="175"/>
      <c r="G1129" s="153"/>
      <c r="I1129" s="217"/>
      <c r="J1129" s="218"/>
      <c r="K1129" s="179"/>
    </row>
    <row r="1130" spans="1:11" x14ac:dyDescent="0.2">
      <c r="A1130" s="199"/>
      <c r="B1130" s="160"/>
      <c r="C1130" s="175"/>
      <c r="E1130" s="175"/>
      <c r="G1130" s="153"/>
      <c r="I1130" s="217"/>
      <c r="J1130" s="218"/>
      <c r="K1130" s="179"/>
    </row>
    <row r="1131" spans="1:11" x14ac:dyDescent="0.2">
      <c r="A1131" s="199"/>
      <c r="B1131" s="160"/>
      <c r="C1131" s="175"/>
      <c r="E1131" s="175"/>
      <c r="G1131" s="153"/>
      <c r="I1131" s="217"/>
      <c r="J1131" s="218"/>
      <c r="K1131" s="179"/>
    </row>
    <row r="1132" spans="1:11" x14ac:dyDescent="0.2">
      <c r="A1132" s="199"/>
      <c r="B1132" s="160"/>
      <c r="C1132" s="175"/>
      <c r="E1132" s="175"/>
      <c r="G1132" s="153"/>
      <c r="I1132" s="217"/>
      <c r="J1132" s="218"/>
      <c r="K1132" s="179"/>
    </row>
    <row r="1133" spans="1:11" x14ac:dyDescent="0.2">
      <c r="A1133" s="199"/>
      <c r="B1133" s="160"/>
      <c r="C1133" s="175"/>
      <c r="E1133" s="175"/>
      <c r="G1133" s="153"/>
      <c r="I1133" s="217"/>
      <c r="J1133" s="218"/>
      <c r="K1133" s="179"/>
    </row>
    <row r="1134" spans="1:11" x14ac:dyDescent="0.2">
      <c r="A1134" s="199"/>
      <c r="B1134" s="160"/>
      <c r="C1134" s="175"/>
      <c r="E1134" s="175"/>
      <c r="G1134" s="153"/>
      <c r="I1134" s="217"/>
      <c r="J1134" s="218"/>
      <c r="K1134" s="179"/>
    </row>
    <row r="1135" spans="1:11" x14ac:dyDescent="0.2">
      <c r="A1135" s="199"/>
      <c r="B1135" s="160"/>
      <c r="C1135" s="175"/>
      <c r="E1135" s="175"/>
      <c r="G1135" s="153"/>
      <c r="I1135" s="217"/>
      <c r="J1135" s="218"/>
      <c r="K1135" s="179"/>
    </row>
    <row r="1136" spans="1:11" x14ac:dyDescent="0.2">
      <c r="A1136" s="199"/>
      <c r="B1136" s="160"/>
      <c r="C1136" s="175"/>
      <c r="E1136" s="175"/>
      <c r="G1136" s="153"/>
      <c r="I1136" s="217"/>
      <c r="J1136" s="218"/>
      <c r="K1136" s="179"/>
    </row>
    <row r="1137" spans="1:11" x14ac:dyDescent="0.2">
      <c r="A1137" s="199"/>
      <c r="B1137" s="160"/>
      <c r="C1137" s="175"/>
      <c r="E1137" s="175"/>
      <c r="G1137" s="153"/>
      <c r="I1137" s="217"/>
      <c r="J1137" s="218"/>
      <c r="K1137" s="179"/>
    </row>
    <row r="1138" spans="1:11" x14ac:dyDescent="0.2">
      <c r="A1138" s="199"/>
      <c r="B1138" s="160"/>
      <c r="C1138" s="175"/>
      <c r="E1138" s="175"/>
      <c r="G1138" s="153"/>
      <c r="I1138" s="217"/>
      <c r="J1138" s="218"/>
      <c r="K1138" s="179"/>
    </row>
    <row r="1139" spans="1:11" x14ac:dyDescent="0.2">
      <c r="A1139" s="199"/>
      <c r="B1139" s="160"/>
      <c r="C1139" s="175"/>
      <c r="E1139" s="175"/>
      <c r="G1139" s="153"/>
      <c r="I1139" s="217"/>
      <c r="J1139" s="218"/>
      <c r="K1139" s="179"/>
    </row>
    <row r="1140" spans="1:11" x14ac:dyDescent="0.2">
      <c r="A1140" s="199"/>
      <c r="B1140" s="160"/>
      <c r="C1140" s="175"/>
      <c r="E1140" s="175"/>
      <c r="G1140" s="153"/>
      <c r="I1140" s="217"/>
      <c r="J1140" s="218"/>
      <c r="K1140" s="179"/>
    </row>
    <row r="1141" spans="1:11" x14ac:dyDescent="0.2">
      <c r="A1141" s="199"/>
      <c r="B1141" s="160"/>
      <c r="C1141" s="175"/>
      <c r="E1141" s="175"/>
      <c r="G1141" s="153"/>
      <c r="I1141" s="217"/>
      <c r="J1141" s="218"/>
      <c r="K1141" s="179"/>
    </row>
    <row r="1142" spans="1:11" x14ac:dyDescent="0.2">
      <c r="A1142" s="199"/>
      <c r="B1142" s="160"/>
      <c r="C1142" s="175"/>
      <c r="E1142" s="175"/>
      <c r="G1142" s="153"/>
      <c r="I1142" s="217"/>
      <c r="J1142" s="218"/>
      <c r="K1142" s="179"/>
    </row>
    <row r="1143" spans="1:11" x14ac:dyDescent="0.2">
      <c r="A1143" s="199"/>
      <c r="B1143" s="160"/>
      <c r="C1143" s="175"/>
      <c r="E1143" s="175"/>
      <c r="G1143" s="153"/>
      <c r="I1143" s="217"/>
      <c r="J1143" s="218"/>
      <c r="K1143" s="179"/>
    </row>
    <row r="1144" spans="1:11" x14ac:dyDescent="0.2">
      <c r="A1144" s="199"/>
      <c r="B1144" s="160"/>
      <c r="C1144" s="175"/>
      <c r="E1144" s="175"/>
      <c r="G1144" s="153"/>
      <c r="I1144" s="217"/>
      <c r="J1144" s="218"/>
      <c r="K1144" s="179"/>
    </row>
    <row r="1145" spans="1:11" x14ac:dyDescent="0.2">
      <c r="A1145" s="199"/>
      <c r="B1145" s="160"/>
      <c r="C1145" s="175"/>
      <c r="E1145" s="175"/>
      <c r="G1145" s="153"/>
      <c r="I1145" s="217"/>
      <c r="J1145" s="218"/>
      <c r="K1145" s="179"/>
    </row>
    <row r="1146" spans="1:11" x14ac:dyDescent="0.2">
      <c r="A1146" s="199"/>
      <c r="B1146" s="160"/>
      <c r="C1146" s="175"/>
      <c r="E1146" s="175"/>
      <c r="G1146" s="153"/>
      <c r="I1146" s="217"/>
      <c r="J1146" s="218"/>
      <c r="K1146" s="179"/>
    </row>
    <row r="1147" spans="1:11" x14ac:dyDescent="0.2">
      <c r="A1147" s="199"/>
      <c r="B1147" s="160"/>
      <c r="C1147" s="175"/>
      <c r="E1147" s="175"/>
      <c r="G1147" s="153"/>
      <c r="I1147" s="217"/>
      <c r="J1147" s="218"/>
      <c r="K1147" s="179"/>
    </row>
    <row r="1148" spans="1:11" x14ac:dyDescent="0.2">
      <c r="A1148" s="199"/>
      <c r="B1148" s="160"/>
      <c r="C1148" s="175"/>
      <c r="E1148" s="175"/>
      <c r="G1148" s="153"/>
      <c r="I1148" s="217"/>
      <c r="J1148" s="218"/>
      <c r="K1148" s="179"/>
    </row>
    <row r="1149" spans="1:11" x14ac:dyDescent="0.2">
      <c r="A1149" s="199"/>
      <c r="B1149" s="160"/>
      <c r="C1149" s="175"/>
      <c r="E1149" s="175"/>
      <c r="G1149" s="153"/>
      <c r="I1149" s="217"/>
      <c r="J1149" s="218"/>
      <c r="K1149" s="179"/>
    </row>
    <row r="1150" spans="1:11" x14ac:dyDescent="0.2">
      <c r="A1150" s="199"/>
      <c r="B1150" s="160"/>
      <c r="C1150" s="175"/>
      <c r="E1150" s="175"/>
      <c r="G1150" s="153"/>
      <c r="I1150" s="217"/>
      <c r="J1150" s="218"/>
      <c r="K1150" s="179"/>
    </row>
    <row r="1151" spans="1:11" x14ac:dyDescent="0.2">
      <c r="A1151" s="199"/>
      <c r="B1151" s="160"/>
      <c r="C1151" s="175"/>
      <c r="E1151" s="175"/>
      <c r="G1151" s="153"/>
      <c r="I1151" s="217"/>
      <c r="J1151" s="218"/>
      <c r="K1151" s="179"/>
    </row>
    <row r="1152" spans="1:11" x14ac:dyDescent="0.2">
      <c r="A1152" s="199"/>
      <c r="B1152" s="160"/>
      <c r="C1152" s="175"/>
      <c r="E1152" s="175"/>
      <c r="G1152" s="153"/>
      <c r="I1152" s="217"/>
      <c r="J1152" s="218"/>
      <c r="K1152" s="179"/>
    </row>
    <row r="1153" spans="1:11" x14ac:dyDescent="0.2">
      <c r="A1153" s="199"/>
      <c r="B1153" s="160"/>
      <c r="C1153" s="175"/>
      <c r="E1153" s="175"/>
      <c r="G1153" s="153"/>
      <c r="I1153" s="217"/>
      <c r="J1153" s="218"/>
      <c r="K1153" s="179"/>
    </row>
    <row r="1154" spans="1:11" x14ac:dyDescent="0.2">
      <c r="A1154" s="199"/>
      <c r="B1154" s="160"/>
      <c r="C1154" s="175"/>
      <c r="E1154" s="175"/>
      <c r="G1154" s="153"/>
      <c r="I1154" s="217"/>
      <c r="J1154" s="218"/>
      <c r="K1154" s="179"/>
    </row>
    <row r="1155" spans="1:11" x14ac:dyDescent="0.2">
      <c r="A1155" s="199"/>
      <c r="B1155" s="160"/>
      <c r="C1155" s="175"/>
      <c r="E1155" s="175"/>
      <c r="G1155" s="153"/>
      <c r="I1155" s="217"/>
      <c r="J1155" s="218"/>
      <c r="K1155" s="179"/>
    </row>
    <row r="1156" spans="1:11" x14ac:dyDescent="0.2">
      <c r="A1156" s="199"/>
      <c r="B1156" s="160"/>
      <c r="C1156" s="175"/>
      <c r="E1156" s="175"/>
      <c r="G1156" s="153"/>
      <c r="I1156" s="217"/>
      <c r="J1156" s="218"/>
      <c r="K1156" s="179"/>
    </row>
    <row r="1157" spans="1:11" x14ac:dyDescent="0.2">
      <c r="A1157" s="199"/>
      <c r="B1157" s="160"/>
      <c r="C1157" s="175"/>
      <c r="E1157" s="175"/>
      <c r="G1157" s="153"/>
      <c r="I1157" s="217"/>
      <c r="J1157" s="218"/>
      <c r="K1157" s="179"/>
    </row>
    <row r="1158" spans="1:11" x14ac:dyDescent="0.2">
      <c r="A1158" s="199"/>
      <c r="B1158" s="160"/>
      <c r="C1158" s="175"/>
      <c r="E1158" s="175"/>
      <c r="G1158" s="153"/>
      <c r="I1158" s="217"/>
      <c r="J1158" s="218"/>
      <c r="K1158" s="179"/>
    </row>
    <row r="1159" spans="1:11" x14ac:dyDescent="0.2">
      <c r="A1159" s="199"/>
      <c r="B1159" s="160"/>
      <c r="C1159" s="175"/>
      <c r="E1159" s="175"/>
      <c r="G1159" s="153"/>
      <c r="I1159" s="217"/>
      <c r="J1159" s="218"/>
      <c r="K1159" s="179"/>
    </row>
    <row r="1160" spans="1:11" x14ac:dyDescent="0.2">
      <c r="A1160" s="199"/>
      <c r="B1160" s="160"/>
      <c r="C1160" s="175"/>
      <c r="E1160" s="175"/>
      <c r="G1160" s="153"/>
      <c r="I1160" s="217"/>
      <c r="J1160" s="218"/>
      <c r="K1160" s="179"/>
    </row>
    <row r="1161" spans="1:11" x14ac:dyDescent="0.2">
      <c r="A1161" s="199"/>
      <c r="B1161" s="160"/>
      <c r="C1161" s="175"/>
      <c r="E1161" s="175"/>
      <c r="G1161" s="153"/>
      <c r="I1161" s="217"/>
      <c r="J1161" s="218"/>
      <c r="K1161" s="179"/>
    </row>
    <row r="1162" spans="1:11" x14ac:dyDescent="0.2">
      <c r="A1162" s="199"/>
      <c r="B1162" s="160"/>
      <c r="C1162" s="175"/>
      <c r="E1162" s="175"/>
      <c r="G1162" s="153"/>
      <c r="I1162" s="217"/>
      <c r="J1162" s="218"/>
      <c r="K1162" s="179"/>
    </row>
    <row r="1163" spans="1:11" x14ac:dyDescent="0.2">
      <c r="A1163" s="199"/>
      <c r="B1163" s="160"/>
      <c r="C1163" s="175"/>
      <c r="E1163" s="175"/>
      <c r="G1163" s="153"/>
      <c r="I1163" s="217"/>
      <c r="J1163" s="218"/>
      <c r="K1163" s="179"/>
    </row>
    <row r="1164" spans="1:11" x14ac:dyDescent="0.2">
      <c r="A1164" s="199"/>
      <c r="B1164" s="160"/>
      <c r="C1164" s="175"/>
      <c r="E1164" s="175"/>
      <c r="G1164" s="153"/>
      <c r="I1164" s="217"/>
      <c r="J1164" s="218"/>
      <c r="K1164" s="179"/>
    </row>
    <row r="1165" spans="1:11" x14ac:dyDescent="0.2">
      <c r="A1165" s="199"/>
      <c r="B1165" s="160"/>
      <c r="C1165" s="175"/>
      <c r="E1165" s="175"/>
      <c r="G1165" s="153"/>
      <c r="I1165" s="217"/>
      <c r="J1165" s="218"/>
      <c r="K1165" s="179"/>
    </row>
    <row r="1166" spans="1:11" x14ac:dyDescent="0.2">
      <c r="A1166" s="199"/>
      <c r="B1166" s="160"/>
      <c r="C1166" s="175"/>
      <c r="E1166" s="175"/>
      <c r="G1166" s="153"/>
      <c r="I1166" s="217"/>
      <c r="J1166" s="218"/>
      <c r="K1166" s="179"/>
    </row>
    <row r="1167" spans="1:11" x14ac:dyDescent="0.2">
      <c r="A1167" s="199"/>
      <c r="B1167" s="160"/>
      <c r="C1167" s="175"/>
      <c r="E1167" s="175"/>
      <c r="G1167" s="153"/>
      <c r="I1167" s="217"/>
      <c r="J1167" s="218"/>
      <c r="K1167" s="179"/>
    </row>
    <row r="1168" spans="1:11" x14ac:dyDescent="0.2">
      <c r="A1168" s="199"/>
      <c r="B1168" s="160"/>
      <c r="C1168" s="175"/>
      <c r="E1168" s="175"/>
      <c r="G1168" s="153"/>
      <c r="I1168" s="217"/>
      <c r="J1168" s="218"/>
      <c r="K1168" s="179"/>
    </row>
    <row r="1169" spans="1:11" x14ac:dyDescent="0.2">
      <c r="A1169" s="199"/>
      <c r="B1169" s="160"/>
      <c r="C1169" s="175"/>
      <c r="E1169" s="175"/>
      <c r="G1169" s="153"/>
      <c r="I1169" s="217"/>
      <c r="J1169" s="218"/>
      <c r="K1169" s="179"/>
    </row>
    <row r="1170" spans="1:11" x14ac:dyDescent="0.2">
      <c r="A1170" s="199"/>
      <c r="B1170" s="160"/>
      <c r="C1170" s="175"/>
      <c r="E1170" s="175"/>
      <c r="G1170" s="153"/>
      <c r="I1170" s="217"/>
      <c r="J1170" s="218"/>
      <c r="K1170" s="179"/>
    </row>
    <row r="1171" spans="1:11" x14ac:dyDescent="0.2">
      <c r="A1171" s="199"/>
      <c r="B1171" s="160"/>
      <c r="C1171" s="175"/>
      <c r="E1171" s="175"/>
      <c r="G1171" s="153"/>
      <c r="I1171" s="217"/>
      <c r="J1171" s="218"/>
      <c r="K1171" s="179"/>
    </row>
    <row r="1172" spans="1:11" x14ac:dyDescent="0.2">
      <c r="A1172" s="199"/>
      <c r="B1172" s="160"/>
      <c r="C1172" s="175"/>
      <c r="E1172" s="175"/>
      <c r="G1172" s="153"/>
      <c r="I1172" s="217"/>
      <c r="J1172" s="218"/>
      <c r="K1172" s="179"/>
    </row>
    <row r="1173" spans="1:11" x14ac:dyDescent="0.2">
      <c r="A1173" s="199"/>
      <c r="B1173" s="160"/>
      <c r="C1173" s="175"/>
      <c r="E1173" s="175"/>
      <c r="G1173" s="153"/>
      <c r="I1173" s="217"/>
      <c r="J1173" s="218"/>
      <c r="K1173" s="179"/>
    </row>
    <row r="1174" spans="1:11" x14ac:dyDescent="0.2">
      <c r="A1174" s="199"/>
      <c r="B1174" s="160"/>
      <c r="C1174" s="175"/>
      <c r="E1174" s="175"/>
      <c r="G1174" s="153"/>
      <c r="I1174" s="217"/>
      <c r="J1174" s="218"/>
      <c r="K1174" s="179"/>
    </row>
    <row r="1175" spans="1:11" x14ac:dyDescent="0.2">
      <c r="A1175" s="199"/>
      <c r="B1175" s="160"/>
      <c r="C1175" s="175"/>
      <c r="E1175" s="175"/>
      <c r="G1175" s="153"/>
      <c r="I1175" s="217"/>
      <c r="J1175" s="218"/>
      <c r="K1175" s="179"/>
    </row>
    <row r="1176" spans="1:11" x14ac:dyDescent="0.2">
      <c r="A1176" s="199"/>
      <c r="B1176" s="160"/>
      <c r="C1176" s="175"/>
      <c r="E1176" s="175"/>
      <c r="G1176" s="153"/>
      <c r="I1176" s="217"/>
      <c r="J1176" s="218"/>
      <c r="K1176" s="179"/>
    </row>
    <row r="1177" spans="1:11" x14ac:dyDescent="0.2">
      <c r="A1177" s="199"/>
      <c r="B1177" s="160"/>
      <c r="C1177" s="175"/>
      <c r="E1177" s="175"/>
      <c r="G1177" s="153"/>
      <c r="I1177" s="217"/>
      <c r="J1177" s="218"/>
      <c r="K1177" s="179"/>
    </row>
    <row r="1178" spans="1:11" x14ac:dyDescent="0.2">
      <c r="A1178" s="199"/>
      <c r="B1178" s="160"/>
      <c r="C1178" s="175"/>
      <c r="E1178" s="175"/>
      <c r="G1178" s="153"/>
      <c r="I1178" s="217"/>
      <c r="J1178" s="218"/>
      <c r="K1178" s="179"/>
    </row>
    <row r="1179" spans="1:11" x14ac:dyDescent="0.2">
      <c r="A1179" s="199"/>
      <c r="B1179" s="160"/>
      <c r="C1179" s="175"/>
      <c r="E1179" s="175"/>
      <c r="G1179" s="153"/>
      <c r="I1179" s="217"/>
      <c r="J1179" s="218"/>
      <c r="K1179" s="179"/>
    </row>
    <row r="1180" spans="1:11" x14ac:dyDescent="0.2">
      <c r="A1180" s="199"/>
      <c r="B1180" s="160"/>
      <c r="C1180" s="175"/>
      <c r="E1180" s="175"/>
      <c r="G1180" s="153"/>
      <c r="I1180" s="217"/>
      <c r="J1180" s="218"/>
      <c r="K1180" s="179"/>
    </row>
    <row r="1181" spans="1:11" x14ac:dyDescent="0.2">
      <c r="A1181" s="199"/>
      <c r="B1181" s="160"/>
      <c r="C1181" s="175"/>
      <c r="E1181" s="175"/>
      <c r="G1181" s="153"/>
      <c r="I1181" s="217"/>
      <c r="J1181" s="218"/>
      <c r="K1181" s="179"/>
    </row>
    <row r="1182" spans="1:11" x14ac:dyDescent="0.2">
      <c r="A1182" s="199"/>
      <c r="B1182" s="160"/>
      <c r="C1182" s="175"/>
      <c r="E1182" s="175"/>
      <c r="G1182" s="153"/>
      <c r="I1182" s="217"/>
      <c r="J1182" s="218"/>
      <c r="K1182" s="179"/>
    </row>
    <row r="1183" spans="1:11" x14ac:dyDescent="0.2">
      <c r="A1183" s="199"/>
      <c r="B1183" s="160"/>
      <c r="C1183" s="175"/>
      <c r="E1183" s="175"/>
      <c r="G1183" s="153"/>
      <c r="I1183" s="217"/>
      <c r="J1183" s="218"/>
      <c r="K1183" s="179"/>
    </row>
    <row r="1184" spans="1:11" x14ac:dyDescent="0.2">
      <c r="A1184" s="199"/>
      <c r="B1184" s="160"/>
      <c r="C1184" s="175"/>
      <c r="E1184" s="175"/>
      <c r="G1184" s="153"/>
      <c r="I1184" s="217"/>
      <c r="J1184" s="218"/>
      <c r="K1184" s="179"/>
    </row>
    <row r="1185" spans="1:11" x14ac:dyDescent="0.2">
      <c r="A1185" s="199"/>
      <c r="B1185" s="160"/>
      <c r="C1185" s="175"/>
      <c r="E1185" s="175"/>
      <c r="G1185" s="153"/>
      <c r="I1185" s="217"/>
      <c r="J1185" s="218"/>
      <c r="K1185" s="179"/>
    </row>
    <row r="1186" spans="1:11" x14ac:dyDescent="0.2">
      <c r="A1186" s="199"/>
      <c r="B1186" s="160"/>
      <c r="C1186" s="175"/>
      <c r="E1186" s="175"/>
      <c r="G1186" s="153"/>
      <c r="I1186" s="217"/>
      <c r="J1186" s="218"/>
      <c r="K1186" s="179"/>
    </row>
    <row r="1187" spans="1:11" x14ac:dyDescent="0.2">
      <c r="A1187" s="199"/>
      <c r="B1187" s="160"/>
      <c r="C1187" s="175"/>
      <c r="E1187" s="175"/>
      <c r="G1187" s="153"/>
      <c r="I1187" s="217"/>
      <c r="J1187" s="218"/>
      <c r="K1187" s="179"/>
    </row>
    <row r="1188" spans="1:11" x14ac:dyDescent="0.2">
      <c r="A1188" s="199"/>
      <c r="B1188" s="160"/>
      <c r="C1188" s="175"/>
      <c r="E1188" s="175"/>
      <c r="G1188" s="153"/>
      <c r="I1188" s="217"/>
      <c r="J1188" s="218"/>
      <c r="K1188" s="179"/>
    </row>
    <row r="1189" spans="1:11" x14ac:dyDescent="0.2">
      <c r="A1189" s="199"/>
      <c r="B1189" s="160"/>
      <c r="C1189" s="175"/>
      <c r="E1189" s="175"/>
      <c r="G1189" s="153"/>
      <c r="I1189" s="217"/>
      <c r="J1189" s="218"/>
      <c r="K1189" s="179"/>
    </row>
    <row r="1190" spans="1:11" x14ac:dyDescent="0.2">
      <c r="A1190" s="199"/>
      <c r="B1190" s="160"/>
      <c r="C1190" s="175"/>
      <c r="E1190" s="175"/>
      <c r="G1190" s="153"/>
      <c r="I1190" s="217"/>
      <c r="J1190" s="218"/>
      <c r="K1190" s="179"/>
    </row>
    <row r="1191" spans="1:11" x14ac:dyDescent="0.2">
      <c r="A1191" s="199"/>
      <c r="B1191" s="160"/>
      <c r="C1191" s="175"/>
      <c r="E1191" s="175"/>
      <c r="G1191" s="153"/>
      <c r="I1191" s="217"/>
      <c r="J1191" s="218"/>
      <c r="K1191" s="179"/>
    </row>
    <row r="1192" spans="1:11" x14ac:dyDescent="0.2">
      <c r="A1192" s="199"/>
      <c r="B1192" s="160"/>
      <c r="C1192" s="175"/>
      <c r="E1192" s="175"/>
      <c r="G1192" s="153"/>
      <c r="I1192" s="217"/>
      <c r="J1192" s="218"/>
      <c r="K1192" s="179"/>
    </row>
    <row r="1193" spans="1:11" x14ac:dyDescent="0.2">
      <c r="A1193" s="199"/>
      <c r="B1193" s="160"/>
      <c r="C1193" s="175"/>
      <c r="E1193" s="175"/>
      <c r="G1193" s="153"/>
      <c r="I1193" s="217"/>
      <c r="J1193" s="218"/>
      <c r="K1193" s="179"/>
    </row>
    <row r="1194" spans="1:11" x14ac:dyDescent="0.2">
      <c r="A1194" s="199"/>
      <c r="B1194" s="160"/>
      <c r="C1194" s="175"/>
      <c r="E1194" s="175"/>
      <c r="G1194" s="153"/>
      <c r="I1194" s="217"/>
      <c r="J1194" s="218"/>
      <c r="K1194" s="179"/>
    </row>
    <row r="1195" spans="1:11" x14ac:dyDescent="0.2">
      <c r="A1195" s="199"/>
      <c r="B1195" s="160"/>
      <c r="C1195" s="175"/>
      <c r="E1195" s="175"/>
      <c r="G1195" s="153"/>
      <c r="I1195" s="217"/>
      <c r="J1195" s="218"/>
      <c r="K1195" s="179"/>
    </row>
    <row r="1196" spans="1:11" x14ac:dyDescent="0.2">
      <c r="A1196" s="199"/>
      <c r="B1196" s="160"/>
      <c r="C1196" s="175"/>
      <c r="E1196" s="175"/>
      <c r="G1196" s="153"/>
      <c r="I1196" s="217"/>
      <c r="J1196" s="218"/>
      <c r="K1196" s="179"/>
    </row>
    <row r="1197" spans="1:11" x14ac:dyDescent="0.2">
      <c r="A1197" s="199"/>
      <c r="B1197" s="160"/>
      <c r="C1197" s="175"/>
      <c r="E1197" s="175"/>
      <c r="G1197" s="153"/>
      <c r="I1197" s="217"/>
      <c r="J1197" s="218"/>
      <c r="K1197" s="179"/>
    </row>
    <row r="1198" spans="1:11" x14ac:dyDescent="0.2">
      <c r="A1198" s="199"/>
      <c r="B1198" s="160"/>
      <c r="C1198" s="175"/>
      <c r="E1198" s="175"/>
      <c r="G1198" s="153"/>
      <c r="I1198" s="217"/>
      <c r="J1198" s="218"/>
      <c r="K1198" s="179"/>
    </row>
    <row r="1199" spans="1:11" x14ac:dyDescent="0.2">
      <c r="A1199" s="199"/>
      <c r="B1199" s="160"/>
      <c r="C1199" s="175"/>
      <c r="E1199" s="175"/>
      <c r="G1199" s="153"/>
      <c r="I1199" s="217"/>
      <c r="J1199" s="218"/>
      <c r="K1199" s="179"/>
    </row>
    <row r="1200" spans="1:11" x14ac:dyDescent="0.2">
      <c r="A1200" s="199"/>
      <c r="B1200" s="160"/>
      <c r="C1200" s="175"/>
      <c r="E1200" s="175"/>
      <c r="G1200" s="153"/>
      <c r="I1200" s="217"/>
      <c r="J1200" s="218"/>
      <c r="K1200" s="179"/>
    </row>
    <row r="1201" spans="1:11" x14ac:dyDescent="0.2">
      <c r="A1201" s="199"/>
      <c r="B1201" s="160"/>
      <c r="C1201" s="175"/>
      <c r="E1201" s="180"/>
      <c r="F1201" s="182"/>
      <c r="G1201" s="183"/>
      <c r="I1201" s="217"/>
      <c r="J1201" s="218"/>
      <c r="K1201" s="179"/>
    </row>
    <row r="1202" spans="1:11" x14ac:dyDescent="0.2">
      <c r="A1202" s="199"/>
      <c r="B1202" s="160"/>
      <c r="C1202" s="175"/>
      <c r="E1202" s="180"/>
      <c r="F1202" s="182"/>
      <c r="G1202" s="183"/>
      <c r="I1202" s="217"/>
      <c r="J1202" s="218"/>
      <c r="K1202" s="179"/>
    </row>
    <row r="1203" spans="1:11" x14ac:dyDescent="0.2">
      <c r="A1203" s="199"/>
      <c r="B1203" s="160"/>
      <c r="C1203" s="175"/>
      <c r="E1203" s="180"/>
      <c r="F1203" s="182"/>
      <c r="G1203" s="183"/>
      <c r="I1203" s="217"/>
      <c r="J1203" s="218"/>
      <c r="K1203" s="179"/>
    </row>
    <row r="1204" spans="1:11" x14ac:dyDescent="0.2">
      <c r="A1204" s="199"/>
      <c r="B1204" s="160"/>
      <c r="C1204" s="175"/>
      <c r="E1204" s="180"/>
      <c r="F1204" s="182"/>
      <c r="G1204" s="183"/>
      <c r="I1204" s="217"/>
      <c r="J1204" s="218"/>
      <c r="K1204" s="179"/>
    </row>
    <row r="1205" spans="1:11" x14ac:dyDescent="0.2">
      <c r="A1205" s="199"/>
      <c r="B1205" s="160"/>
      <c r="C1205" s="175"/>
      <c r="E1205" s="180"/>
      <c r="F1205" s="182"/>
      <c r="G1205" s="183"/>
      <c r="I1205" s="217"/>
      <c r="J1205" s="218"/>
      <c r="K1205" s="179"/>
    </row>
    <row r="1206" spans="1:11" x14ac:dyDescent="0.2">
      <c r="A1206" s="199"/>
      <c r="B1206" s="160"/>
      <c r="C1206" s="175"/>
      <c r="E1206" s="180"/>
      <c r="F1206" s="182"/>
      <c r="G1206" s="183"/>
      <c r="I1206" s="217"/>
      <c r="J1206" s="218"/>
      <c r="K1206" s="179"/>
    </row>
    <row r="1207" spans="1:11" x14ac:dyDescent="0.2">
      <c r="A1207" s="199"/>
      <c r="B1207" s="160"/>
      <c r="C1207" s="175"/>
      <c r="E1207" s="180"/>
      <c r="F1207" s="182"/>
      <c r="G1207" s="183"/>
      <c r="I1207" s="217"/>
      <c r="J1207" s="218"/>
      <c r="K1207" s="179"/>
    </row>
    <row r="1208" spans="1:11" x14ac:dyDescent="0.2">
      <c r="A1208" s="199"/>
      <c r="B1208" s="160"/>
      <c r="C1208" s="175"/>
      <c r="E1208" s="180"/>
      <c r="F1208" s="182"/>
      <c r="G1208" s="183"/>
      <c r="I1208" s="217"/>
      <c r="J1208" s="218"/>
      <c r="K1208" s="179"/>
    </row>
    <row r="1209" spans="1:11" x14ac:dyDescent="0.2">
      <c r="A1209" s="199"/>
      <c r="B1209" s="160"/>
      <c r="C1209" s="175"/>
      <c r="E1209" s="180"/>
      <c r="F1209" s="182"/>
      <c r="G1209" s="183"/>
      <c r="I1209" s="217"/>
      <c r="J1209" s="218"/>
      <c r="K1209" s="179"/>
    </row>
    <row r="1210" spans="1:11" x14ac:dyDescent="0.2">
      <c r="A1210" s="199"/>
      <c r="B1210" s="160"/>
      <c r="C1210" s="175"/>
      <c r="E1210" s="180"/>
      <c r="F1210" s="182"/>
      <c r="G1210" s="183"/>
      <c r="I1210" s="217"/>
      <c r="J1210" s="218"/>
      <c r="K1210" s="179"/>
    </row>
    <row r="1211" spans="1:11" x14ac:dyDescent="0.2">
      <c r="A1211" s="199"/>
      <c r="B1211" s="160"/>
      <c r="C1211" s="175"/>
      <c r="E1211" s="180"/>
      <c r="F1211" s="182"/>
      <c r="G1211" s="183"/>
      <c r="I1211" s="217"/>
      <c r="J1211" s="218"/>
      <c r="K1211" s="179"/>
    </row>
    <row r="1212" spans="1:11" x14ac:dyDescent="0.2">
      <c r="A1212" s="199"/>
      <c r="B1212" s="160"/>
      <c r="C1212" s="175"/>
      <c r="E1212" s="180"/>
      <c r="F1212" s="182"/>
      <c r="G1212" s="183"/>
      <c r="I1212" s="217"/>
      <c r="J1212" s="218"/>
      <c r="K1212" s="179"/>
    </row>
    <row r="1213" spans="1:11" x14ac:dyDescent="0.2">
      <c r="A1213" s="199"/>
      <c r="B1213" s="160"/>
      <c r="C1213" s="175"/>
      <c r="E1213" s="180"/>
      <c r="F1213" s="182"/>
      <c r="G1213" s="183"/>
      <c r="I1213" s="217"/>
      <c r="J1213" s="218"/>
      <c r="K1213" s="179"/>
    </row>
    <row r="1214" spans="1:11" x14ac:dyDescent="0.2">
      <c r="A1214" s="199"/>
      <c r="B1214" s="160"/>
      <c r="C1214" s="175"/>
      <c r="E1214" s="180"/>
      <c r="F1214" s="182"/>
      <c r="G1214" s="183"/>
      <c r="I1214" s="217"/>
      <c r="J1214" s="218"/>
      <c r="K1214" s="179"/>
    </row>
    <row r="1215" spans="1:11" x14ac:dyDescent="0.2">
      <c r="A1215" s="199"/>
      <c r="B1215" s="160"/>
      <c r="C1215" s="175"/>
      <c r="E1215" s="180"/>
      <c r="F1215" s="182"/>
      <c r="G1215" s="183"/>
      <c r="I1215" s="217"/>
      <c r="J1215" s="218"/>
      <c r="K1215" s="179"/>
    </row>
    <row r="1216" spans="1:11" x14ac:dyDescent="0.2">
      <c r="A1216" s="199"/>
      <c r="B1216" s="160"/>
      <c r="C1216" s="175"/>
      <c r="E1216" s="180"/>
      <c r="F1216" s="182"/>
      <c r="G1216" s="183"/>
      <c r="I1216" s="217"/>
      <c r="J1216" s="218"/>
      <c r="K1216" s="179"/>
    </row>
    <row r="1217" spans="1:11" x14ac:dyDescent="0.2">
      <c r="A1217" s="199"/>
      <c r="B1217" s="160"/>
      <c r="C1217" s="175"/>
      <c r="E1217" s="180"/>
      <c r="F1217" s="182"/>
      <c r="G1217" s="183"/>
      <c r="I1217" s="217"/>
      <c r="J1217" s="218"/>
      <c r="K1217" s="179"/>
    </row>
    <row r="1218" spans="1:11" x14ac:dyDescent="0.2">
      <c r="A1218" s="199"/>
      <c r="B1218" s="160"/>
      <c r="C1218" s="175"/>
      <c r="E1218" s="180"/>
      <c r="F1218" s="182"/>
      <c r="G1218" s="183"/>
      <c r="I1218" s="217"/>
      <c r="J1218" s="218"/>
      <c r="K1218" s="179"/>
    </row>
    <row r="1219" spans="1:11" x14ac:dyDescent="0.2">
      <c r="A1219" s="199"/>
      <c r="B1219" s="160"/>
      <c r="C1219" s="175"/>
      <c r="E1219" s="180"/>
      <c r="F1219" s="182"/>
      <c r="G1219" s="183"/>
      <c r="I1219" s="217"/>
      <c r="J1219" s="218"/>
      <c r="K1219" s="179"/>
    </row>
    <row r="1220" spans="1:11" x14ac:dyDescent="0.2">
      <c r="A1220" s="199"/>
      <c r="B1220" s="160"/>
      <c r="C1220" s="175"/>
      <c r="E1220" s="180"/>
      <c r="F1220" s="182"/>
      <c r="G1220" s="183"/>
      <c r="I1220" s="217"/>
      <c r="J1220" s="218"/>
      <c r="K1220" s="179"/>
    </row>
    <row r="1221" spans="1:11" x14ac:dyDescent="0.2">
      <c r="A1221" s="199"/>
      <c r="B1221" s="160"/>
      <c r="C1221" s="175"/>
      <c r="E1221" s="180"/>
      <c r="F1221" s="182"/>
      <c r="G1221" s="183"/>
      <c r="I1221" s="217"/>
      <c r="J1221" s="218"/>
      <c r="K1221" s="179"/>
    </row>
    <row r="1222" spans="1:11" x14ac:dyDescent="0.2">
      <c r="A1222" s="199"/>
      <c r="B1222" s="160"/>
      <c r="C1222" s="175"/>
      <c r="E1222" s="180"/>
      <c r="F1222" s="182"/>
      <c r="G1222" s="183"/>
      <c r="I1222" s="217"/>
      <c r="J1222" s="218"/>
      <c r="K1222" s="179"/>
    </row>
    <row r="1223" spans="1:11" x14ac:dyDescent="0.2">
      <c r="A1223" s="199"/>
      <c r="B1223" s="160"/>
      <c r="C1223" s="175"/>
      <c r="E1223" s="180"/>
      <c r="F1223" s="182"/>
      <c r="G1223" s="183"/>
      <c r="I1223" s="217"/>
      <c r="J1223" s="218"/>
      <c r="K1223" s="179"/>
    </row>
    <row r="1224" spans="1:11" x14ac:dyDescent="0.2">
      <c r="A1224" s="199"/>
      <c r="B1224" s="160"/>
      <c r="C1224" s="175"/>
      <c r="E1224" s="180"/>
      <c r="F1224" s="182"/>
      <c r="G1224" s="183"/>
      <c r="I1224" s="217"/>
      <c r="J1224" s="218"/>
      <c r="K1224" s="179"/>
    </row>
    <row r="1225" spans="1:11" x14ac:dyDescent="0.2">
      <c r="A1225" s="199"/>
      <c r="B1225" s="160"/>
      <c r="C1225" s="175"/>
      <c r="E1225" s="180"/>
      <c r="F1225" s="182"/>
      <c r="G1225" s="183"/>
      <c r="I1225" s="217"/>
      <c r="J1225" s="218"/>
      <c r="K1225" s="179"/>
    </row>
    <row r="1226" spans="1:11" x14ac:dyDescent="0.2">
      <c r="A1226" s="199"/>
      <c r="B1226" s="160"/>
      <c r="C1226" s="175"/>
      <c r="E1226" s="180"/>
      <c r="F1226" s="182"/>
      <c r="G1226" s="183"/>
      <c r="I1226" s="217"/>
      <c r="J1226" s="218"/>
      <c r="K1226" s="179"/>
    </row>
    <row r="1227" spans="1:11" x14ac:dyDescent="0.2">
      <c r="A1227" s="199"/>
      <c r="B1227" s="160"/>
      <c r="C1227" s="175"/>
      <c r="E1227" s="180"/>
      <c r="F1227" s="182"/>
      <c r="G1227" s="183"/>
      <c r="I1227" s="217"/>
      <c r="J1227" s="218"/>
      <c r="K1227" s="179"/>
    </row>
    <row r="1228" spans="1:11" x14ac:dyDescent="0.2">
      <c r="A1228" s="199"/>
      <c r="B1228" s="160"/>
      <c r="C1228" s="175"/>
      <c r="E1228" s="180"/>
      <c r="F1228" s="182"/>
      <c r="G1228" s="183"/>
      <c r="I1228" s="217"/>
      <c r="J1228" s="218"/>
      <c r="K1228" s="179"/>
    </row>
    <row r="1229" spans="1:11" x14ac:dyDescent="0.2">
      <c r="A1229" s="199"/>
      <c r="B1229" s="160"/>
      <c r="C1229" s="175"/>
      <c r="E1229" s="180"/>
      <c r="F1229" s="182"/>
      <c r="G1229" s="183"/>
      <c r="I1229" s="217"/>
      <c r="J1229" s="218"/>
      <c r="K1229" s="179"/>
    </row>
    <row r="1230" spans="1:11" x14ac:dyDescent="0.2">
      <c r="A1230" s="199"/>
      <c r="B1230" s="160"/>
      <c r="C1230" s="175"/>
      <c r="E1230" s="180"/>
      <c r="F1230" s="182"/>
      <c r="G1230" s="183"/>
      <c r="I1230" s="217"/>
      <c r="J1230" s="218"/>
      <c r="K1230" s="179"/>
    </row>
    <row r="1231" spans="1:11" x14ac:dyDescent="0.2">
      <c r="A1231" s="199"/>
      <c r="B1231" s="160"/>
      <c r="C1231" s="175"/>
      <c r="E1231" s="180"/>
      <c r="F1231" s="182"/>
      <c r="G1231" s="183"/>
      <c r="I1231" s="217"/>
      <c r="J1231" s="218"/>
      <c r="K1231" s="179"/>
    </row>
    <row r="1232" spans="1:11" x14ac:dyDescent="0.2">
      <c r="A1232" s="199"/>
      <c r="B1232" s="160"/>
      <c r="C1232" s="175"/>
      <c r="E1232" s="180"/>
      <c r="F1232" s="182"/>
      <c r="G1232" s="183"/>
      <c r="I1232" s="217"/>
      <c r="J1232" s="218"/>
      <c r="K1232" s="179"/>
    </row>
    <row r="1233" spans="1:11" x14ac:dyDescent="0.2">
      <c r="A1233" s="199"/>
      <c r="B1233" s="160"/>
      <c r="C1233" s="175"/>
      <c r="E1233" s="180"/>
      <c r="F1233" s="182"/>
      <c r="G1233" s="183"/>
      <c r="I1233" s="217"/>
      <c r="J1233" s="218"/>
      <c r="K1233" s="179"/>
    </row>
    <row r="1234" spans="1:11" x14ac:dyDescent="0.2">
      <c r="A1234" s="199"/>
      <c r="B1234" s="160"/>
      <c r="C1234" s="175"/>
      <c r="E1234" s="180"/>
      <c r="F1234" s="182"/>
      <c r="G1234" s="183"/>
      <c r="I1234" s="217"/>
      <c r="J1234" s="218"/>
      <c r="K1234" s="179"/>
    </row>
    <row r="1235" spans="1:11" x14ac:dyDescent="0.2">
      <c r="A1235" s="199"/>
      <c r="B1235" s="160"/>
      <c r="C1235" s="175"/>
      <c r="E1235" s="180"/>
      <c r="F1235" s="182"/>
      <c r="G1235" s="183"/>
      <c r="I1235" s="217"/>
      <c r="J1235" s="218"/>
      <c r="K1235" s="179"/>
    </row>
    <row r="1236" spans="1:11" x14ac:dyDescent="0.2">
      <c r="A1236" s="199"/>
      <c r="B1236" s="160"/>
      <c r="C1236" s="175"/>
      <c r="E1236" s="180"/>
      <c r="F1236" s="182"/>
      <c r="G1236" s="183"/>
      <c r="I1236" s="217"/>
      <c r="J1236" s="218"/>
      <c r="K1236" s="179"/>
    </row>
    <row r="1237" spans="1:11" x14ac:dyDescent="0.2">
      <c r="A1237" s="199"/>
      <c r="B1237" s="160"/>
      <c r="C1237" s="175"/>
      <c r="E1237" s="180"/>
      <c r="F1237" s="182"/>
      <c r="G1237" s="183"/>
      <c r="I1237" s="217"/>
      <c r="J1237" s="218"/>
      <c r="K1237" s="179"/>
    </row>
    <row r="1238" spans="1:11" x14ac:dyDescent="0.2">
      <c r="A1238" s="199"/>
      <c r="B1238" s="160"/>
      <c r="C1238" s="175"/>
      <c r="E1238" s="180"/>
      <c r="F1238" s="182"/>
      <c r="G1238" s="183"/>
      <c r="I1238" s="217"/>
      <c r="J1238" s="218"/>
      <c r="K1238" s="179"/>
    </row>
    <row r="1239" spans="1:11" x14ac:dyDescent="0.2">
      <c r="A1239" s="199"/>
      <c r="B1239" s="160"/>
      <c r="C1239" s="175"/>
      <c r="E1239" s="180"/>
      <c r="F1239" s="182"/>
      <c r="G1239" s="183"/>
      <c r="I1239" s="217"/>
      <c r="J1239" s="218"/>
      <c r="K1239" s="179"/>
    </row>
    <row r="1240" spans="1:11" x14ac:dyDescent="0.2">
      <c r="A1240" s="199"/>
      <c r="B1240" s="160"/>
      <c r="C1240" s="175"/>
      <c r="E1240" s="180"/>
      <c r="F1240" s="182"/>
      <c r="G1240" s="183"/>
      <c r="I1240" s="217"/>
      <c r="J1240" s="218"/>
      <c r="K1240" s="179"/>
    </row>
    <row r="1241" spans="1:11" x14ac:dyDescent="0.2">
      <c r="A1241" s="199"/>
      <c r="B1241" s="160"/>
      <c r="C1241" s="175"/>
      <c r="E1241" s="180"/>
      <c r="F1241" s="182"/>
      <c r="G1241" s="183"/>
      <c r="I1241" s="217"/>
      <c r="J1241" s="218"/>
      <c r="K1241" s="179"/>
    </row>
    <row r="1242" spans="1:11" x14ac:dyDescent="0.2">
      <c r="A1242" s="199"/>
      <c r="B1242" s="160"/>
      <c r="C1242" s="175"/>
      <c r="E1242" s="180"/>
      <c r="F1242" s="182"/>
      <c r="G1242" s="183"/>
      <c r="I1242" s="217"/>
      <c r="J1242" s="218"/>
      <c r="K1242" s="179"/>
    </row>
    <row r="1243" spans="1:11" x14ac:dyDescent="0.2">
      <c r="A1243" s="199"/>
      <c r="B1243" s="160"/>
      <c r="C1243" s="175"/>
      <c r="E1243" s="180"/>
      <c r="F1243" s="182"/>
      <c r="G1243" s="183"/>
      <c r="I1243" s="217"/>
      <c r="J1243" s="218"/>
      <c r="K1243" s="179"/>
    </row>
    <row r="1244" spans="1:11" x14ac:dyDescent="0.2">
      <c r="A1244" s="199"/>
      <c r="B1244" s="160"/>
      <c r="C1244" s="175"/>
      <c r="E1244" s="180"/>
      <c r="F1244" s="182"/>
      <c r="G1244" s="183"/>
      <c r="I1244" s="217"/>
      <c r="J1244" s="218"/>
      <c r="K1244" s="179"/>
    </row>
    <row r="1245" spans="1:11" x14ac:dyDescent="0.2">
      <c r="A1245" s="199"/>
      <c r="B1245" s="160"/>
      <c r="C1245" s="175"/>
      <c r="E1245" s="180"/>
      <c r="F1245" s="182"/>
      <c r="G1245" s="183"/>
      <c r="I1245" s="217"/>
      <c r="J1245" s="218"/>
      <c r="K1245" s="179"/>
    </row>
    <row r="1246" spans="1:11" x14ac:dyDescent="0.2">
      <c r="A1246" s="199"/>
      <c r="B1246" s="160"/>
      <c r="C1246" s="175"/>
      <c r="E1246" s="180"/>
      <c r="F1246" s="182"/>
      <c r="G1246" s="183"/>
      <c r="I1246" s="217"/>
      <c r="J1246" s="218"/>
      <c r="K1246" s="179"/>
    </row>
    <row r="1247" spans="1:11" x14ac:dyDescent="0.2">
      <c r="A1247" s="199"/>
      <c r="B1247" s="160"/>
      <c r="C1247" s="175"/>
      <c r="E1247" s="180"/>
      <c r="F1247" s="182"/>
      <c r="G1247" s="183"/>
      <c r="I1247" s="217"/>
      <c r="J1247" s="218"/>
      <c r="K1247" s="179"/>
    </row>
    <row r="1248" spans="1:11" x14ac:dyDescent="0.2">
      <c r="A1248" s="199"/>
      <c r="B1248" s="160"/>
      <c r="C1248" s="175"/>
      <c r="E1248" s="180"/>
      <c r="F1248" s="182"/>
      <c r="G1248" s="183"/>
      <c r="I1248" s="217"/>
      <c r="J1248" s="218"/>
      <c r="K1248" s="179"/>
    </row>
    <row r="1249" spans="1:11" x14ac:dyDescent="0.2">
      <c r="A1249" s="199"/>
      <c r="B1249" s="160"/>
      <c r="C1249" s="175"/>
      <c r="E1249" s="180"/>
      <c r="F1249" s="182"/>
      <c r="G1249" s="183"/>
      <c r="I1249" s="217"/>
      <c r="J1249" s="218"/>
      <c r="K1249" s="179"/>
    </row>
    <row r="1250" spans="1:11" x14ac:dyDescent="0.2">
      <c r="A1250" s="199"/>
      <c r="B1250" s="160"/>
      <c r="C1250" s="175"/>
      <c r="E1250" s="180"/>
      <c r="F1250" s="182"/>
      <c r="G1250" s="183"/>
      <c r="I1250" s="217"/>
      <c r="J1250" s="218"/>
      <c r="K1250" s="179"/>
    </row>
    <row r="1251" spans="1:11" x14ac:dyDescent="0.2">
      <c r="A1251" s="199"/>
      <c r="B1251" s="160"/>
      <c r="C1251" s="175"/>
      <c r="E1251" s="180"/>
      <c r="F1251" s="182"/>
      <c r="G1251" s="183"/>
      <c r="I1251" s="217"/>
      <c r="J1251" s="218"/>
      <c r="K1251" s="179"/>
    </row>
    <row r="1252" spans="1:11" x14ac:dyDescent="0.2">
      <c r="A1252" s="199"/>
      <c r="B1252" s="160"/>
      <c r="C1252" s="175"/>
      <c r="E1252" s="180"/>
      <c r="F1252" s="182"/>
      <c r="G1252" s="183"/>
      <c r="I1252" s="217"/>
      <c r="J1252" s="218"/>
      <c r="K1252" s="179"/>
    </row>
    <row r="1253" spans="1:11" x14ac:dyDescent="0.2">
      <c r="A1253" s="199"/>
      <c r="B1253" s="160"/>
      <c r="C1253" s="175"/>
      <c r="E1253" s="180"/>
      <c r="F1253" s="182"/>
      <c r="G1253" s="183"/>
      <c r="I1253" s="217"/>
      <c r="J1253" s="218"/>
      <c r="K1253" s="179"/>
    </row>
    <row r="1254" spans="1:11" x14ac:dyDescent="0.2">
      <c r="A1254" s="199"/>
      <c r="B1254" s="160"/>
      <c r="C1254" s="175"/>
      <c r="E1254" s="180"/>
      <c r="F1254" s="182"/>
      <c r="G1254" s="183"/>
      <c r="I1254" s="217"/>
      <c r="J1254" s="218"/>
      <c r="K1254" s="179"/>
    </row>
    <row r="1255" spans="1:11" x14ac:dyDescent="0.2">
      <c r="A1255" s="199"/>
      <c r="B1255" s="160"/>
      <c r="C1255" s="175"/>
      <c r="E1255" s="180"/>
      <c r="F1255" s="182"/>
      <c r="G1255" s="183"/>
      <c r="I1255" s="217"/>
      <c r="J1255" s="218"/>
      <c r="K1255" s="179"/>
    </row>
    <row r="1256" spans="1:11" x14ac:dyDescent="0.2">
      <c r="A1256" s="199"/>
      <c r="B1256" s="160"/>
      <c r="C1256" s="175"/>
      <c r="E1256" s="180"/>
      <c r="F1256" s="182"/>
      <c r="G1256" s="183"/>
      <c r="I1256" s="217"/>
      <c r="J1256" s="218"/>
      <c r="K1256" s="179"/>
    </row>
    <row r="1257" spans="1:11" x14ac:dyDescent="0.2">
      <c r="A1257" s="199"/>
      <c r="B1257" s="160"/>
      <c r="C1257" s="175"/>
      <c r="E1257" s="180"/>
      <c r="F1257" s="182"/>
      <c r="G1257" s="183"/>
      <c r="I1257" s="217"/>
      <c r="J1257" s="218"/>
      <c r="K1257" s="179"/>
    </row>
    <row r="1258" spans="1:11" x14ac:dyDescent="0.2">
      <c r="A1258" s="199"/>
      <c r="B1258" s="160"/>
      <c r="C1258" s="175"/>
      <c r="E1258" s="180"/>
      <c r="F1258" s="182"/>
      <c r="G1258" s="183"/>
      <c r="I1258" s="217"/>
      <c r="J1258" s="218"/>
      <c r="K1258" s="179"/>
    </row>
    <row r="1259" spans="1:11" x14ac:dyDescent="0.2">
      <c r="A1259" s="199"/>
      <c r="B1259" s="160"/>
      <c r="C1259" s="175"/>
      <c r="E1259" s="180"/>
      <c r="F1259" s="182"/>
      <c r="G1259" s="183"/>
      <c r="I1259" s="217"/>
      <c r="J1259" s="218"/>
      <c r="K1259" s="179"/>
    </row>
    <row r="1260" spans="1:11" x14ac:dyDescent="0.2">
      <c r="A1260" s="199"/>
      <c r="B1260" s="160"/>
      <c r="C1260" s="175"/>
      <c r="E1260" s="180"/>
      <c r="F1260" s="182"/>
      <c r="G1260" s="183"/>
      <c r="I1260" s="217"/>
      <c r="J1260" s="218"/>
      <c r="K1260" s="179"/>
    </row>
    <row r="1261" spans="1:11" ht="13.5" thickBot="1" x14ac:dyDescent="0.25">
      <c r="A1261" s="199"/>
      <c r="B1261" s="160"/>
      <c r="C1261" s="175"/>
      <c r="E1261" s="186"/>
      <c r="F1261" s="185"/>
      <c r="G1261" s="187"/>
      <c r="I1261" s="217"/>
      <c r="J1261" s="218"/>
      <c r="K1261" s="179"/>
    </row>
    <row r="1262" spans="1:11" x14ac:dyDescent="0.2">
      <c r="A1262" s="199"/>
      <c r="B1262" s="160"/>
      <c r="C1262" s="175"/>
      <c r="E1262" s="175"/>
      <c r="G1262" s="153"/>
      <c r="K1262" s="179"/>
    </row>
    <row r="1263" spans="1:11" x14ac:dyDescent="0.2">
      <c r="A1263" s="199"/>
      <c r="B1263" s="160"/>
      <c r="C1263" s="175"/>
      <c r="E1263" s="175"/>
      <c r="G1263" s="153"/>
      <c r="I1263" s="217"/>
      <c r="K1263" s="179"/>
    </row>
    <row r="1264" spans="1:11" x14ac:dyDescent="0.2">
      <c r="A1264" s="199"/>
      <c r="B1264" s="160"/>
      <c r="C1264" s="175"/>
      <c r="E1264" s="175"/>
      <c r="G1264" s="153"/>
      <c r="I1264" s="217"/>
      <c r="K1264" s="179"/>
    </row>
    <row r="1265" spans="1:11" x14ac:dyDescent="0.2">
      <c r="A1265" s="199"/>
      <c r="B1265" s="160"/>
      <c r="C1265" s="175"/>
      <c r="E1265" s="175"/>
      <c r="G1265" s="153"/>
      <c r="I1265" s="217"/>
      <c r="K1265" s="179"/>
    </row>
    <row r="1266" spans="1:11" x14ac:dyDescent="0.2">
      <c r="A1266" s="199"/>
      <c r="B1266" s="160"/>
      <c r="C1266" s="175"/>
      <c r="E1266" s="175"/>
      <c r="G1266" s="153"/>
      <c r="I1266" s="217"/>
      <c r="K1266" s="179"/>
    </row>
    <row r="1267" spans="1:11" x14ac:dyDescent="0.2">
      <c r="A1267" s="199"/>
      <c r="B1267" s="160"/>
      <c r="C1267" s="175"/>
      <c r="E1267" s="175"/>
      <c r="G1267" s="153"/>
      <c r="I1267" s="217"/>
      <c r="K1267" s="179"/>
    </row>
    <row r="1268" spans="1:11" x14ac:dyDescent="0.2">
      <c r="A1268" s="199"/>
      <c r="B1268" s="160"/>
      <c r="C1268" s="175"/>
      <c r="E1268" s="175"/>
      <c r="G1268" s="153"/>
      <c r="I1268" s="217"/>
      <c r="K1268" s="179"/>
    </row>
    <row r="1269" spans="1:11" x14ac:dyDescent="0.2">
      <c r="A1269" s="199"/>
      <c r="B1269" s="160"/>
      <c r="C1269" s="175"/>
      <c r="E1269" s="175"/>
      <c r="G1269" s="153"/>
      <c r="I1269" s="217"/>
      <c r="K1269" s="179"/>
    </row>
    <row r="1270" spans="1:11" x14ac:dyDescent="0.2">
      <c r="A1270" s="199"/>
      <c r="B1270" s="160"/>
      <c r="C1270" s="175"/>
      <c r="E1270" s="175"/>
      <c r="G1270" s="153"/>
      <c r="I1270" s="217"/>
      <c r="K1270" s="179"/>
    </row>
    <row r="1271" spans="1:11" x14ac:dyDescent="0.2">
      <c r="A1271" s="199"/>
      <c r="B1271" s="160"/>
      <c r="C1271" s="175"/>
      <c r="E1271" s="175"/>
      <c r="G1271" s="153"/>
      <c r="I1271" s="217"/>
      <c r="K1271" s="179"/>
    </row>
    <row r="1272" spans="1:11" x14ac:dyDescent="0.2">
      <c r="A1272" s="199"/>
      <c r="B1272" s="160"/>
      <c r="C1272" s="175"/>
      <c r="E1272" s="175"/>
      <c r="G1272" s="153"/>
      <c r="I1272" s="217"/>
      <c r="K1272" s="179"/>
    </row>
    <row r="1273" spans="1:11" x14ac:dyDescent="0.2">
      <c r="A1273" s="199"/>
      <c r="B1273" s="160"/>
      <c r="C1273" s="175"/>
      <c r="E1273" s="175"/>
      <c r="G1273" s="153"/>
      <c r="I1273" s="217"/>
      <c r="K1273" s="179"/>
    </row>
    <row r="1274" spans="1:11" x14ac:dyDescent="0.2">
      <c r="A1274" s="199"/>
      <c r="B1274" s="160"/>
      <c r="C1274" s="175"/>
      <c r="E1274" s="175"/>
      <c r="G1274" s="153"/>
      <c r="I1274" s="217"/>
      <c r="K1274" s="179"/>
    </row>
    <row r="1275" spans="1:11" x14ac:dyDescent="0.2">
      <c r="A1275" s="199"/>
      <c r="B1275" s="160"/>
      <c r="C1275" s="175"/>
      <c r="E1275" s="175"/>
      <c r="G1275" s="153"/>
      <c r="I1275" s="217"/>
      <c r="K1275" s="179"/>
    </row>
    <row r="1276" spans="1:11" x14ac:dyDescent="0.2">
      <c r="A1276" s="199"/>
      <c r="B1276" s="160"/>
      <c r="C1276" s="175"/>
      <c r="E1276" s="175"/>
      <c r="G1276" s="153"/>
      <c r="I1276" s="217"/>
      <c r="K1276" s="179"/>
    </row>
    <row r="1277" spans="1:11" x14ac:dyDescent="0.2">
      <c r="A1277" s="199"/>
      <c r="B1277" s="160"/>
      <c r="C1277" s="175"/>
      <c r="E1277" s="175"/>
      <c r="G1277" s="153"/>
      <c r="I1277" s="217"/>
      <c r="K1277" s="179"/>
    </row>
    <row r="1278" spans="1:11" x14ac:dyDescent="0.2">
      <c r="A1278" s="199"/>
      <c r="B1278" s="160"/>
      <c r="C1278" s="175"/>
      <c r="E1278" s="175"/>
      <c r="G1278" s="153"/>
      <c r="I1278" s="217"/>
      <c r="K1278" s="179"/>
    </row>
    <row r="1279" spans="1:11" x14ac:dyDescent="0.2">
      <c r="A1279" s="199"/>
      <c r="B1279" s="160"/>
      <c r="C1279" s="175"/>
      <c r="E1279" s="175"/>
      <c r="G1279" s="153"/>
      <c r="I1279" s="217"/>
      <c r="K1279" s="179"/>
    </row>
    <row r="1280" spans="1:11" x14ac:dyDescent="0.2">
      <c r="A1280" s="199"/>
      <c r="B1280" s="160"/>
      <c r="C1280" s="175"/>
      <c r="E1280" s="175"/>
      <c r="G1280" s="153"/>
      <c r="I1280" s="217"/>
      <c r="K1280" s="179"/>
    </row>
    <row r="1281" spans="1:11" x14ac:dyDescent="0.2">
      <c r="A1281" s="199"/>
      <c r="B1281" s="160"/>
      <c r="C1281" s="175"/>
      <c r="E1281" s="175"/>
      <c r="G1281" s="153"/>
      <c r="I1281" s="217"/>
      <c r="K1281" s="179"/>
    </row>
    <row r="1282" spans="1:11" x14ac:dyDescent="0.2">
      <c r="A1282" s="199"/>
      <c r="B1282" s="160"/>
      <c r="C1282" s="175"/>
      <c r="E1282" s="175"/>
      <c r="G1282" s="153"/>
      <c r="I1282" s="217"/>
      <c r="K1282" s="179"/>
    </row>
    <row r="1283" spans="1:11" x14ac:dyDescent="0.2">
      <c r="A1283" s="199"/>
      <c r="B1283" s="160"/>
      <c r="C1283" s="175"/>
      <c r="E1283" s="175"/>
      <c r="G1283" s="153"/>
      <c r="I1283" s="217"/>
      <c r="K1283" s="179"/>
    </row>
    <row r="1284" spans="1:11" x14ac:dyDescent="0.2">
      <c r="A1284" s="199"/>
      <c r="B1284" s="160"/>
      <c r="C1284" s="175"/>
      <c r="E1284" s="175"/>
      <c r="G1284" s="153"/>
      <c r="I1284" s="217"/>
      <c r="K1284" s="179"/>
    </row>
    <row r="1285" spans="1:11" x14ac:dyDescent="0.2">
      <c r="A1285" s="199"/>
      <c r="B1285" s="160"/>
      <c r="C1285" s="175"/>
      <c r="E1285" s="175"/>
      <c r="G1285" s="153"/>
      <c r="I1285" s="217"/>
      <c r="K1285" s="179"/>
    </row>
    <row r="1286" spans="1:11" x14ac:dyDescent="0.2">
      <c r="A1286" s="199"/>
      <c r="B1286" s="160"/>
      <c r="C1286" s="175"/>
      <c r="E1286" s="175"/>
      <c r="G1286" s="153"/>
      <c r="I1286" s="217"/>
      <c r="K1286" s="179"/>
    </row>
    <row r="1287" spans="1:11" x14ac:dyDescent="0.2">
      <c r="A1287" s="199"/>
      <c r="B1287" s="160"/>
      <c r="C1287" s="175"/>
      <c r="E1287" s="175"/>
      <c r="G1287" s="153"/>
      <c r="I1287" s="217"/>
      <c r="K1287" s="179"/>
    </row>
    <row r="1288" spans="1:11" x14ac:dyDescent="0.2">
      <c r="A1288" s="199"/>
      <c r="B1288" s="160"/>
      <c r="C1288" s="175"/>
      <c r="E1288" s="175"/>
      <c r="G1288" s="153"/>
      <c r="I1288" s="217"/>
      <c r="K1288" s="179"/>
    </row>
    <row r="1289" spans="1:11" x14ac:dyDescent="0.2">
      <c r="A1289" s="199"/>
      <c r="B1289" s="160"/>
      <c r="C1289" s="175"/>
      <c r="E1289" s="175"/>
      <c r="G1289" s="153"/>
      <c r="I1289" s="217"/>
      <c r="K1289" s="179"/>
    </row>
    <row r="1290" spans="1:11" x14ac:dyDescent="0.2">
      <c r="A1290" s="199"/>
      <c r="B1290" s="160"/>
      <c r="C1290" s="175"/>
      <c r="E1290" s="175"/>
      <c r="G1290" s="153"/>
      <c r="I1290" s="217"/>
      <c r="K1290" s="179"/>
    </row>
    <row r="1291" spans="1:11" x14ac:dyDescent="0.2">
      <c r="A1291" s="199"/>
      <c r="B1291" s="160"/>
      <c r="C1291" s="175"/>
      <c r="E1291" s="175"/>
      <c r="G1291" s="153"/>
      <c r="I1291" s="217"/>
      <c r="K1291" s="179"/>
    </row>
    <row r="1292" spans="1:11" x14ac:dyDescent="0.2">
      <c r="A1292" s="199"/>
      <c r="B1292" s="160"/>
      <c r="C1292" s="175"/>
      <c r="E1292" s="175"/>
      <c r="G1292" s="153"/>
      <c r="I1292" s="217"/>
      <c r="K1292" s="179"/>
    </row>
    <row r="1293" spans="1:11" x14ac:dyDescent="0.2">
      <c r="A1293" s="199"/>
      <c r="B1293" s="160"/>
      <c r="C1293" s="175"/>
      <c r="E1293" s="175"/>
      <c r="G1293" s="153"/>
      <c r="I1293" s="217"/>
      <c r="K1293" s="179"/>
    </row>
    <row r="1294" spans="1:11" x14ac:dyDescent="0.2">
      <c r="A1294" s="199"/>
      <c r="B1294" s="160"/>
      <c r="C1294" s="175"/>
      <c r="E1294" s="175"/>
      <c r="G1294" s="153"/>
      <c r="I1294" s="217"/>
      <c r="K1294" s="179"/>
    </row>
    <row r="1295" spans="1:11" x14ac:dyDescent="0.2">
      <c r="A1295" s="199"/>
      <c r="B1295" s="160"/>
      <c r="C1295" s="175"/>
      <c r="E1295" s="175"/>
      <c r="G1295" s="153"/>
      <c r="I1295" s="217"/>
      <c r="K1295" s="179"/>
    </row>
    <row r="1296" spans="1:11" x14ac:dyDescent="0.2">
      <c r="A1296" s="199"/>
      <c r="B1296" s="160"/>
      <c r="C1296" s="175"/>
      <c r="E1296" s="175"/>
      <c r="G1296" s="153"/>
      <c r="I1296" s="217"/>
      <c r="K1296" s="179"/>
    </row>
    <row r="1297" spans="1:11" x14ac:dyDescent="0.2">
      <c r="A1297" s="199"/>
      <c r="B1297" s="160"/>
      <c r="C1297" s="175"/>
      <c r="E1297" s="175"/>
      <c r="G1297" s="153"/>
      <c r="I1297" s="217"/>
      <c r="K1297" s="179"/>
    </row>
    <row r="1298" spans="1:11" x14ac:dyDescent="0.2">
      <c r="A1298" s="199"/>
      <c r="B1298" s="160"/>
      <c r="C1298" s="175"/>
      <c r="E1298" s="175"/>
      <c r="G1298" s="153"/>
      <c r="I1298" s="217"/>
      <c r="K1298" s="179"/>
    </row>
    <row r="1299" spans="1:11" x14ac:dyDescent="0.2">
      <c r="A1299" s="199"/>
      <c r="B1299" s="160"/>
      <c r="C1299" s="175"/>
      <c r="E1299" s="175"/>
      <c r="G1299" s="153"/>
      <c r="I1299" s="217"/>
      <c r="K1299" s="179"/>
    </row>
    <row r="1300" spans="1:11" x14ac:dyDescent="0.2">
      <c r="A1300" s="199"/>
      <c r="B1300" s="160"/>
      <c r="C1300" s="175"/>
      <c r="E1300" s="175"/>
      <c r="G1300" s="153"/>
      <c r="I1300" s="217"/>
      <c r="K1300" s="179"/>
    </row>
    <row r="1301" spans="1:11" x14ac:dyDescent="0.2">
      <c r="A1301" s="199"/>
      <c r="B1301" s="160"/>
      <c r="C1301" s="175"/>
      <c r="E1301" s="175"/>
      <c r="G1301" s="153"/>
      <c r="I1301" s="217"/>
      <c r="K1301" s="179"/>
    </row>
    <row r="1302" spans="1:11" x14ac:dyDescent="0.2">
      <c r="A1302" s="199"/>
      <c r="B1302" s="160"/>
      <c r="C1302" s="175"/>
      <c r="E1302" s="175"/>
      <c r="G1302" s="153"/>
      <c r="I1302" s="217"/>
      <c r="K1302" s="179"/>
    </row>
    <row r="1303" spans="1:11" x14ac:dyDescent="0.2">
      <c r="A1303" s="199"/>
      <c r="B1303" s="160"/>
      <c r="C1303" s="175"/>
      <c r="E1303" s="175"/>
      <c r="G1303" s="153"/>
      <c r="I1303" s="217"/>
      <c r="K1303" s="179"/>
    </row>
    <row r="1304" spans="1:11" x14ac:dyDescent="0.2">
      <c r="A1304" s="199"/>
      <c r="B1304" s="160"/>
      <c r="C1304" s="175"/>
      <c r="E1304" s="175"/>
      <c r="G1304" s="153"/>
      <c r="I1304" s="217"/>
      <c r="K1304" s="179"/>
    </row>
    <row r="1305" spans="1:11" x14ac:dyDescent="0.2">
      <c r="A1305" s="199"/>
      <c r="B1305" s="160"/>
      <c r="C1305" s="175"/>
      <c r="E1305" s="175"/>
      <c r="G1305" s="153"/>
      <c r="I1305" s="217"/>
      <c r="K1305" s="179"/>
    </row>
    <row r="1306" spans="1:11" x14ac:dyDescent="0.2">
      <c r="A1306" s="199"/>
      <c r="B1306" s="160"/>
      <c r="C1306" s="175"/>
      <c r="E1306" s="175"/>
      <c r="G1306" s="153"/>
      <c r="I1306" s="217"/>
      <c r="K1306" s="179"/>
    </row>
    <row r="1307" spans="1:11" x14ac:dyDescent="0.2">
      <c r="A1307" s="199"/>
      <c r="B1307" s="160"/>
      <c r="C1307" s="175"/>
      <c r="E1307" s="175"/>
      <c r="G1307" s="153"/>
      <c r="I1307" s="217"/>
      <c r="K1307" s="179"/>
    </row>
    <row r="1308" spans="1:11" x14ac:dyDescent="0.2">
      <c r="A1308" s="199"/>
      <c r="B1308" s="160"/>
      <c r="C1308" s="175"/>
      <c r="E1308" s="175"/>
      <c r="G1308" s="153"/>
      <c r="I1308" s="217"/>
      <c r="K1308" s="179"/>
    </row>
    <row r="1309" spans="1:11" x14ac:dyDescent="0.2">
      <c r="A1309" s="199"/>
      <c r="B1309" s="160"/>
      <c r="C1309" s="175"/>
      <c r="E1309" s="175"/>
      <c r="G1309" s="153"/>
      <c r="I1309" s="217"/>
      <c r="K1309" s="179"/>
    </row>
    <row r="1310" spans="1:11" x14ac:dyDescent="0.2">
      <c r="A1310" s="199"/>
      <c r="B1310" s="160"/>
      <c r="C1310" s="175"/>
      <c r="E1310" s="175"/>
      <c r="G1310" s="153"/>
      <c r="I1310" s="217"/>
      <c r="K1310" s="179"/>
    </row>
    <row r="1311" spans="1:11" x14ac:dyDescent="0.2">
      <c r="A1311" s="199"/>
      <c r="B1311" s="160"/>
      <c r="C1311" s="175"/>
      <c r="E1311" s="175"/>
      <c r="G1311" s="153"/>
      <c r="I1311" s="217"/>
      <c r="K1311" s="179"/>
    </row>
    <row r="1312" spans="1:11" x14ac:dyDescent="0.2">
      <c r="A1312" s="199"/>
      <c r="B1312" s="160"/>
      <c r="C1312" s="175"/>
      <c r="E1312" s="175"/>
      <c r="G1312" s="153"/>
      <c r="I1312" s="217"/>
      <c r="K1312" s="179"/>
    </row>
    <row r="1313" spans="1:11" x14ac:dyDescent="0.2">
      <c r="A1313" s="199"/>
      <c r="B1313" s="160"/>
      <c r="C1313" s="175"/>
      <c r="E1313" s="175"/>
      <c r="G1313" s="153"/>
      <c r="I1313" s="217"/>
      <c r="K1313" s="179"/>
    </row>
    <row r="1314" spans="1:11" x14ac:dyDescent="0.2">
      <c r="A1314" s="199"/>
      <c r="B1314" s="160"/>
      <c r="C1314" s="175"/>
      <c r="E1314" s="175"/>
      <c r="G1314" s="153"/>
      <c r="I1314" s="217"/>
      <c r="K1314" s="179"/>
    </row>
    <row r="1315" spans="1:11" x14ac:dyDescent="0.2">
      <c r="A1315" s="199"/>
      <c r="B1315" s="160"/>
      <c r="C1315" s="175"/>
      <c r="E1315" s="175"/>
      <c r="G1315" s="153"/>
      <c r="I1315" s="217"/>
      <c r="K1315" s="179"/>
    </row>
    <row r="1316" spans="1:11" x14ac:dyDescent="0.2">
      <c r="A1316" s="199"/>
      <c r="B1316" s="160"/>
      <c r="C1316" s="175"/>
      <c r="E1316" s="175"/>
      <c r="G1316" s="153"/>
      <c r="I1316" s="217"/>
      <c r="K1316" s="179"/>
    </row>
    <row r="1317" spans="1:11" x14ac:dyDescent="0.2">
      <c r="A1317" s="199"/>
      <c r="B1317" s="160"/>
      <c r="C1317" s="175"/>
      <c r="E1317" s="175"/>
      <c r="G1317" s="153"/>
      <c r="I1317" s="217"/>
      <c r="K1317" s="179"/>
    </row>
    <row r="1318" spans="1:11" x14ac:dyDescent="0.2">
      <c r="A1318" s="199"/>
      <c r="B1318" s="160"/>
      <c r="C1318" s="175"/>
      <c r="E1318" s="175"/>
      <c r="G1318" s="153"/>
      <c r="I1318" s="217"/>
      <c r="K1318" s="179"/>
    </row>
    <row r="1319" spans="1:11" x14ac:dyDescent="0.2">
      <c r="A1319" s="199"/>
      <c r="B1319" s="160"/>
      <c r="C1319" s="175"/>
      <c r="E1319" s="175"/>
      <c r="G1319" s="153"/>
      <c r="I1319" s="217"/>
      <c r="K1319" s="179"/>
    </row>
    <row r="1320" spans="1:11" x14ac:dyDescent="0.2">
      <c r="A1320" s="199"/>
      <c r="B1320" s="160"/>
      <c r="C1320" s="175"/>
      <c r="E1320" s="175"/>
      <c r="G1320" s="153"/>
      <c r="I1320" s="217"/>
      <c r="K1320" s="179"/>
    </row>
    <row r="1321" spans="1:11" x14ac:dyDescent="0.2">
      <c r="A1321" s="199"/>
      <c r="B1321" s="160"/>
      <c r="C1321" s="175"/>
      <c r="E1321" s="175"/>
      <c r="G1321" s="153"/>
      <c r="I1321" s="217"/>
      <c r="K1321" s="179"/>
    </row>
    <row r="1322" spans="1:11" x14ac:dyDescent="0.2">
      <c r="A1322" s="199"/>
      <c r="B1322" s="160"/>
      <c r="C1322" s="175"/>
      <c r="E1322" s="175"/>
      <c r="G1322" s="153"/>
      <c r="I1322" s="217"/>
      <c r="K1322" s="179"/>
    </row>
    <row r="1323" spans="1:11" x14ac:dyDescent="0.2">
      <c r="A1323" s="199"/>
      <c r="B1323" s="160"/>
      <c r="C1323" s="175"/>
      <c r="E1323" s="175"/>
      <c r="G1323" s="153"/>
      <c r="I1323" s="217"/>
      <c r="K1323" s="179"/>
    </row>
    <row r="1324" spans="1:11" x14ac:dyDescent="0.2">
      <c r="A1324" s="199"/>
      <c r="B1324" s="160"/>
      <c r="C1324" s="175"/>
      <c r="E1324" s="175"/>
      <c r="G1324" s="153"/>
      <c r="I1324" s="217"/>
      <c r="K1324" s="179"/>
    </row>
    <row r="1325" spans="1:11" x14ac:dyDescent="0.2">
      <c r="A1325" s="199"/>
      <c r="B1325" s="160"/>
      <c r="C1325" s="175"/>
      <c r="E1325" s="175"/>
      <c r="G1325" s="153"/>
      <c r="I1325" s="217"/>
      <c r="K1325" s="179"/>
    </row>
    <row r="1326" spans="1:11" x14ac:dyDescent="0.2">
      <c r="A1326" s="199"/>
      <c r="B1326" s="160"/>
      <c r="C1326" s="175"/>
      <c r="E1326" s="175"/>
      <c r="G1326" s="153"/>
      <c r="I1326" s="217"/>
      <c r="K1326" s="179"/>
    </row>
    <row r="1327" spans="1:11" x14ac:dyDescent="0.2">
      <c r="A1327" s="199"/>
      <c r="B1327" s="160"/>
      <c r="C1327" s="175"/>
      <c r="E1327" s="175"/>
      <c r="G1327" s="153"/>
      <c r="I1327" s="217"/>
      <c r="K1327" s="179"/>
    </row>
    <row r="1328" spans="1:11" x14ac:dyDescent="0.2">
      <c r="A1328" s="199"/>
      <c r="B1328" s="160"/>
      <c r="C1328" s="175"/>
      <c r="E1328" s="175"/>
      <c r="G1328" s="153"/>
      <c r="I1328" s="217"/>
      <c r="K1328" s="179"/>
    </row>
    <row r="1329" spans="1:11" x14ac:dyDescent="0.2">
      <c r="A1329" s="199"/>
      <c r="B1329" s="160"/>
      <c r="C1329" s="175"/>
      <c r="E1329" s="175"/>
      <c r="G1329" s="153"/>
      <c r="I1329" s="217"/>
      <c r="K1329" s="179"/>
    </row>
    <row r="1330" spans="1:11" x14ac:dyDescent="0.2">
      <c r="A1330" s="199"/>
      <c r="B1330" s="160"/>
      <c r="C1330" s="175"/>
      <c r="E1330" s="175"/>
      <c r="G1330" s="153"/>
      <c r="I1330" s="217"/>
      <c r="K1330" s="179"/>
    </row>
    <row r="1331" spans="1:11" x14ac:dyDescent="0.2">
      <c r="A1331" s="199"/>
      <c r="B1331" s="160"/>
      <c r="C1331" s="175"/>
      <c r="E1331" s="175"/>
      <c r="G1331" s="153"/>
      <c r="I1331" s="217"/>
      <c r="K1331" s="179"/>
    </row>
    <row r="1332" spans="1:11" x14ac:dyDescent="0.2">
      <c r="A1332" s="199"/>
      <c r="B1332" s="160"/>
      <c r="C1332" s="175"/>
      <c r="E1332" s="175"/>
      <c r="G1332" s="153"/>
      <c r="I1332" s="217"/>
      <c r="K1332" s="179"/>
    </row>
    <row r="1333" spans="1:11" x14ac:dyDescent="0.2">
      <c r="A1333" s="199"/>
      <c r="B1333" s="160"/>
      <c r="C1333" s="175"/>
      <c r="E1333" s="175"/>
      <c r="G1333" s="153"/>
      <c r="I1333" s="217"/>
      <c r="K1333" s="179"/>
    </row>
    <row r="1334" spans="1:11" x14ac:dyDescent="0.2">
      <c r="A1334" s="199"/>
      <c r="B1334" s="160"/>
      <c r="C1334" s="175"/>
      <c r="E1334" s="175"/>
      <c r="G1334" s="153"/>
      <c r="I1334" s="217"/>
      <c r="K1334" s="179"/>
    </row>
    <row r="1335" spans="1:11" x14ac:dyDescent="0.2">
      <c r="A1335" s="199"/>
      <c r="B1335" s="160"/>
      <c r="C1335" s="175"/>
      <c r="E1335" s="175"/>
      <c r="G1335" s="153"/>
      <c r="I1335" s="217"/>
      <c r="K1335" s="179"/>
    </row>
    <row r="1336" spans="1:11" x14ac:dyDescent="0.2">
      <c r="A1336" s="199"/>
      <c r="B1336" s="160"/>
      <c r="C1336" s="175"/>
      <c r="E1336" s="175"/>
      <c r="G1336" s="153"/>
      <c r="I1336" s="217"/>
      <c r="K1336" s="179"/>
    </row>
    <row r="1337" spans="1:11" x14ac:dyDescent="0.2">
      <c r="A1337" s="199"/>
      <c r="B1337" s="160"/>
      <c r="C1337" s="175"/>
      <c r="E1337" s="175"/>
      <c r="G1337" s="153"/>
      <c r="I1337" s="217"/>
      <c r="K1337" s="179"/>
    </row>
    <row r="1338" spans="1:11" x14ac:dyDescent="0.2">
      <c r="A1338" s="199"/>
      <c r="B1338" s="160"/>
      <c r="C1338" s="175"/>
      <c r="E1338" s="175"/>
      <c r="G1338" s="153"/>
      <c r="I1338" s="217"/>
      <c r="K1338" s="179"/>
    </row>
    <row r="1339" spans="1:11" x14ac:dyDescent="0.2">
      <c r="A1339" s="199"/>
      <c r="B1339" s="160"/>
      <c r="C1339" s="175"/>
      <c r="E1339" s="175"/>
      <c r="G1339" s="153"/>
      <c r="I1339" s="217"/>
      <c r="K1339" s="179"/>
    </row>
    <row r="1340" spans="1:11" x14ac:dyDescent="0.2">
      <c r="A1340" s="199"/>
      <c r="B1340" s="160"/>
      <c r="C1340" s="175"/>
      <c r="E1340" s="175"/>
      <c r="G1340" s="153"/>
      <c r="I1340" s="217"/>
      <c r="K1340" s="179"/>
    </row>
    <row r="1341" spans="1:11" x14ac:dyDescent="0.2">
      <c r="A1341" s="199"/>
      <c r="B1341" s="160"/>
      <c r="C1341" s="175"/>
      <c r="E1341" s="175"/>
      <c r="G1341" s="153"/>
      <c r="I1341" s="217"/>
      <c r="K1341" s="179"/>
    </row>
    <row r="1342" spans="1:11" x14ac:dyDescent="0.2">
      <c r="A1342" s="199"/>
      <c r="B1342" s="160"/>
      <c r="C1342" s="175"/>
      <c r="E1342" s="175"/>
      <c r="G1342" s="153"/>
      <c r="I1342" s="217"/>
      <c r="K1342" s="179"/>
    </row>
    <row r="1343" spans="1:11" x14ac:dyDescent="0.2">
      <c r="A1343" s="199"/>
      <c r="B1343" s="160"/>
      <c r="C1343" s="175"/>
      <c r="E1343" s="175"/>
      <c r="G1343" s="153"/>
      <c r="I1343" s="217"/>
      <c r="K1343" s="179"/>
    </row>
    <row r="1344" spans="1:11" x14ac:dyDescent="0.2">
      <c r="A1344" s="199"/>
      <c r="B1344" s="160"/>
      <c r="C1344" s="175"/>
      <c r="E1344" s="175"/>
      <c r="G1344" s="153"/>
      <c r="I1344" s="217"/>
      <c r="K1344" s="179"/>
    </row>
    <row r="1345" spans="1:11" x14ac:dyDescent="0.2">
      <c r="A1345" s="199"/>
      <c r="B1345" s="160"/>
      <c r="C1345" s="175"/>
      <c r="E1345" s="175"/>
      <c r="G1345" s="153"/>
      <c r="I1345" s="217"/>
      <c r="K1345" s="179"/>
    </row>
    <row r="1346" spans="1:11" x14ac:dyDescent="0.2">
      <c r="A1346" s="199"/>
      <c r="B1346" s="160"/>
      <c r="C1346" s="175"/>
      <c r="E1346" s="175"/>
      <c r="G1346" s="153"/>
      <c r="I1346" s="217"/>
      <c r="K1346" s="179"/>
    </row>
    <row r="1347" spans="1:11" x14ac:dyDescent="0.2">
      <c r="A1347" s="199"/>
      <c r="B1347" s="160"/>
      <c r="C1347" s="175"/>
      <c r="E1347" s="175"/>
      <c r="G1347" s="153"/>
      <c r="I1347" s="217"/>
      <c r="K1347" s="179"/>
    </row>
    <row r="1348" spans="1:11" x14ac:dyDescent="0.2">
      <c r="A1348" s="199"/>
      <c r="B1348" s="160"/>
      <c r="C1348" s="175"/>
      <c r="E1348" s="175"/>
      <c r="G1348" s="153"/>
      <c r="I1348" s="217"/>
      <c r="K1348" s="179"/>
    </row>
    <row r="1349" spans="1:11" x14ac:dyDescent="0.2">
      <c r="A1349" s="199"/>
      <c r="B1349" s="160"/>
      <c r="C1349" s="175"/>
      <c r="E1349" s="175"/>
      <c r="G1349" s="153"/>
      <c r="I1349" s="217"/>
      <c r="K1349" s="179"/>
    </row>
    <row r="1350" spans="1:11" x14ac:dyDescent="0.2">
      <c r="A1350" s="199"/>
      <c r="B1350" s="160"/>
      <c r="C1350" s="175"/>
      <c r="E1350" s="175"/>
      <c r="G1350" s="153"/>
      <c r="I1350" s="217"/>
      <c r="K1350" s="179"/>
    </row>
    <row r="1351" spans="1:11" x14ac:dyDescent="0.2">
      <c r="A1351" s="199"/>
      <c r="B1351" s="160"/>
      <c r="C1351" s="175"/>
      <c r="E1351" s="180"/>
      <c r="F1351" s="182"/>
      <c r="G1351" s="183"/>
      <c r="I1351" s="217"/>
      <c r="K1351" s="179"/>
    </row>
    <row r="1352" spans="1:11" x14ac:dyDescent="0.2">
      <c r="A1352" s="199"/>
      <c r="B1352" s="160"/>
      <c r="C1352" s="175"/>
      <c r="E1352" s="180"/>
      <c r="F1352" s="182"/>
      <c r="G1352" s="183"/>
      <c r="I1352" s="217"/>
      <c r="K1352" s="179"/>
    </row>
    <row r="1353" spans="1:11" x14ac:dyDescent="0.2">
      <c r="A1353" s="199"/>
      <c r="B1353" s="160"/>
      <c r="C1353" s="175"/>
      <c r="E1353" s="180"/>
      <c r="F1353" s="182"/>
      <c r="G1353" s="183"/>
      <c r="I1353" s="217"/>
      <c r="K1353" s="179"/>
    </row>
    <row r="1354" spans="1:11" x14ac:dyDescent="0.2">
      <c r="A1354" s="199"/>
      <c r="B1354" s="160"/>
      <c r="C1354" s="175"/>
      <c r="E1354" s="180"/>
      <c r="F1354" s="182"/>
      <c r="G1354" s="183"/>
      <c r="I1354" s="217"/>
      <c r="K1354" s="179"/>
    </row>
    <row r="1355" spans="1:11" x14ac:dyDescent="0.2">
      <c r="A1355" s="199"/>
      <c r="B1355" s="160"/>
      <c r="C1355" s="175"/>
      <c r="E1355" s="180"/>
      <c r="F1355" s="182"/>
      <c r="G1355" s="183"/>
      <c r="I1355" s="217"/>
      <c r="K1355" s="179"/>
    </row>
    <row r="1356" spans="1:11" x14ac:dyDescent="0.2">
      <c r="A1356" s="199"/>
      <c r="B1356" s="160"/>
      <c r="C1356" s="175"/>
      <c r="E1356" s="180"/>
      <c r="F1356" s="182"/>
      <c r="G1356" s="183"/>
      <c r="I1356" s="217"/>
      <c r="K1356" s="179"/>
    </row>
    <row r="1357" spans="1:11" x14ac:dyDescent="0.2">
      <c r="A1357" s="199"/>
      <c r="B1357" s="160"/>
      <c r="C1357" s="175"/>
      <c r="E1357" s="180"/>
      <c r="F1357" s="182"/>
      <c r="G1357" s="183"/>
      <c r="I1357" s="217"/>
      <c r="K1357" s="179"/>
    </row>
    <row r="1358" spans="1:11" x14ac:dyDescent="0.2">
      <c r="A1358" s="199"/>
      <c r="B1358" s="160"/>
      <c r="C1358" s="175"/>
      <c r="E1358" s="180"/>
      <c r="F1358" s="182"/>
      <c r="G1358" s="183"/>
      <c r="I1358" s="217"/>
      <c r="K1358" s="179"/>
    </row>
    <row r="1359" spans="1:11" x14ac:dyDescent="0.2">
      <c r="A1359" s="199"/>
      <c r="B1359" s="160"/>
      <c r="C1359" s="175"/>
      <c r="E1359" s="180"/>
      <c r="F1359" s="182"/>
      <c r="G1359" s="183"/>
      <c r="I1359" s="217"/>
      <c r="K1359" s="179"/>
    </row>
    <row r="1360" spans="1:11" x14ac:dyDescent="0.2">
      <c r="A1360" s="199"/>
      <c r="B1360" s="160"/>
      <c r="C1360" s="175"/>
      <c r="E1360" s="180"/>
      <c r="F1360" s="182"/>
      <c r="G1360" s="183"/>
      <c r="I1360" s="217"/>
      <c r="K1360" s="179"/>
    </row>
    <row r="1361" spans="1:11" x14ac:dyDescent="0.2">
      <c r="A1361" s="199"/>
      <c r="B1361" s="160"/>
      <c r="C1361" s="175"/>
      <c r="E1361" s="180"/>
      <c r="F1361" s="182"/>
      <c r="G1361" s="183"/>
      <c r="I1361" s="217"/>
      <c r="K1361" s="179"/>
    </row>
    <row r="1362" spans="1:11" x14ac:dyDescent="0.2">
      <c r="A1362" s="199"/>
      <c r="B1362" s="160"/>
      <c r="C1362" s="175"/>
      <c r="E1362" s="180"/>
      <c r="F1362" s="182"/>
      <c r="G1362" s="183"/>
      <c r="I1362" s="217"/>
      <c r="K1362" s="179"/>
    </row>
    <row r="1363" spans="1:11" x14ac:dyDescent="0.2">
      <c r="A1363" s="199"/>
      <c r="B1363" s="160"/>
      <c r="C1363" s="175"/>
      <c r="E1363" s="180"/>
      <c r="F1363" s="182"/>
      <c r="G1363" s="183"/>
      <c r="I1363" s="217"/>
      <c r="K1363" s="179"/>
    </row>
    <row r="1364" spans="1:11" x14ac:dyDescent="0.2">
      <c r="A1364" s="199"/>
      <c r="B1364" s="160"/>
      <c r="C1364" s="175"/>
      <c r="E1364" s="180"/>
      <c r="F1364" s="182"/>
      <c r="G1364" s="183"/>
      <c r="I1364" s="217"/>
      <c r="K1364" s="179"/>
    </row>
    <row r="1365" spans="1:11" x14ac:dyDescent="0.2">
      <c r="A1365" s="199"/>
      <c r="B1365" s="160"/>
      <c r="C1365" s="175"/>
      <c r="E1365" s="180"/>
      <c r="F1365" s="182"/>
      <c r="G1365" s="183"/>
      <c r="I1365" s="217"/>
      <c r="K1365" s="179"/>
    </row>
    <row r="1366" spans="1:11" x14ac:dyDescent="0.2">
      <c r="A1366" s="199"/>
      <c r="B1366" s="160"/>
      <c r="C1366" s="175"/>
      <c r="E1366" s="180"/>
      <c r="F1366" s="182"/>
      <c r="G1366" s="183"/>
      <c r="I1366" s="217"/>
      <c r="K1366" s="179"/>
    </row>
    <row r="1367" spans="1:11" x14ac:dyDescent="0.2">
      <c r="A1367" s="199"/>
      <c r="B1367" s="160"/>
      <c r="C1367" s="175"/>
      <c r="E1367" s="180"/>
      <c r="F1367" s="182"/>
      <c r="G1367" s="183"/>
      <c r="I1367" s="217"/>
      <c r="K1367" s="179"/>
    </row>
    <row r="1368" spans="1:11" x14ac:dyDescent="0.2">
      <c r="A1368" s="199"/>
      <c r="B1368" s="160"/>
      <c r="C1368" s="175"/>
      <c r="E1368" s="180"/>
      <c r="F1368" s="182"/>
      <c r="G1368" s="183"/>
      <c r="I1368" s="217"/>
      <c r="K1368" s="179"/>
    </row>
    <row r="1369" spans="1:11" x14ac:dyDescent="0.2">
      <c r="A1369" s="199"/>
      <c r="B1369" s="160"/>
      <c r="C1369" s="175"/>
      <c r="E1369" s="180"/>
      <c r="F1369" s="182"/>
      <c r="G1369" s="183"/>
      <c r="I1369" s="217"/>
      <c r="K1369" s="179"/>
    </row>
    <row r="1370" spans="1:11" x14ac:dyDescent="0.2">
      <c r="A1370" s="199"/>
      <c r="B1370" s="160"/>
      <c r="C1370" s="175"/>
      <c r="E1370" s="180"/>
      <c r="F1370" s="182"/>
      <c r="G1370" s="183"/>
      <c r="I1370" s="217"/>
      <c r="K1370" s="179"/>
    </row>
    <row r="1371" spans="1:11" x14ac:dyDescent="0.2">
      <c r="A1371" s="199"/>
      <c r="B1371" s="160"/>
      <c r="C1371" s="175"/>
      <c r="E1371" s="180"/>
      <c r="F1371" s="182"/>
      <c r="G1371" s="183"/>
      <c r="I1371" s="217"/>
      <c r="K1371" s="179"/>
    </row>
    <row r="1372" spans="1:11" x14ac:dyDescent="0.2">
      <c r="A1372" s="199"/>
      <c r="B1372" s="160"/>
      <c r="C1372" s="175"/>
      <c r="E1372" s="180"/>
      <c r="F1372" s="182"/>
      <c r="G1372" s="183"/>
      <c r="I1372" s="217"/>
      <c r="K1372" s="179"/>
    </row>
    <row r="1373" spans="1:11" x14ac:dyDescent="0.2">
      <c r="A1373" s="199"/>
      <c r="B1373" s="160"/>
      <c r="C1373" s="175"/>
      <c r="E1373" s="180"/>
      <c r="F1373" s="182"/>
      <c r="G1373" s="183"/>
      <c r="I1373" s="217"/>
      <c r="K1373" s="179"/>
    </row>
    <row r="1374" spans="1:11" x14ac:dyDescent="0.2">
      <c r="A1374" s="199"/>
      <c r="B1374" s="160"/>
      <c r="C1374" s="175"/>
      <c r="E1374" s="180"/>
      <c r="F1374" s="182"/>
      <c r="G1374" s="183"/>
      <c r="I1374" s="217"/>
      <c r="K1374" s="179"/>
    </row>
    <row r="1375" spans="1:11" x14ac:dyDescent="0.2">
      <c r="A1375" s="199"/>
      <c r="B1375" s="160"/>
      <c r="C1375" s="175"/>
      <c r="E1375" s="180"/>
      <c r="F1375" s="182"/>
      <c r="G1375" s="183"/>
      <c r="I1375" s="217"/>
      <c r="K1375" s="179"/>
    </row>
    <row r="1376" spans="1:11" x14ac:dyDescent="0.2">
      <c r="A1376" s="199"/>
      <c r="B1376" s="160"/>
      <c r="C1376" s="175"/>
      <c r="E1376" s="180"/>
      <c r="F1376" s="182"/>
      <c r="G1376" s="183"/>
      <c r="I1376" s="217"/>
      <c r="K1376" s="179"/>
    </row>
    <row r="1377" spans="1:11" x14ac:dyDescent="0.2">
      <c r="A1377" s="199"/>
      <c r="B1377" s="160"/>
      <c r="C1377" s="175"/>
      <c r="E1377" s="180"/>
      <c r="F1377" s="182"/>
      <c r="G1377" s="183"/>
      <c r="I1377" s="217"/>
      <c r="K1377" s="179"/>
    </row>
    <row r="1378" spans="1:11" x14ac:dyDescent="0.2">
      <c r="A1378" s="199"/>
      <c r="B1378" s="160"/>
      <c r="C1378" s="175"/>
      <c r="E1378" s="180"/>
      <c r="F1378" s="182"/>
      <c r="G1378" s="183"/>
      <c r="I1378" s="217"/>
      <c r="K1378" s="179"/>
    </row>
    <row r="1379" spans="1:11" x14ac:dyDescent="0.2">
      <c r="A1379" s="199"/>
      <c r="B1379" s="160"/>
      <c r="C1379" s="175"/>
      <c r="E1379" s="180"/>
      <c r="F1379" s="182"/>
      <c r="G1379" s="183"/>
      <c r="I1379" s="217"/>
      <c r="K1379" s="179"/>
    </row>
    <row r="1380" spans="1:11" x14ac:dyDescent="0.2">
      <c r="A1380" s="199"/>
      <c r="B1380" s="160"/>
      <c r="C1380" s="175"/>
      <c r="E1380" s="180"/>
      <c r="F1380" s="182"/>
      <c r="G1380" s="183"/>
      <c r="I1380" s="217"/>
      <c r="K1380" s="179"/>
    </row>
    <row r="1381" spans="1:11" x14ac:dyDescent="0.2">
      <c r="A1381" s="199"/>
      <c r="B1381" s="160"/>
      <c r="C1381" s="175"/>
      <c r="E1381" s="180"/>
      <c r="F1381" s="182"/>
      <c r="G1381" s="183"/>
      <c r="I1381" s="217"/>
      <c r="K1381" s="179"/>
    </row>
    <row r="1382" spans="1:11" x14ac:dyDescent="0.2">
      <c r="A1382" s="199"/>
      <c r="B1382" s="160"/>
      <c r="C1382" s="175"/>
      <c r="E1382" s="180"/>
      <c r="F1382" s="182"/>
      <c r="G1382" s="183"/>
      <c r="I1382" s="217"/>
      <c r="K1382" s="179"/>
    </row>
    <row r="1383" spans="1:11" x14ac:dyDescent="0.2">
      <c r="A1383" s="199"/>
      <c r="B1383" s="160"/>
      <c r="C1383" s="175"/>
      <c r="E1383" s="180"/>
      <c r="F1383" s="182"/>
      <c r="G1383" s="183"/>
      <c r="I1383" s="217"/>
      <c r="K1383" s="179"/>
    </row>
    <row r="1384" spans="1:11" x14ac:dyDescent="0.2">
      <c r="A1384" s="199"/>
      <c r="B1384" s="160"/>
      <c r="C1384" s="175"/>
      <c r="E1384" s="180"/>
      <c r="F1384" s="182"/>
      <c r="G1384" s="183"/>
      <c r="I1384" s="217"/>
      <c r="K1384" s="179"/>
    </row>
    <row r="1385" spans="1:11" x14ac:dyDescent="0.2">
      <c r="A1385" s="199"/>
      <c r="B1385" s="160"/>
      <c r="C1385" s="175"/>
      <c r="E1385" s="180"/>
      <c r="F1385" s="182"/>
      <c r="G1385" s="183"/>
      <c r="I1385" s="217"/>
      <c r="K1385" s="179"/>
    </row>
    <row r="1386" spans="1:11" x14ac:dyDescent="0.2">
      <c r="A1386" s="199"/>
      <c r="B1386" s="160"/>
      <c r="C1386" s="175"/>
      <c r="E1386" s="180"/>
      <c r="F1386" s="182"/>
      <c r="G1386" s="183"/>
      <c r="I1386" s="217"/>
      <c r="K1386" s="179"/>
    </row>
    <row r="1387" spans="1:11" x14ac:dyDescent="0.2">
      <c r="A1387" s="199"/>
      <c r="B1387" s="160"/>
      <c r="C1387" s="175"/>
      <c r="E1387" s="180"/>
      <c r="F1387" s="182"/>
      <c r="G1387" s="183"/>
      <c r="I1387" s="217"/>
      <c r="K1387" s="179"/>
    </row>
    <row r="1388" spans="1:11" x14ac:dyDescent="0.2">
      <c r="A1388" s="199"/>
      <c r="B1388" s="160"/>
      <c r="C1388" s="175"/>
      <c r="E1388" s="180"/>
      <c r="F1388" s="182"/>
      <c r="G1388" s="183"/>
      <c r="I1388" s="217"/>
      <c r="K1388" s="179"/>
    </row>
    <row r="1389" spans="1:11" x14ac:dyDescent="0.2">
      <c r="A1389" s="199"/>
      <c r="B1389" s="160"/>
      <c r="C1389" s="175"/>
      <c r="E1389" s="180"/>
      <c r="F1389" s="182"/>
      <c r="G1389" s="183"/>
      <c r="I1389" s="217"/>
      <c r="K1389" s="179"/>
    </row>
    <row r="1390" spans="1:11" x14ac:dyDescent="0.2">
      <c r="A1390" s="199"/>
      <c r="B1390" s="160"/>
      <c r="C1390" s="175"/>
      <c r="E1390" s="180"/>
      <c r="F1390" s="182"/>
      <c r="G1390" s="183"/>
      <c r="I1390" s="217"/>
      <c r="K1390" s="179"/>
    </row>
    <row r="1391" spans="1:11" x14ac:dyDescent="0.2">
      <c r="A1391" s="199"/>
      <c r="B1391" s="160"/>
      <c r="C1391" s="175"/>
      <c r="E1391" s="180"/>
      <c r="F1391" s="182"/>
      <c r="G1391" s="183"/>
      <c r="I1391" s="217"/>
      <c r="K1391" s="179"/>
    </row>
    <row r="1392" spans="1:11" x14ac:dyDescent="0.2">
      <c r="A1392" s="199"/>
      <c r="B1392" s="160"/>
      <c r="C1392" s="175"/>
      <c r="E1392" s="180"/>
      <c r="F1392" s="182"/>
      <c r="G1392" s="183"/>
      <c r="I1392" s="217"/>
      <c r="K1392" s="179"/>
    </row>
    <row r="1393" spans="1:11" x14ac:dyDescent="0.2">
      <c r="A1393" s="199"/>
      <c r="B1393" s="160"/>
      <c r="C1393" s="175"/>
      <c r="E1393" s="180"/>
      <c r="F1393" s="182"/>
      <c r="G1393" s="183"/>
      <c r="I1393" s="217"/>
      <c r="K1393" s="179"/>
    </row>
    <row r="1394" spans="1:11" x14ac:dyDescent="0.2">
      <c r="A1394" s="199"/>
      <c r="B1394" s="160"/>
      <c r="C1394" s="175"/>
      <c r="E1394" s="180"/>
      <c r="F1394" s="182"/>
      <c r="G1394" s="183"/>
      <c r="I1394" s="217"/>
      <c r="K1394" s="179"/>
    </row>
    <row r="1395" spans="1:11" x14ac:dyDescent="0.2">
      <c r="A1395" s="199"/>
      <c r="B1395" s="160"/>
      <c r="C1395" s="175"/>
      <c r="E1395" s="180"/>
      <c r="F1395" s="182"/>
      <c r="G1395" s="183"/>
      <c r="I1395" s="217"/>
      <c r="K1395" s="179"/>
    </row>
    <row r="1396" spans="1:11" x14ac:dyDescent="0.2">
      <c r="A1396" s="199"/>
      <c r="B1396" s="160"/>
      <c r="C1396" s="175"/>
      <c r="E1396" s="180"/>
      <c r="F1396" s="182"/>
      <c r="G1396" s="183"/>
      <c r="I1396" s="217"/>
      <c r="K1396" s="179"/>
    </row>
    <row r="1397" spans="1:11" x14ac:dyDescent="0.2">
      <c r="A1397" s="199"/>
      <c r="B1397" s="160"/>
      <c r="C1397" s="175"/>
      <c r="E1397" s="180"/>
      <c r="F1397" s="182"/>
      <c r="G1397" s="183"/>
      <c r="I1397" s="217"/>
      <c r="K1397" s="179"/>
    </row>
    <row r="1398" spans="1:11" x14ac:dyDescent="0.2">
      <c r="A1398" s="199"/>
      <c r="B1398" s="160"/>
      <c r="C1398" s="175"/>
      <c r="E1398" s="180"/>
      <c r="F1398" s="182"/>
      <c r="G1398" s="183"/>
      <c r="I1398" s="217"/>
      <c r="K1398" s="179"/>
    </row>
    <row r="1399" spans="1:11" x14ac:dyDescent="0.2">
      <c r="A1399" s="199"/>
      <c r="B1399" s="160"/>
      <c r="C1399" s="175"/>
      <c r="E1399" s="180"/>
      <c r="F1399" s="182"/>
      <c r="G1399" s="183"/>
      <c r="I1399" s="217"/>
      <c r="K1399" s="179"/>
    </row>
    <row r="1400" spans="1:11" x14ac:dyDescent="0.2">
      <c r="A1400" s="199"/>
      <c r="B1400" s="160"/>
      <c r="C1400" s="175"/>
      <c r="E1400" s="180"/>
      <c r="F1400" s="182"/>
      <c r="G1400" s="183"/>
      <c r="I1400" s="217"/>
      <c r="K1400" s="179"/>
    </row>
    <row r="1401" spans="1:11" x14ac:dyDescent="0.2">
      <c r="A1401" s="199"/>
      <c r="B1401" s="160"/>
      <c r="C1401" s="175"/>
      <c r="E1401" s="180"/>
      <c r="F1401" s="182"/>
      <c r="G1401" s="183"/>
      <c r="I1401" s="217"/>
      <c r="K1401" s="179"/>
    </row>
    <row r="1402" spans="1:11" x14ac:dyDescent="0.2">
      <c r="A1402" s="199"/>
      <c r="B1402" s="160"/>
      <c r="C1402" s="175"/>
      <c r="E1402" s="180"/>
      <c r="F1402" s="182"/>
      <c r="G1402" s="183"/>
      <c r="I1402" s="217"/>
      <c r="K1402" s="179"/>
    </row>
    <row r="1403" spans="1:11" x14ac:dyDescent="0.2">
      <c r="A1403" s="199"/>
      <c r="B1403" s="160"/>
      <c r="C1403" s="175"/>
      <c r="E1403" s="180"/>
      <c r="F1403" s="182"/>
      <c r="G1403" s="183"/>
      <c r="I1403" s="217"/>
      <c r="K1403" s="179"/>
    </row>
    <row r="1404" spans="1:11" x14ac:dyDescent="0.2">
      <c r="A1404" s="199"/>
      <c r="B1404" s="160"/>
      <c r="C1404" s="175"/>
      <c r="E1404" s="180"/>
      <c r="F1404" s="182"/>
      <c r="G1404" s="183"/>
      <c r="I1404" s="217"/>
      <c r="K1404" s="179"/>
    </row>
    <row r="1405" spans="1:11" x14ac:dyDescent="0.2">
      <c r="A1405" s="199"/>
      <c r="B1405" s="160"/>
      <c r="C1405" s="175"/>
      <c r="E1405" s="180"/>
      <c r="F1405" s="182"/>
      <c r="G1405" s="183"/>
      <c r="I1405" s="217"/>
      <c r="K1405" s="179"/>
    </row>
    <row r="1406" spans="1:11" x14ac:dyDescent="0.2">
      <c r="A1406" s="199"/>
      <c r="B1406" s="160"/>
      <c r="C1406" s="175"/>
      <c r="E1406" s="180"/>
      <c r="F1406" s="182"/>
      <c r="G1406" s="183"/>
      <c r="I1406" s="217"/>
      <c r="K1406" s="179"/>
    </row>
    <row r="1407" spans="1:11" x14ac:dyDescent="0.2">
      <c r="A1407" s="199"/>
      <c r="B1407" s="160"/>
      <c r="C1407" s="175"/>
      <c r="E1407" s="180"/>
      <c r="F1407" s="182"/>
      <c r="G1407" s="183"/>
      <c r="I1407" s="217"/>
      <c r="K1407" s="179"/>
    </row>
    <row r="1408" spans="1:11" x14ac:dyDescent="0.2">
      <c r="A1408" s="199"/>
      <c r="B1408" s="160"/>
      <c r="C1408" s="175"/>
      <c r="E1408" s="180"/>
      <c r="F1408" s="182"/>
      <c r="G1408" s="183"/>
      <c r="I1408" s="217"/>
      <c r="K1408" s="179"/>
    </row>
    <row r="1409" spans="1:11" x14ac:dyDescent="0.2">
      <c r="A1409" s="199"/>
      <c r="B1409" s="160"/>
      <c r="C1409" s="175"/>
      <c r="E1409" s="180"/>
      <c r="F1409" s="182"/>
      <c r="G1409" s="183"/>
      <c r="I1409" s="217"/>
      <c r="K1409" s="179"/>
    </row>
    <row r="1410" spans="1:11" x14ac:dyDescent="0.2">
      <c r="A1410" s="199"/>
      <c r="B1410" s="160"/>
      <c r="C1410" s="175"/>
      <c r="E1410" s="180"/>
      <c r="F1410" s="182"/>
      <c r="G1410" s="183"/>
      <c r="I1410" s="217"/>
      <c r="K1410" s="179"/>
    </row>
    <row r="1411" spans="1:11" ht="13.5" thickBot="1" x14ac:dyDescent="0.25">
      <c r="A1411" s="199"/>
      <c r="B1411" s="160"/>
      <c r="C1411" s="175"/>
      <c r="E1411" s="186"/>
      <c r="F1411" s="185"/>
      <c r="G1411" s="187"/>
      <c r="I1411" s="217"/>
      <c r="K1411" s="179"/>
    </row>
    <row r="1412" spans="1:11" x14ac:dyDescent="0.2">
      <c r="A1412" s="199"/>
      <c r="B1412" s="160"/>
      <c r="C1412" s="175"/>
      <c r="E1412" s="175"/>
      <c r="G1412" s="153"/>
      <c r="I1412" s="217"/>
      <c r="K1412" s="179"/>
    </row>
    <row r="1413" spans="1:11" x14ac:dyDescent="0.2">
      <c r="A1413" s="199"/>
      <c r="B1413" s="160"/>
      <c r="C1413" s="175"/>
      <c r="E1413" s="175"/>
      <c r="G1413" s="153"/>
      <c r="I1413" s="217"/>
      <c r="K1413" s="179"/>
    </row>
    <row r="1414" spans="1:11" x14ac:dyDescent="0.2">
      <c r="A1414" s="199"/>
      <c r="B1414" s="160"/>
      <c r="C1414" s="175"/>
      <c r="E1414" s="175"/>
      <c r="G1414" s="153"/>
      <c r="I1414" s="217"/>
      <c r="K1414" s="179"/>
    </row>
    <row r="1415" spans="1:11" x14ac:dyDescent="0.2">
      <c r="A1415" s="199"/>
      <c r="B1415" s="160"/>
      <c r="C1415" s="175"/>
      <c r="E1415" s="175"/>
      <c r="G1415" s="153"/>
      <c r="I1415" s="217"/>
      <c r="K1415" s="179"/>
    </row>
    <row r="1416" spans="1:11" x14ac:dyDescent="0.2">
      <c r="A1416" s="199"/>
      <c r="B1416" s="160"/>
      <c r="C1416" s="175"/>
      <c r="E1416" s="175"/>
      <c r="G1416" s="153"/>
      <c r="I1416" s="217"/>
      <c r="K1416" s="179"/>
    </row>
    <row r="1417" spans="1:11" x14ac:dyDescent="0.2">
      <c r="A1417" s="199"/>
      <c r="B1417" s="160"/>
      <c r="C1417" s="175"/>
      <c r="E1417" s="175"/>
      <c r="G1417" s="153"/>
      <c r="I1417" s="217"/>
      <c r="K1417" s="179"/>
    </row>
    <row r="1418" spans="1:11" x14ac:dyDescent="0.2">
      <c r="A1418" s="199"/>
      <c r="B1418" s="160"/>
      <c r="C1418" s="175"/>
      <c r="E1418" s="175"/>
      <c r="G1418" s="153"/>
      <c r="I1418" s="217"/>
      <c r="K1418" s="179"/>
    </row>
    <row r="1419" spans="1:11" x14ac:dyDescent="0.2">
      <c r="A1419" s="199"/>
      <c r="B1419" s="160"/>
      <c r="C1419" s="175"/>
      <c r="E1419" s="175"/>
      <c r="G1419" s="153"/>
      <c r="I1419" s="217"/>
      <c r="K1419" s="179"/>
    </row>
    <row r="1420" spans="1:11" x14ac:dyDescent="0.2">
      <c r="A1420" s="199"/>
      <c r="B1420" s="160"/>
      <c r="C1420" s="175"/>
      <c r="E1420" s="175"/>
      <c r="G1420" s="153"/>
      <c r="I1420" s="217"/>
      <c r="K1420" s="179"/>
    </row>
    <row r="1421" spans="1:11" x14ac:dyDescent="0.2">
      <c r="A1421" s="199"/>
      <c r="B1421" s="160"/>
      <c r="C1421" s="175"/>
      <c r="E1421" s="175"/>
      <c r="G1421" s="153"/>
      <c r="I1421" s="217"/>
      <c r="K1421" s="179"/>
    </row>
    <row r="1422" spans="1:11" x14ac:dyDescent="0.2">
      <c r="A1422" s="199"/>
      <c r="B1422" s="160"/>
      <c r="C1422" s="175"/>
      <c r="E1422" s="175"/>
      <c r="G1422" s="153"/>
      <c r="I1422" s="217"/>
      <c r="K1422" s="179"/>
    </row>
    <row r="1423" spans="1:11" x14ac:dyDescent="0.2">
      <c r="A1423" s="199"/>
      <c r="B1423" s="160"/>
      <c r="C1423" s="175"/>
      <c r="E1423" s="175"/>
      <c r="G1423" s="153"/>
      <c r="I1423" s="217"/>
      <c r="K1423" s="179"/>
    </row>
    <row r="1424" spans="1:11" x14ac:dyDescent="0.2">
      <c r="A1424" s="199"/>
      <c r="B1424" s="160"/>
      <c r="C1424" s="175"/>
      <c r="E1424" s="175"/>
      <c r="G1424" s="153"/>
      <c r="I1424" s="217"/>
      <c r="K1424" s="179"/>
    </row>
    <row r="1425" spans="1:11" x14ac:dyDescent="0.2">
      <c r="A1425" s="199"/>
      <c r="B1425" s="160"/>
      <c r="C1425" s="175"/>
      <c r="E1425" s="175"/>
      <c r="G1425" s="153"/>
      <c r="I1425" s="217"/>
      <c r="K1425" s="179"/>
    </row>
    <row r="1426" spans="1:11" x14ac:dyDescent="0.2">
      <c r="A1426" s="199"/>
      <c r="B1426" s="160"/>
      <c r="C1426" s="175"/>
      <c r="E1426" s="175"/>
      <c r="G1426" s="153"/>
      <c r="I1426" s="217"/>
      <c r="K1426" s="179"/>
    </row>
    <row r="1427" spans="1:11" x14ac:dyDescent="0.2">
      <c r="A1427" s="199"/>
      <c r="B1427" s="160"/>
      <c r="C1427" s="175"/>
      <c r="E1427" s="175"/>
      <c r="G1427" s="153"/>
      <c r="I1427" s="217"/>
      <c r="K1427" s="179"/>
    </row>
    <row r="1428" spans="1:11" x14ac:dyDescent="0.2">
      <c r="A1428" s="199"/>
      <c r="B1428" s="160"/>
      <c r="C1428" s="175"/>
      <c r="E1428" s="175"/>
      <c r="G1428" s="153"/>
      <c r="I1428" s="217"/>
      <c r="K1428" s="179"/>
    </row>
    <row r="1429" spans="1:11" x14ac:dyDescent="0.2">
      <c r="A1429" s="199"/>
      <c r="B1429" s="160"/>
      <c r="C1429" s="175"/>
      <c r="E1429" s="175"/>
      <c r="G1429" s="153"/>
      <c r="I1429" s="217"/>
      <c r="K1429" s="179"/>
    </row>
    <row r="1430" spans="1:11" x14ac:dyDescent="0.2">
      <c r="A1430" s="199"/>
      <c r="B1430" s="160"/>
      <c r="C1430" s="175"/>
      <c r="E1430" s="175"/>
      <c r="G1430" s="153"/>
      <c r="I1430" s="217"/>
      <c r="K1430" s="179"/>
    </row>
    <row r="1431" spans="1:11" x14ac:dyDescent="0.2">
      <c r="A1431" s="199"/>
      <c r="B1431" s="160"/>
      <c r="C1431" s="175"/>
      <c r="E1431" s="175"/>
      <c r="G1431" s="153"/>
      <c r="I1431" s="217"/>
      <c r="K1431" s="179"/>
    </row>
    <row r="1432" spans="1:11" x14ac:dyDescent="0.2">
      <c r="A1432" s="199"/>
      <c r="B1432" s="160"/>
      <c r="C1432" s="175"/>
      <c r="E1432" s="175"/>
      <c r="G1432" s="153"/>
      <c r="I1432" s="217"/>
      <c r="K1432" s="179"/>
    </row>
    <row r="1433" spans="1:11" x14ac:dyDescent="0.2">
      <c r="A1433" s="199"/>
      <c r="B1433" s="160"/>
      <c r="C1433" s="175"/>
      <c r="E1433" s="175"/>
      <c r="G1433" s="153"/>
      <c r="I1433" s="217"/>
      <c r="K1433" s="179"/>
    </row>
    <row r="1434" spans="1:11" x14ac:dyDescent="0.2">
      <c r="A1434" s="199"/>
      <c r="B1434" s="160"/>
      <c r="C1434" s="175"/>
      <c r="E1434" s="175"/>
      <c r="G1434" s="153"/>
      <c r="I1434" s="217"/>
      <c r="K1434" s="179"/>
    </row>
    <row r="1435" spans="1:11" x14ac:dyDescent="0.2">
      <c r="A1435" s="199"/>
      <c r="B1435" s="160"/>
      <c r="C1435" s="175"/>
      <c r="E1435" s="175"/>
      <c r="G1435" s="153"/>
      <c r="I1435" s="217"/>
      <c r="K1435" s="179"/>
    </row>
    <row r="1436" spans="1:11" x14ac:dyDescent="0.2">
      <c r="A1436" s="199"/>
      <c r="B1436" s="160"/>
      <c r="C1436" s="175"/>
      <c r="E1436" s="175"/>
      <c r="G1436" s="153"/>
      <c r="I1436" s="217"/>
      <c r="K1436" s="179"/>
    </row>
    <row r="1437" spans="1:11" x14ac:dyDescent="0.2">
      <c r="A1437" s="199"/>
      <c r="B1437" s="160"/>
      <c r="C1437" s="175"/>
      <c r="E1437" s="175"/>
      <c r="G1437" s="153"/>
      <c r="I1437" s="217"/>
      <c r="K1437" s="179"/>
    </row>
    <row r="1438" spans="1:11" x14ac:dyDescent="0.2">
      <c r="A1438" s="199"/>
      <c r="B1438" s="160"/>
      <c r="C1438" s="175"/>
      <c r="E1438" s="175"/>
      <c r="G1438" s="153"/>
      <c r="I1438" s="217"/>
      <c r="K1438" s="179"/>
    </row>
    <row r="1439" spans="1:11" x14ac:dyDescent="0.2">
      <c r="A1439" s="199"/>
      <c r="B1439" s="160"/>
      <c r="C1439" s="175"/>
      <c r="E1439" s="175"/>
      <c r="G1439" s="153"/>
      <c r="I1439" s="217"/>
      <c r="K1439" s="179"/>
    </row>
    <row r="1440" spans="1:11" x14ac:dyDescent="0.2">
      <c r="A1440" s="199"/>
      <c r="B1440" s="160"/>
      <c r="C1440" s="175"/>
      <c r="E1440" s="175"/>
      <c r="G1440" s="153"/>
      <c r="I1440" s="217"/>
      <c r="K1440" s="179"/>
    </row>
    <row r="1441" spans="1:11" x14ac:dyDescent="0.2">
      <c r="A1441" s="199"/>
      <c r="B1441" s="160"/>
      <c r="C1441" s="175"/>
      <c r="E1441" s="175"/>
      <c r="G1441" s="153"/>
      <c r="I1441" s="217"/>
      <c r="K1441" s="179"/>
    </row>
    <row r="1442" spans="1:11" x14ac:dyDescent="0.2">
      <c r="A1442" s="199"/>
      <c r="B1442" s="160"/>
      <c r="C1442" s="175"/>
      <c r="E1442" s="175"/>
      <c r="G1442" s="153"/>
      <c r="I1442" s="217"/>
      <c r="K1442" s="179"/>
    </row>
    <row r="1443" spans="1:11" x14ac:dyDescent="0.2">
      <c r="A1443" s="199"/>
      <c r="B1443" s="160"/>
      <c r="C1443" s="175"/>
      <c r="E1443" s="175"/>
      <c r="G1443" s="153"/>
      <c r="I1443" s="217"/>
      <c r="K1443" s="179"/>
    </row>
    <row r="1444" spans="1:11" x14ac:dyDescent="0.2">
      <c r="A1444" s="199"/>
      <c r="B1444" s="160"/>
      <c r="C1444" s="175"/>
      <c r="E1444" s="175"/>
      <c r="G1444" s="153"/>
      <c r="I1444" s="217"/>
      <c r="K1444" s="179"/>
    </row>
    <row r="1445" spans="1:11" x14ac:dyDescent="0.2">
      <c r="A1445" s="199"/>
      <c r="B1445" s="160"/>
      <c r="C1445" s="175"/>
      <c r="E1445" s="175"/>
      <c r="G1445" s="153"/>
      <c r="I1445" s="217"/>
      <c r="K1445" s="179"/>
    </row>
    <row r="1446" spans="1:11" x14ac:dyDescent="0.2">
      <c r="A1446" s="199"/>
      <c r="B1446" s="160"/>
      <c r="C1446" s="175"/>
      <c r="E1446" s="175"/>
      <c r="G1446" s="153"/>
      <c r="I1446" s="217"/>
      <c r="K1446" s="179"/>
    </row>
    <row r="1447" spans="1:11" x14ac:dyDescent="0.2">
      <c r="A1447" s="199"/>
      <c r="B1447" s="160"/>
      <c r="C1447" s="175"/>
      <c r="E1447" s="175"/>
      <c r="G1447" s="153"/>
      <c r="I1447" s="217"/>
      <c r="K1447" s="179"/>
    </row>
    <row r="1448" spans="1:11" x14ac:dyDescent="0.2">
      <c r="A1448" s="199"/>
      <c r="B1448" s="160"/>
      <c r="C1448" s="175"/>
      <c r="E1448" s="175"/>
      <c r="G1448" s="153"/>
      <c r="I1448" s="217"/>
      <c r="K1448" s="179"/>
    </row>
    <row r="1449" spans="1:11" x14ac:dyDescent="0.2">
      <c r="A1449" s="199"/>
      <c r="B1449" s="160"/>
      <c r="C1449" s="175"/>
      <c r="E1449" s="175"/>
      <c r="G1449" s="153"/>
      <c r="I1449" s="217"/>
      <c r="K1449" s="179"/>
    </row>
    <row r="1450" spans="1:11" x14ac:dyDescent="0.2">
      <c r="A1450" s="199"/>
      <c r="B1450" s="160"/>
      <c r="C1450" s="175"/>
      <c r="E1450" s="175"/>
      <c r="G1450" s="153"/>
      <c r="I1450" s="217"/>
      <c r="K1450" s="179"/>
    </row>
    <row r="1451" spans="1:11" x14ac:dyDescent="0.2">
      <c r="A1451" s="199"/>
      <c r="B1451" s="160"/>
      <c r="C1451" s="175"/>
      <c r="E1451" s="175"/>
      <c r="G1451" s="153"/>
      <c r="I1451" s="217"/>
      <c r="K1451" s="179"/>
    </row>
    <row r="1452" spans="1:11" x14ac:dyDescent="0.2">
      <c r="A1452" s="199"/>
      <c r="B1452" s="160"/>
      <c r="C1452" s="175"/>
      <c r="E1452" s="175"/>
      <c r="G1452" s="153"/>
      <c r="I1452" s="217"/>
      <c r="K1452" s="179"/>
    </row>
    <row r="1453" spans="1:11" x14ac:dyDescent="0.2">
      <c r="A1453" s="199"/>
      <c r="B1453" s="160"/>
      <c r="C1453" s="175"/>
      <c r="E1453" s="175"/>
      <c r="G1453" s="153"/>
      <c r="I1453" s="217"/>
      <c r="K1453" s="179"/>
    </row>
    <row r="1454" spans="1:11" x14ac:dyDescent="0.2">
      <c r="A1454" s="199"/>
      <c r="B1454" s="160"/>
      <c r="C1454" s="175"/>
      <c r="E1454" s="175"/>
      <c r="G1454" s="153"/>
      <c r="I1454" s="217"/>
      <c r="K1454" s="179"/>
    </row>
    <row r="1455" spans="1:11" x14ac:dyDescent="0.2">
      <c r="A1455" s="199"/>
      <c r="B1455" s="160"/>
      <c r="C1455" s="175"/>
      <c r="E1455" s="175"/>
      <c r="G1455" s="153"/>
      <c r="I1455" s="217"/>
      <c r="K1455" s="179"/>
    </row>
    <row r="1456" spans="1:11" x14ac:dyDescent="0.2">
      <c r="A1456" s="199"/>
      <c r="B1456" s="160"/>
      <c r="C1456" s="175"/>
      <c r="E1456" s="175"/>
      <c r="G1456" s="153"/>
      <c r="I1456" s="217"/>
      <c r="K1456" s="179"/>
    </row>
    <row r="1457" spans="1:11" x14ac:dyDescent="0.2">
      <c r="A1457" s="199"/>
      <c r="B1457" s="160"/>
      <c r="C1457" s="175"/>
      <c r="E1457" s="175"/>
      <c r="G1457" s="153"/>
      <c r="I1457" s="217"/>
      <c r="K1457" s="179"/>
    </row>
    <row r="1458" spans="1:11" x14ac:dyDescent="0.2">
      <c r="A1458" s="199"/>
      <c r="B1458" s="160"/>
      <c r="C1458" s="175"/>
      <c r="E1458" s="175"/>
      <c r="G1458" s="153"/>
      <c r="I1458" s="217"/>
      <c r="K1458" s="179"/>
    </row>
    <row r="1459" spans="1:11" x14ac:dyDescent="0.2">
      <c r="A1459" s="199"/>
      <c r="B1459" s="160"/>
      <c r="C1459" s="175"/>
      <c r="E1459" s="175"/>
      <c r="G1459" s="153"/>
      <c r="I1459" s="217"/>
      <c r="K1459" s="179"/>
    </row>
    <row r="1460" spans="1:11" x14ac:dyDescent="0.2">
      <c r="A1460" s="199"/>
      <c r="B1460" s="160"/>
      <c r="C1460" s="175"/>
      <c r="E1460" s="175"/>
      <c r="G1460" s="153"/>
      <c r="I1460" s="217"/>
      <c r="K1460" s="179"/>
    </row>
    <row r="1461" spans="1:11" x14ac:dyDescent="0.2">
      <c r="A1461" s="199"/>
      <c r="B1461" s="160"/>
      <c r="C1461" s="175"/>
      <c r="E1461" s="175"/>
      <c r="G1461" s="153"/>
      <c r="I1461" s="217"/>
      <c r="K1461" s="179"/>
    </row>
    <row r="1462" spans="1:11" x14ac:dyDescent="0.2">
      <c r="A1462" s="199"/>
      <c r="B1462" s="160"/>
      <c r="C1462" s="175"/>
      <c r="E1462" s="175"/>
      <c r="G1462" s="153"/>
      <c r="I1462" s="217"/>
      <c r="K1462" s="179"/>
    </row>
    <row r="1463" spans="1:11" x14ac:dyDescent="0.2">
      <c r="A1463" s="199"/>
      <c r="B1463" s="160"/>
      <c r="C1463" s="175"/>
      <c r="E1463" s="175"/>
      <c r="G1463" s="153"/>
      <c r="I1463" s="217"/>
      <c r="K1463" s="179"/>
    </row>
    <row r="1464" spans="1:11" x14ac:dyDescent="0.2">
      <c r="A1464" s="199"/>
      <c r="B1464" s="160"/>
      <c r="C1464" s="175"/>
      <c r="E1464" s="175"/>
      <c r="G1464" s="153"/>
      <c r="I1464" s="217"/>
      <c r="K1464" s="179"/>
    </row>
    <row r="1465" spans="1:11" x14ac:dyDescent="0.2">
      <c r="A1465" s="199"/>
      <c r="B1465" s="160"/>
      <c r="C1465" s="175"/>
      <c r="E1465" s="175"/>
      <c r="G1465" s="153"/>
      <c r="I1465" s="217"/>
      <c r="K1465" s="179"/>
    </row>
    <row r="1466" spans="1:11" x14ac:dyDescent="0.2">
      <c r="A1466" s="199"/>
      <c r="B1466" s="160"/>
      <c r="C1466" s="175"/>
      <c r="E1466" s="175"/>
      <c r="G1466" s="153"/>
      <c r="I1466" s="217"/>
      <c r="K1466" s="179"/>
    </row>
    <row r="1467" spans="1:11" x14ac:dyDescent="0.2">
      <c r="A1467" s="199"/>
      <c r="B1467" s="160"/>
      <c r="C1467" s="175"/>
      <c r="E1467" s="175"/>
      <c r="G1467" s="153"/>
      <c r="I1467" s="217"/>
      <c r="K1467" s="179"/>
    </row>
    <row r="1468" spans="1:11" x14ac:dyDescent="0.2">
      <c r="A1468" s="199"/>
      <c r="B1468" s="160"/>
      <c r="C1468" s="175"/>
      <c r="E1468" s="175"/>
      <c r="G1468" s="153"/>
      <c r="I1468" s="217"/>
      <c r="K1468" s="179"/>
    </row>
    <row r="1469" spans="1:11" x14ac:dyDescent="0.2">
      <c r="A1469" s="199"/>
      <c r="B1469" s="160"/>
      <c r="C1469" s="175"/>
      <c r="E1469" s="175"/>
      <c r="G1469" s="153"/>
      <c r="I1469" s="217"/>
      <c r="K1469" s="179"/>
    </row>
    <row r="1470" spans="1:11" x14ac:dyDescent="0.2">
      <c r="A1470" s="199"/>
      <c r="B1470" s="160"/>
      <c r="C1470" s="175"/>
      <c r="E1470" s="175"/>
      <c r="G1470" s="153"/>
      <c r="I1470" s="217"/>
      <c r="K1470" s="179"/>
    </row>
    <row r="1471" spans="1:11" x14ac:dyDescent="0.2">
      <c r="A1471" s="199"/>
      <c r="B1471" s="160"/>
      <c r="C1471" s="175"/>
      <c r="E1471" s="175"/>
      <c r="G1471" s="153"/>
      <c r="I1471" s="217"/>
      <c r="K1471" s="179"/>
    </row>
    <row r="1472" spans="1:11" x14ac:dyDescent="0.2">
      <c r="A1472" s="199"/>
      <c r="B1472" s="160"/>
      <c r="C1472" s="175"/>
      <c r="E1472" s="175"/>
      <c r="G1472" s="153"/>
      <c r="I1472" s="217"/>
      <c r="K1472" s="179"/>
    </row>
    <row r="1473" spans="1:11" x14ac:dyDescent="0.2">
      <c r="A1473" s="199"/>
      <c r="B1473" s="160"/>
      <c r="C1473" s="175"/>
      <c r="E1473" s="175"/>
      <c r="G1473" s="153"/>
      <c r="I1473" s="217"/>
      <c r="K1473" s="179"/>
    </row>
    <row r="1474" spans="1:11" x14ac:dyDescent="0.2">
      <c r="A1474" s="199"/>
      <c r="B1474" s="160"/>
      <c r="C1474" s="175"/>
      <c r="E1474" s="175"/>
      <c r="G1474" s="153"/>
      <c r="I1474" s="217"/>
      <c r="K1474" s="179"/>
    </row>
    <row r="1475" spans="1:11" x14ac:dyDescent="0.2">
      <c r="A1475" s="199"/>
      <c r="B1475" s="160"/>
      <c r="C1475" s="175"/>
      <c r="E1475" s="175"/>
      <c r="G1475" s="153"/>
      <c r="I1475" s="217"/>
      <c r="K1475" s="179"/>
    </row>
    <row r="1476" spans="1:11" x14ac:dyDescent="0.2">
      <c r="A1476" s="199"/>
      <c r="B1476" s="160"/>
      <c r="C1476" s="175"/>
      <c r="E1476" s="175"/>
      <c r="G1476" s="153"/>
      <c r="I1476" s="217"/>
      <c r="K1476" s="179"/>
    </row>
    <row r="1477" spans="1:11" x14ac:dyDescent="0.2">
      <c r="A1477" s="199"/>
      <c r="B1477" s="160"/>
      <c r="C1477" s="175"/>
      <c r="E1477" s="175"/>
      <c r="G1477" s="153"/>
      <c r="I1477" s="217"/>
      <c r="K1477" s="179"/>
    </row>
    <row r="1478" spans="1:11" x14ac:dyDescent="0.2">
      <c r="A1478" s="199"/>
      <c r="B1478" s="160"/>
      <c r="C1478" s="175"/>
      <c r="E1478" s="175"/>
      <c r="G1478" s="153"/>
      <c r="I1478" s="217"/>
      <c r="K1478" s="179"/>
    </row>
    <row r="1479" spans="1:11" x14ac:dyDescent="0.2">
      <c r="A1479" s="199"/>
      <c r="B1479" s="160"/>
      <c r="C1479" s="175"/>
      <c r="E1479" s="175"/>
      <c r="G1479" s="153"/>
      <c r="I1479" s="217"/>
      <c r="K1479" s="179"/>
    </row>
    <row r="1480" spans="1:11" x14ac:dyDescent="0.2">
      <c r="A1480" s="199"/>
      <c r="B1480" s="160"/>
      <c r="C1480" s="175"/>
      <c r="E1480" s="175"/>
      <c r="G1480" s="153"/>
      <c r="I1480" s="217"/>
      <c r="K1480" s="179"/>
    </row>
    <row r="1481" spans="1:11" x14ac:dyDescent="0.2">
      <c r="A1481" s="199"/>
      <c r="B1481" s="160"/>
      <c r="C1481" s="175"/>
      <c r="E1481" s="175"/>
      <c r="G1481" s="153"/>
      <c r="I1481" s="217"/>
      <c r="K1481" s="179"/>
    </row>
    <row r="1482" spans="1:11" x14ac:dyDescent="0.2">
      <c r="A1482" s="199"/>
      <c r="B1482" s="160"/>
      <c r="C1482" s="175"/>
      <c r="E1482" s="175"/>
      <c r="G1482" s="153"/>
      <c r="I1482" s="217"/>
      <c r="K1482" s="179"/>
    </row>
    <row r="1483" spans="1:11" x14ac:dyDescent="0.2">
      <c r="A1483" s="199"/>
      <c r="B1483" s="160"/>
      <c r="C1483" s="175"/>
      <c r="E1483" s="175"/>
      <c r="G1483" s="153"/>
      <c r="I1483" s="217"/>
      <c r="K1483" s="179"/>
    </row>
    <row r="1484" spans="1:11" x14ac:dyDescent="0.2">
      <c r="A1484" s="199"/>
      <c r="B1484" s="160"/>
      <c r="C1484" s="175"/>
      <c r="E1484" s="175"/>
      <c r="G1484" s="153"/>
      <c r="I1484" s="217"/>
      <c r="K1484" s="179"/>
    </row>
    <row r="1485" spans="1:11" x14ac:dyDescent="0.2">
      <c r="A1485" s="199"/>
      <c r="B1485" s="160"/>
      <c r="C1485" s="175"/>
      <c r="E1485" s="175"/>
      <c r="G1485" s="153"/>
      <c r="I1485" s="217"/>
      <c r="K1485" s="179"/>
    </row>
    <row r="1486" spans="1:11" x14ac:dyDescent="0.2">
      <c r="A1486" s="199"/>
      <c r="B1486" s="160"/>
      <c r="C1486" s="175"/>
      <c r="E1486" s="175"/>
      <c r="G1486" s="153"/>
      <c r="I1486" s="217"/>
      <c r="K1486" s="179"/>
    </row>
    <row r="1487" spans="1:11" x14ac:dyDescent="0.2">
      <c r="A1487" s="199"/>
      <c r="B1487" s="160"/>
      <c r="C1487" s="175"/>
      <c r="E1487" s="175"/>
      <c r="G1487" s="153"/>
      <c r="I1487" s="217"/>
      <c r="K1487" s="179"/>
    </row>
    <row r="1488" spans="1:11" x14ac:dyDescent="0.2">
      <c r="A1488" s="199"/>
      <c r="B1488" s="160"/>
      <c r="C1488" s="175"/>
      <c r="E1488" s="175"/>
      <c r="G1488" s="153"/>
      <c r="I1488" s="217"/>
      <c r="K1488" s="179"/>
    </row>
    <row r="1489" spans="1:11" x14ac:dyDescent="0.2">
      <c r="A1489" s="199"/>
      <c r="B1489" s="160"/>
      <c r="C1489" s="175"/>
      <c r="E1489" s="175"/>
      <c r="G1489" s="153"/>
      <c r="I1489" s="217"/>
      <c r="K1489" s="179"/>
    </row>
    <row r="1490" spans="1:11" x14ac:dyDescent="0.2">
      <c r="A1490" s="199"/>
      <c r="B1490" s="160"/>
      <c r="C1490" s="175"/>
      <c r="E1490" s="175"/>
      <c r="G1490" s="153"/>
      <c r="I1490" s="217"/>
      <c r="K1490" s="179"/>
    </row>
    <row r="1491" spans="1:11" x14ac:dyDescent="0.2">
      <c r="A1491" s="199"/>
      <c r="B1491" s="160"/>
      <c r="C1491" s="175"/>
      <c r="E1491" s="175"/>
      <c r="G1491" s="153"/>
      <c r="I1491" s="217"/>
      <c r="K1491" s="179"/>
    </row>
    <row r="1492" spans="1:11" x14ac:dyDescent="0.2">
      <c r="A1492" s="199"/>
      <c r="B1492" s="160"/>
      <c r="C1492" s="175"/>
      <c r="E1492" s="175"/>
      <c r="G1492" s="153"/>
      <c r="I1492" s="217"/>
      <c r="K1492" s="179"/>
    </row>
    <row r="1493" spans="1:11" x14ac:dyDescent="0.2">
      <c r="A1493" s="199"/>
      <c r="B1493" s="160"/>
      <c r="C1493" s="175"/>
      <c r="E1493" s="175"/>
      <c r="G1493" s="153"/>
      <c r="I1493" s="217"/>
      <c r="K1493" s="179"/>
    </row>
    <row r="1494" spans="1:11" x14ac:dyDescent="0.2">
      <c r="A1494" s="199"/>
      <c r="B1494" s="160"/>
      <c r="C1494" s="175"/>
      <c r="E1494" s="175"/>
      <c r="G1494" s="153"/>
      <c r="I1494" s="217"/>
      <c r="K1494" s="179"/>
    </row>
    <row r="1495" spans="1:11" x14ac:dyDescent="0.2">
      <c r="A1495" s="199"/>
      <c r="B1495" s="160"/>
      <c r="C1495" s="175"/>
      <c r="E1495" s="175"/>
      <c r="G1495" s="153"/>
      <c r="I1495" s="217"/>
      <c r="K1495" s="179"/>
    </row>
    <row r="1496" spans="1:11" x14ac:dyDescent="0.2">
      <c r="A1496" s="199"/>
      <c r="B1496" s="160"/>
      <c r="C1496" s="175"/>
      <c r="E1496" s="175"/>
      <c r="G1496" s="153"/>
      <c r="I1496" s="217"/>
      <c r="K1496" s="179"/>
    </row>
    <row r="1497" spans="1:11" x14ac:dyDescent="0.2">
      <c r="A1497" s="199"/>
      <c r="B1497" s="160"/>
      <c r="C1497" s="175"/>
      <c r="E1497" s="175"/>
      <c r="G1497" s="153"/>
      <c r="I1497" s="217"/>
      <c r="K1497" s="179"/>
    </row>
    <row r="1498" spans="1:11" x14ac:dyDescent="0.2">
      <c r="A1498" s="199"/>
      <c r="B1498" s="160"/>
      <c r="C1498" s="175"/>
      <c r="E1498" s="175"/>
      <c r="G1498" s="153"/>
      <c r="I1498" s="217"/>
      <c r="K1498" s="179"/>
    </row>
    <row r="1499" spans="1:11" x14ac:dyDescent="0.2">
      <c r="A1499" s="199"/>
      <c r="B1499" s="160"/>
      <c r="C1499" s="175"/>
      <c r="E1499" s="175"/>
      <c r="G1499" s="153"/>
      <c r="I1499" s="217"/>
      <c r="K1499" s="179"/>
    </row>
    <row r="1500" spans="1:11" x14ac:dyDescent="0.2">
      <c r="A1500" s="199"/>
      <c r="B1500" s="160"/>
      <c r="C1500" s="175"/>
      <c r="E1500" s="175"/>
      <c r="G1500" s="153"/>
      <c r="I1500" s="217"/>
      <c r="K1500" s="179"/>
    </row>
    <row r="1501" spans="1:11" x14ac:dyDescent="0.2">
      <c r="A1501" s="199"/>
      <c r="B1501" s="160"/>
      <c r="C1501" s="175"/>
      <c r="E1501" s="180"/>
      <c r="F1501" s="182"/>
      <c r="G1501" s="183"/>
      <c r="I1501" s="217"/>
      <c r="K1501" s="179"/>
    </row>
    <row r="1502" spans="1:11" x14ac:dyDescent="0.2">
      <c r="A1502" s="199"/>
      <c r="B1502" s="160"/>
      <c r="C1502" s="175"/>
      <c r="E1502" s="180"/>
      <c r="F1502" s="182"/>
      <c r="G1502" s="183"/>
      <c r="I1502" s="217"/>
      <c r="K1502" s="179"/>
    </row>
    <row r="1503" spans="1:11" x14ac:dyDescent="0.2">
      <c r="A1503" s="199"/>
      <c r="B1503" s="160"/>
      <c r="C1503" s="175"/>
      <c r="E1503" s="180"/>
      <c r="F1503" s="182"/>
      <c r="G1503" s="183"/>
      <c r="I1503" s="217"/>
      <c r="K1503" s="179"/>
    </row>
    <row r="1504" spans="1:11" x14ac:dyDescent="0.2">
      <c r="A1504" s="199"/>
      <c r="B1504" s="160"/>
      <c r="C1504" s="175"/>
      <c r="E1504" s="180"/>
      <c r="F1504" s="182"/>
      <c r="G1504" s="183"/>
      <c r="I1504" s="217"/>
      <c r="K1504" s="179"/>
    </row>
    <row r="1505" spans="1:11" x14ac:dyDescent="0.2">
      <c r="A1505" s="199"/>
      <c r="B1505" s="160"/>
      <c r="C1505" s="175"/>
      <c r="E1505" s="180"/>
      <c r="F1505" s="182"/>
      <c r="G1505" s="183"/>
      <c r="I1505" s="217"/>
      <c r="K1505" s="179"/>
    </row>
    <row r="1506" spans="1:11" x14ac:dyDescent="0.2">
      <c r="A1506" s="199"/>
      <c r="B1506" s="160"/>
      <c r="C1506" s="175"/>
      <c r="E1506" s="180"/>
      <c r="F1506" s="182"/>
      <c r="G1506" s="183"/>
      <c r="I1506" s="217"/>
      <c r="K1506" s="179"/>
    </row>
    <row r="1507" spans="1:11" x14ac:dyDescent="0.2">
      <c r="A1507" s="199"/>
      <c r="B1507" s="160"/>
      <c r="C1507" s="175"/>
      <c r="E1507" s="180"/>
      <c r="F1507" s="182"/>
      <c r="G1507" s="183"/>
      <c r="I1507" s="217"/>
      <c r="K1507" s="179"/>
    </row>
    <row r="1508" spans="1:11" x14ac:dyDescent="0.2">
      <c r="A1508" s="199"/>
      <c r="B1508" s="160"/>
      <c r="C1508" s="175"/>
      <c r="E1508" s="180"/>
      <c r="F1508" s="182"/>
      <c r="G1508" s="183"/>
      <c r="I1508" s="217"/>
      <c r="K1508" s="179"/>
    </row>
    <row r="1509" spans="1:11" x14ac:dyDescent="0.2">
      <c r="A1509" s="199"/>
      <c r="B1509" s="160"/>
      <c r="C1509" s="175"/>
      <c r="E1509" s="180"/>
      <c r="F1509" s="182"/>
      <c r="G1509" s="183"/>
      <c r="I1509" s="217"/>
      <c r="K1509" s="179"/>
    </row>
    <row r="1510" spans="1:11" x14ac:dyDescent="0.2">
      <c r="A1510" s="199"/>
      <c r="B1510" s="160"/>
      <c r="C1510" s="175"/>
      <c r="E1510" s="180"/>
      <c r="F1510" s="182"/>
      <c r="G1510" s="183"/>
      <c r="I1510" s="217"/>
      <c r="K1510" s="179"/>
    </row>
    <row r="1511" spans="1:11" x14ac:dyDescent="0.2">
      <c r="A1511" s="199"/>
      <c r="B1511" s="160"/>
      <c r="C1511" s="175"/>
      <c r="E1511" s="180"/>
      <c r="F1511" s="182"/>
      <c r="G1511" s="183"/>
      <c r="I1511" s="217"/>
      <c r="K1511" s="179"/>
    </row>
    <row r="1512" spans="1:11" x14ac:dyDescent="0.2">
      <c r="A1512" s="199"/>
      <c r="B1512" s="160"/>
      <c r="C1512" s="175"/>
      <c r="E1512" s="180"/>
      <c r="F1512" s="182"/>
      <c r="G1512" s="183"/>
      <c r="I1512" s="217"/>
      <c r="K1512" s="179"/>
    </row>
    <row r="1513" spans="1:11" x14ac:dyDescent="0.2">
      <c r="A1513" s="199"/>
      <c r="B1513" s="160"/>
      <c r="C1513" s="175"/>
      <c r="E1513" s="180"/>
      <c r="F1513" s="182"/>
      <c r="G1513" s="183"/>
      <c r="I1513" s="217"/>
      <c r="K1513" s="179"/>
    </row>
    <row r="1514" spans="1:11" x14ac:dyDescent="0.2">
      <c r="A1514" s="199"/>
      <c r="B1514" s="160"/>
      <c r="C1514" s="175"/>
      <c r="E1514" s="180"/>
      <c r="F1514" s="182"/>
      <c r="G1514" s="183"/>
      <c r="I1514" s="217"/>
      <c r="K1514" s="179"/>
    </row>
    <row r="1515" spans="1:11" x14ac:dyDescent="0.2">
      <c r="A1515" s="199"/>
      <c r="B1515" s="160"/>
      <c r="C1515" s="175"/>
      <c r="E1515" s="180"/>
      <c r="F1515" s="182"/>
      <c r="G1515" s="183"/>
      <c r="I1515" s="217"/>
      <c r="K1515" s="179"/>
    </row>
    <row r="1516" spans="1:11" x14ac:dyDescent="0.2">
      <c r="A1516" s="199"/>
      <c r="B1516" s="160"/>
      <c r="C1516" s="175"/>
      <c r="E1516" s="180"/>
      <c r="F1516" s="182"/>
      <c r="G1516" s="183"/>
      <c r="I1516" s="217"/>
      <c r="K1516" s="179"/>
    </row>
    <row r="1517" spans="1:11" x14ac:dyDescent="0.2">
      <c r="A1517" s="199"/>
      <c r="B1517" s="160"/>
      <c r="C1517" s="175"/>
      <c r="E1517" s="180"/>
      <c r="F1517" s="182"/>
      <c r="G1517" s="183"/>
      <c r="I1517" s="217"/>
      <c r="K1517" s="179"/>
    </row>
    <row r="1518" spans="1:11" x14ac:dyDescent="0.2">
      <c r="A1518" s="199"/>
      <c r="B1518" s="160"/>
      <c r="C1518" s="175"/>
      <c r="E1518" s="180"/>
      <c r="F1518" s="182"/>
      <c r="G1518" s="183"/>
      <c r="I1518" s="217"/>
      <c r="K1518" s="179"/>
    </row>
    <row r="1519" spans="1:11" x14ac:dyDescent="0.2">
      <c r="A1519" s="199"/>
      <c r="B1519" s="160"/>
      <c r="C1519" s="175"/>
      <c r="E1519" s="180"/>
      <c r="F1519" s="182"/>
      <c r="G1519" s="183"/>
      <c r="I1519" s="217"/>
      <c r="K1519" s="179"/>
    </row>
    <row r="1520" spans="1:11" x14ac:dyDescent="0.2">
      <c r="A1520" s="199"/>
      <c r="B1520" s="160"/>
      <c r="C1520" s="175"/>
      <c r="E1520" s="180"/>
      <c r="F1520" s="182"/>
      <c r="G1520" s="183"/>
      <c r="I1520" s="217"/>
      <c r="K1520" s="179"/>
    </row>
    <row r="1521" spans="1:11" x14ac:dyDescent="0.2">
      <c r="A1521" s="199"/>
      <c r="B1521" s="160"/>
      <c r="C1521" s="175"/>
      <c r="E1521" s="180"/>
      <c r="F1521" s="182"/>
      <c r="G1521" s="183"/>
      <c r="I1521" s="217"/>
      <c r="K1521" s="179"/>
    </row>
    <row r="1522" spans="1:11" x14ac:dyDescent="0.2">
      <c r="A1522" s="199"/>
      <c r="B1522" s="160"/>
      <c r="C1522" s="175"/>
      <c r="E1522" s="180"/>
      <c r="F1522" s="182"/>
      <c r="G1522" s="183"/>
      <c r="I1522" s="217"/>
      <c r="K1522" s="179"/>
    </row>
    <row r="1523" spans="1:11" x14ac:dyDescent="0.2">
      <c r="A1523" s="199"/>
      <c r="B1523" s="160"/>
      <c r="C1523" s="175"/>
      <c r="E1523" s="180"/>
      <c r="F1523" s="182"/>
      <c r="G1523" s="183"/>
      <c r="I1523" s="217"/>
      <c r="K1523" s="179"/>
    </row>
    <row r="1524" spans="1:11" x14ac:dyDescent="0.2">
      <c r="A1524" s="199"/>
      <c r="B1524" s="160"/>
      <c r="C1524" s="175"/>
      <c r="E1524" s="180"/>
      <c r="F1524" s="182"/>
      <c r="G1524" s="183"/>
      <c r="I1524" s="217"/>
      <c r="K1524" s="179"/>
    </row>
    <row r="1525" spans="1:11" x14ac:dyDescent="0.2">
      <c r="A1525" s="199"/>
      <c r="B1525" s="160"/>
      <c r="C1525" s="175"/>
      <c r="E1525" s="180"/>
      <c r="F1525" s="182"/>
      <c r="G1525" s="183"/>
      <c r="I1525" s="217"/>
      <c r="K1525" s="179"/>
    </row>
    <row r="1526" spans="1:11" x14ac:dyDescent="0.2">
      <c r="A1526" s="199"/>
      <c r="B1526" s="160"/>
      <c r="C1526" s="175"/>
      <c r="E1526" s="180"/>
      <c r="F1526" s="182"/>
      <c r="G1526" s="183"/>
      <c r="I1526" s="217"/>
      <c r="K1526" s="179"/>
    </row>
    <row r="1527" spans="1:11" x14ac:dyDescent="0.2">
      <c r="A1527" s="199"/>
      <c r="B1527" s="160"/>
      <c r="C1527" s="175"/>
      <c r="E1527" s="180"/>
      <c r="F1527" s="182"/>
      <c r="G1527" s="183"/>
      <c r="I1527" s="217"/>
      <c r="K1527" s="179"/>
    </row>
    <row r="1528" spans="1:11" x14ac:dyDescent="0.2">
      <c r="A1528" s="199"/>
      <c r="B1528" s="160"/>
      <c r="C1528" s="175"/>
      <c r="E1528" s="180"/>
      <c r="F1528" s="182"/>
      <c r="G1528" s="183"/>
      <c r="I1528" s="217"/>
      <c r="K1528" s="179"/>
    </row>
    <row r="1529" spans="1:11" x14ac:dyDescent="0.2">
      <c r="A1529" s="199"/>
      <c r="B1529" s="160"/>
      <c r="C1529" s="175"/>
      <c r="E1529" s="180"/>
      <c r="F1529" s="182"/>
      <c r="G1529" s="183"/>
      <c r="I1529" s="217"/>
      <c r="K1529" s="179"/>
    </row>
    <row r="1530" spans="1:11" x14ac:dyDescent="0.2">
      <c r="A1530" s="199"/>
      <c r="B1530" s="160"/>
      <c r="C1530" s="175"/>
      <c r="E1530" s="180"/>
      <c r="F1530" s="182"/>
      <c r="G1530" s="183"/>
      <c r="I1530" s="217"/>
      <c r="K1530" s="179"/>
    </row>
    <row r="1531" spans="1:11" x14ac:dyDescent="0.2">
      <c r="A1531" s="199"/>
      <c r="B1531" s="160"/>
      <c r="C1531" s="175"/>
      <c r="E1531" s="180"/>
      <c r="F1531" s="182"/>
      <c r="G1531" s="183"/>
      <c r="I1531" s="217"/>
      <c r="K1531" s="179"/>
    </row>
    <row r="1532" spans="1:11" x14ac:dyDescent="0.2">
      <c r="A1532" s="199"/>
      <c r="B1532" s="160"/>
      <c r="C1532" s="175"/>
      <c r="E1532" s="180"/>
      <c r="F1532" s="182"/>
      <c r="G1532" s="183"/>
      <c r="I1532" s="217"/>
      <c r="K1532" s="179"/>
    </row>
    <row r="1533" spans="1:11" x14ac:dyDescent="0.2">
      <c r="A1533" s="199"/>
      <c r="B1533" s="160"/>
      <c r="C1533" s="175"/>
      <c r="E1533" s="180"/>
      <c r="F1533" s="182"/>
      <c r="G1533" s="183"/>
      <c r="I1533" s="217"/>
      <c r="K1533" s="179"/>
    </row>
    <row r="1534" spans="1:11" x14ac:dyDescent="0.2">
      <c r="A1534" s="199"/>
      <c r="B1534" s="160"/>
      <c r="C1534" s="175"/>
      <c r="E1534" s="180"/>
      <c r="F1534" s="182"/>
      <c r="G1534" s="183"/>
      <c r="I1534" s="217"/>
      <c r="K1534" s="179"/>
    </row>
    <row r="1535" spans="1:11" x14ac:dyDescent="0.2">
      <c r="A1535" s="199"/>
      <c r="B1535" s="160"/>
      <c r="C1535" s="175"/>
      <c r="E1535" s="180"/>
      <c r="F1535" s="182"/>
      <c r="G1535" s="183"/>
      <c r="I1535" s="217"/>
      <c r="K1535" s="179"/>
    </row>
    <row r="1536" spans="1:11" x14ac:dyDescent="0.2">
      <c r="A1536" s="199"/>
      <c r="B1536" s="160"/>
      <c r="C1536" s="175"/>
      <c r="E1536" s="180"/>
      <c r="F1536" s="182"/>
      <c r="G1536" s="183"/>
      <c r="I1536" s="217"/>
      <c r="K1536" s="179"/>
    </row>
    <row r="1537" spans="1:11" x14ac:dyDescent="0.2">
      <c r="A1537" s="199"/>
      <c r="B1537" s="160"/>
      <c r="C1537" s="175"/>
      <c r="E1537" s="180"/>
      <c r="F1537" s="182"/>
      <c r="G1537" s="183"/>
      <c r="I1537" s="217"/>
      <c r="K1537" s="179"/>
    </row>
    <row r="1538" spans="1:11" x14ac:dyDescent="0.2">
      <c r="A1538" s="199"/>
      <c r="B1538" s="160"/>
      <c r="C1538" s="175"/>
      <c r="E1538" s="180"/>
      <c r="F1538" s="182"/>
      <c r="G1538" s="183"/>
      <c r="I1538" s="217"/>
      <c r="K1538" s="179"/>
    </row>
    <row r="1539" spans="1:11" x14ac:dyDescent="0.2">
      <c r="A1539" s="199"/>
      <c r="B1539" s="160"/>
      <c r="C1539" s="175"/>
      <c r="E1539" s="180"/>
      <c r="F1539" s="182"/>
      <c r="G1539" s="183"/>
      <c r="I1539" s="217"/>
      <c r="K1539" s="179"/>
    </row>
    <row r="1540" spans="1:11" x14ac:dyDescent="0.2">
      <c r="A1540" s="199"/>
      <c r="B1540" s="160"/>
      <c r="C1540" s="175"/>
      <c r="E1540" s="180"/>
      <c r="F1540" s="182"/>
      <c r="G1540" s="183"/>
      <c r="I1540" s="217"/>
      <c r="K1540" s="179"/>
    </row>
    <row r="1541" spans="1:11" x14ac:dyDescent="0.2">
      <c r="A1541" s="199"/>
      <c r="B1541" s="160"/>
      <c r="C1541" s="175"/>
      <c r="E1541" s="180"/>
      <c r="F1541" s="182"/>
      <c r="G1541" s="183"/>
      <c r="I1541" s="217"/>
      <c r="K1541" s="179"/>
    </row>
    <row r="1542" spans="1:11" x14ac:dyDescent="0.2">
      <c r="A1542" s="199"/>
      <c r="B1542" s="160"/>
      <c r="C1542" s="175"/>
      <c r="E1542" s="180"/>
      <c r="F1542" s="182"/>
      <c r="G1542" s="183"/>
      <c r="I1542" s="217"/>
      <c r="K1542" s="179"/>
    </row>
    <row r="1543" spans="1:11" x14ac:dyDescent="0.2">
      <c r="A1543" s="199"/>
      <c r="B1543" s="160"/>
      <c r="C1543" s="175"/>
      <c r="E1543" s="180"/>
      <c r="F1543" s="182"/>
      <c r="G1543" s="183"/>
      <c r="I1543" s="217"/>
      <c r="K1543" s="179"/>
    </row>
    <row r="1544" spans="1:11" x14ac:dyDescent="0.2">
      <c r="A1544" s="199"/>
      <c r="B1544" s="160"/>
      <c r="C1544" s="175"/>
      <c r="E1544" s="180"/>
      <c r="F1544" s="182"/>
      <c r="G1544" s="183"/>
      <c r="I1544" s="217"/>
      <c r="K1544" s="179"/>
    </row>
    <row r="1545" spans="1:11" x14ac:dyDescent="0.2">
      <c r="A1545" s="199"/>
      <c r="B1545" s="160"/>
      <c r="C1545" s="175"/>
      <c r="E1545" s="180"/>
      <c r="F1545" s="182"/>
      <c r="G1545" s="183"/>
      <c r="I1545" s="217"/>
      <c r="K1545" s="179"/>
    </row>
    <row r="1546" spans="1:11" x14ac:dyDescent="0.2">
      <c r="A1546" s="199"/>
      <c r="B1546" s="160"/>
      <c r="C1546" s="175"/>
      <c r="E1546" s="180"/>
      <c r="F1546" s="182"/>
      <c r="G1546" s="183"/>
      <c r="I1546" s="217"/>
      <c r="K1546" s="179"/>
    </row>
    <row r="1547" spans="1:11" x14ac:dyDescent="0.2">
      <c r="A1547" s="199"/>
      <c r="B1547" s="160"/>
      <c r="C1547" s="175"/>
      <c r="E1547" s="180"/>
      <c r="F1547" s="182"/>
      <c r="G1547" s="183"/>
      <c r="I1547" s="217"/>
      <c r="K1547" s="179"/>
    </row>
    <row r="1548" spans="1:11" x14ac:dyDescent="0.2">
      <c r="A1548" s="199"/>
      <c r="B1548" s="160"/>
      <c r="C1548" s="175"/>
      <c r="E1548" s="180"/>
      <c r="F1548" s="182"/>
      <c r="G1548" s="183"/>
      <c r="I1548" s="217"/>
      <c r="K1548" s="179"/>
    </row>
    <row r="1549" spans="1:11" x14ac:dyDescent="0.2">
      <c r="A1549" s="199"/>
      <c r="B1549" s="160"/>
      <c r="C1549" s="175"/>
      <c r="E1549" s="180"/>
      <c r="F1549" s="182"/>
      <c r="G1549" s="183"/>
      <c r="I1549" s="217"/>
      <c r="K1549" s="179"/>
    </row>
    <row r="1550" spans="1:11" x14ac:dyDescent="0.2">
      <c r="A1550" s="199"/>
      <c r="B1550" s="160"/>
      <c r="C1550" s="175"/>
      <c r="E1550" s="180"/>
      <c r="F1550" s="182"/>
      <c r="G1550" s="183"/>
      <c r="I1550" s="217"/>
      <c r="K1550" s="179"/>
    </row>
    <row r="1551" spans="1:11" x14ac:dyDescent="0.2">
      <c r="A1551" s="199"/>
      <c r="B1551" s="160"/>
      <c r="C1551" s="175"/>
      <c r="E1551" s="180"/>
      <c r="F1551" s="182"/>
      <c r="G1551" s="183"/>
      <c r="I1551" s="217"/>
      <c r="K1551" s="179"/>
    </row>
    <row r="1552" spans="1:11" x14ac:dyDescent="0.2">
      <c r="A1552" s="199"/>
      <c r="B1552" s="160"/>
      <c r="C1552" s="175"/>
      <c r="E1552" s="180"/>
      <c r="F1552" s="182"/>
      <c r="G1552" s="183"/>
      <c r="I1552" s="217"/>
      <c r="K1552" s="179"/>
    </row>
    <row r="1553" spans="1:11" x14ac:dyDescent="0.2">
      <c r="A1553" s="199"/>
      <c r="B1553" s="160"/>
      <c r="C1553" s="175"/>
      <c r="E1553" s="180"/>
      <c r="F1553" s="182"/>
      <c r="G1553" s="183"/>
      <c r="I1553" s="217"/>
      <c r="K1553" s="179"/>
    </row>
    <row r="1554" spans="1:11" x14ac:dyDescent="0.2">
      <c r="A1554" s="199"/>
      <c r="B1554" s="160"/>
      <c r="C1554" s="175"/>
      <c r="E1554" s="180"/>
      <c r="F1554" s="182"/>
      <c r="G1554" s="183"/>
      <c r="I1554" s="217"/>
      <c r="K1554" s="179"/>
    </row>
    <row r="1555" spans="1:11" x14ac:dyDescent="0.2">
      <c r="A1555" s="199"/>
      <c r="B1555" s="160"/>
      <c r="C1555" s="175"/>
      <c r="E1555" s="180"/>
      <c r="F1555" s="182"/>
      <c r="G1555" s="183"/>
      <c r="I1555" s="217"/>
      <c r="K1555" s="179"/>
    </row>
    <row r="1556" spans="1:11" x14ac:dyDescent="0.2">
      <c r="A1556" s="199"/>
      <c r="B1556" s="160"/>
      <c r="C1556" s="175"/>
      <c r="E1556" s="180"/>
      <c r="F1556" s="182"/>
      <c r="G1556" s="183"/>
      <c r="I1556" s="217"/>
      <c r="K1556" s="179"/>
    </row>
    <row r="1557" spans="1:11" x14ac:dyDescent="0.2">
      <c r="A1557" s="199"/>
      <c r="B1557" s="160"/>
      <c r="C1557" s="175"/>
      <c r="E1557" s="180"/>
      <c r="F1557" s="182"/>
      <c r="G1557" s="183"/>
      <c r="I1557" s="217"/>
      <c r="K1557" s="179"/>
    </row>
    <row r="1558" spans="1:11" x14ac:dyDescent="0.2">
      <c r="A1558" s="199"/>
      <c r="B1558" s="160"/>
      <c r="C1558" s="175"/>
      <c r="E1558" s="180"/>
      <c r="F1558" s="182"/>
      <c r="G1558" s="183"/>
      <c r="I1558" s="217"/>
      <c r="K1558" s="179"/>
    </row>
    <row r="1559" spans="1:11" x14ac:dyDescent="0.2">
      <c r="A1559" s="199"/>
      <c r="B1559" s="160"/>
      <c r="C1559" s="175"/>
      <c r="E1559" s="180"/>
      <c r="F1559" s="182"/>
      <c r="G1559" s="183"/>
      <c r="I1559" s="217"/>
      <c r="K1559" s="179"/>
    </row>
    <row r="1560" spans="1:11" x14ac:dyDescent="0.2">
      <c r="A1560" s="199"/>
      <c r="B1560" s="160"/>
      <c r="C1560" s="175"/>
      <c r="E1560" s="180"/>
      <c r="F1560" s="182"/>
      <c r="G1560" s="183"/>
      <c r="I1560" s="217"/>
      <c r="K1560" s="179"/>
    </row>
    <row r="1561" spans="1:11" ht="13.5" thickBot="1" x14ac:dyDescent="0.25">
      <c r="A1561" s="199"/>
      <c r="B1561" s="160"/>
      <c r="C1561" s="175"/>
      <c r="E1561" s="186"/>
      <c r="F1561" s="185"/>
      <c r="G1561" s="187"/>
      <c r="I1561" s="217"/>
      <c r="K1561" s="179"/>
    </row>
    <row r="1562" spans="1:11" x14ac:dyDescent="0.2">
      <c r="A1562" s="199"/>
      <c r="B1562" s="160"/>
      <c r="C1562" s="175"/>
      <c r="E1562" s="175"/>
      <c r="G1562" s="153"/>
      <c r="I1562" s="217"/>
      <c r="K1562" s="179"/>
    </row>
    <row r="1563" spans="1:11" x14ac:dyDescent="0.2">
      <c r="A1563" s="199"/>
      <c r="B1563" s="160"/>
      <c r="C1563" s="175"/>
      <c r="E1563" s="175"/>
      <c r="G1563" s="153"/>
      <c r="I1563" s="217"/>
      <c r="K1563" s="179"/>
    </row>
    <row r="1564" spans="1:11" x14ac:dyDescent="0.2">
      <c r="A1564" s="199"/>
      <c r="B1564" s="160"/>
      <c r="C1564" s="175"/>
      <c r="E1564" s="175"/>
      <c r="G1564" s="153"/>
      <c r="I1564" s="217"/>
      <c r="K1564" s="179"/>
    </row>
    <row r="1565" spans="1:11" x14ac:dyDescent="0.2">
      <c r="A1565" s="199"/>
      <c r="B1565" s="160"/>
      <c r="C1565" s="175"/>
      <c r="E1565" s="175"/>
      <c r="G1565" s="153"/>
      <c r="I1565" s="217"/>
      <c r="K1565" s="179"/>
    </row>
    <row r="1566" spans="1:11" x14ac:dyDescent="0.2">
      <c r="A1566" s="199"/>
      <c r="B1566" s="160"/>
      <c r="C1566" s="175"/>
      <c r="E1566" s="175"/>
      <c r="G1566" s="153"/>
      <c r="I1566" s="217"/>
      <c r="K1566" s="179"/>
    </row>
    <row r="1567" spans="1:11" x14ac:dyDescent="0.2">
      <c r="A1567" s="199"/>
      <c r="B1567" s="160"/>
      <c r="C1567" s="175"/>
      <c r="E1567" s="175"/>
      <c r="G1567" s="153"/>
      <c r="I1567" s="217"/>
      <c r="K1567" s="179"/>
    </row>
    <row r="1568" spans="1:11" x14ac:dyDescent="0.2">
      <c r="A1568" s="199"/>
      <c r="B1568" s="160"/>
      <c r="C1568" s="175"/>
      <c r="E1568" s="175"/>
      <c r="G1568" s="153"/>
      <c r="I1568" s="217"/>
      <c r="K1568" s="179"/>
    </row>
    <row r="1569" spans="1:11" x14ac:dyDescent="0.2">
      <c r="A1569" s="199"/>
      <c r="B1569" s="160"/>
      <c r="C1569" s="175"/>
      <c r="E1569" s="175"/>
      <c r="G1569" s="153"/>
      <c r="I1569" s="217"/>
      <c r="K1569" s="179"/>
    </row>
    <row r="1570" spans="1:11" x14ac:dyDescent="0.2">
      <c r="A1570" s="199"/>
      <c r="B1570" s="160"/>
      <c r="C1570" s="175"/>
      <c r="E1570" s="175"/>
      <c r="G1570" s="153"/>
      <c r="I1570" s="217"/>
      <c r="K1570" s="179"/>
    </row>
    <row r="1571" spans="1:11" x14ac:dyDescent="0.2">
      <c r="A1571" s="199"/>
      <c r="B1571" s="160"/>
      <c r="C1571" s="175"/>
      <c r="E1571" s="175"/>
      <c r="G1571" s="153"/>
      <c r="I1571" s="217"/>
      <c r="K1571" s="179"/>
    </row>
    <row r="1572" spans="1:11" x14ac:dyDescent="0.2">
      <c r="A1572" s="199"/>
      <c r="B1572" s="160"/>
      <c r="C1572" s="175"/>
      <c r="E1572" s="175"/>
      <c r="G1572" s="153"/>
      <c r="I1572" s="217"/>
      <c r="K1572" s="179"/>
    </row>
    <row r="1573" spans="1:11" x14ac:dyDescent="0.2">
      <c r="A1573" s="199"/>
      <c r="B1573" s="160"/>
      <c r="C1573" s="175"/>
      <c r="E1573" s="175"/>
      <c r="G1573" s="153"/>
      <c r="I1573" s="217"/>
      <c r="K1573" s="179"/>
    </row>
    <row r="1574" spans="1:11" x14ac:dyDescent="0.2">
      <c r="A1574" s="199"/>
      <c r="B1574" s="160"/>
      <c r="C1574" s="175"/>
      <c r="E1574" s="175"/>
      <c r="G1574" s="153"/>
      <c r="I1574" s="217"/>
      <c r="K1574" s="179"/>
    </row>
    <row r="1575" spans="1:11" x14ac:dyDescent="0.2">
      <c r="A1575" s="199"/>
      <c r="B1575" s="160"/>
      <c r="C1575" s="175"/>
      <c r="E1575" s="175"/>
      <c r="G1575" s="153"/>
      <c r="I1575" s="217"/>
      <c r="K1575" s="179"/>
    </row>
    <row r="1576" spans="1:11" x14ac:dyDescent="0.2">
      <c r="A1576" s="199"/>
      <c r="B1576" s="160"/>
      <c r="C1576" s="175"/>
      <c r="E1576" s="175"/>
      <c r="G1576" s="153"/>
      <c r="I1576" s="217"/>
      <c r="K1576" s="179"/>
    </row>
    <row r="1577" spans="1:11" x14ac:dyDescent="0.2">
      <c r="A1577" s="199"/>
      <c r="B1577" s="160"/>
      <c r="C1577" s="175"/>
      <c r="E1577" s="175"/>
      <c r="G1577" s="153"/>
      <c r="I1577" s="217"/>
      <c r="K1577" s="179"/>
    </row>
    <row r="1578" spans="1:11" x14ac:dyDescent="0.2">
      <c r="A1578" s="199"/>
      <c r="B1578" s="160"/>
      <c r="C1578" s="175"/>
      <c r="E1578" s="175"/>
      <c r="G1578" s="153"/>
      <c r="I1578" s="217"/>
      <c r="K1578" s="179"/>
    </row>
    <row r="1579" spans="1:11" x14ac:dyDescent="0.2">
      <c r="A1579" s="199"/>
      <c r="B1579" s="160"/>
      <c r="C1579" s="175"/>
      <c r="E1579" s="175"/>
      <c r="G1579" s="153"/>
      <c r="I1579" s="217"/>
      <c r="K1579" s="179"/>
    </row>
    <row r="1580" spans="1:11" x14ac:dyDescent="0.2">
      <c r="A1580" s="199"/>
      <c r="B1580" s="160"/>
      <c r="C1580" s="175"/>
      <c r="E1580" s="175"/>
      <c r="G1580" s="153"/>
      <c r="I1580" s="217"/>
      <c r="K1580" s="179"/>
    </row>
    <row r="1581" spans="1:11" x14ac:dyDescent="0.2">
      <c r="A1581" s="199"/>
      <c r="B1581" s="160"/>
      <c r="C1581" s="175"/>
      <c r="E1581" s="175"/>
      <c r="G1581" s="153"/>
      <c r="I1581" s="217"/>
      <c r="K1581" s="179"/>
    </row>
    <row r="1582" spans="1:11" x14ac:dyDescent="0.2">
      <c r="A1582" s="199"/>
      <c r="B1582" s="160"/>
      <c r="C1582" s="175"/>
      <c r="E1582" s="175"/>
      <c r="G1582" s="153"/>
      <c r="I1582" s="217"/>
      <c r="K1582" s="179"/>
    </row>
    <row r="1583" spans="1:11" x14ac:dyDescent="0.2">
      <c r="A1583" s="199"/>
      <c r="B1583" s="160"/>
      <c r="C1583" s="175"/>
      <c r="E1583" s="175"/>
      <c r="G1583" s="153"/>
      <c r="I1583" s="217"/>
      <c r="K1583" s="179"/>
    </row>
    <row r="1584" spans="1:11" x14ac:dyDescent="0.2">
      <c r="A1584" s="199"/>
      <c r="B1584" s="160"/>
      <c r="C1584" s="175"/>
      <c r="E1584" s="175"/>
      <c r="G1584" s="153"/>
      <c r="I1584" s="217"/>
      <c r="K1584" s="179"/>
    </row>
    <row r="1585" spans="1:11" x14ac:dyDescent="0.2">
      <c r="A1585" s="199"/>
      <c r="B1585" s="160"/>
      <c r="C1585" s="175"/>
      <c r="E1585" s="175"/>
      <c r="G1585" s="153"/>
      <c r="I1585" s="217"/>
      <c r="K1585" s="179"/>
    </row>
    <row r="1586" spans="1:11" x14ac:dyDescent="0.2">
      <c r="A1586" s="199"/>
      <c r="B1586" s="160"/>
      <c r="C1586" s="175"/>
      <c r="E1586" s="175"/>
      <c r="G1586" s="153"/>
      <c r="I1586" s="217"/>
      <c r="K1586" s="179"/>
    </row>
    <row r="1587" spans="1:11" x14ac:dyDescent="0.2">
      <c r="A1587" s="199"/>
      <c r="B1587" s="160"/>
      <c r="C1587" s="175"/>
      <c r="E1587" s="175"/>
      <c r="G1587" s="153"/>
      <c r="I1587" s="217"/>
      <c r="K1587" s="179"/>
    </row>
    <row r="1588" spans="1:11" x14ac:dyDescent="0.2">
      <c r="A1588" s="199"/>
      <c r="B1588" s="160"/>
      <c r="C1588" s="175"/>
      <c r="E1588" s="175"/>
      <c r="G1588" s="153"/>
      <c r="I1588" s="217"/>
      <c r="K1588" s="179"/>
    </row>
    <row r="1589" spans="1:11" x14ac:dyDescent="0.2">
      <c r="A1589" s="199"/>
      <c r="B1589" s="160"/>
      <c r="C1589" s="175"/>
      <c r="E1589" s="175"/>
      <c r="G1589" s="153"/>
      <c r="I1589" s="217"/>
      <c r="K1589" s="179"/>
    </row>
    <row r="1590" spans="1:11" x14ac:dyDescent="0.2">
      <c r="A1590" s="199"/>
      <c r="B1590" s="160"/>
      <c r="C1590" s="175"/>
      <c r="E1590" s="175"/>
      <c r="G1590" s="153"/>
      <c r="I1590" s="217"/>
      <c r="K1590" s="179"/>
    </row>
    <row r="1591" spans="1:11" x14ac:dyDescent="0.2">
      <c r="A1591" s="199"/>
      <c r="B1591" s="160"/>
      <c r="C1591" s="175"/>
      <c r="E1591" s="175"/>
      <c r="G1591" s="153"/>
      <c r="I1591" s="217"/>
      <c r="K1591" s="179"/>
    </row>
    <row r="1592" spans="1:11" x14ac:dyDescent="0.2">
      <c r="A1592" s="199"/>
      <c r="B1592" s="160"/>
      <c r="C1592" s="175"/>
      <c r="E1592" s="175"/>
      <c r="G1592" s="153"/>
      <c r="I1592" s="217"/>
      <c r="K1592" s="179"/>
    </row>
    <row r="1593" spans="1:11" x14ac:dyDescent="0.2">
      <c r="A1593" s="199"/>
      <c r="B1593" s="160"/>
      <c r="C1593" s="175"/>
      <c r="E1593" s="175"/>
      <c r="G1593" s="153"/>
      <c r="I1593" s="217"/>
      <c r="K1593" s="179"/>
    </row>
    <row r="1594" spans="1:11" x14ac:dyDescent="0.2">
      <c r="A1594" s="199"/>
      <c r="B1594" s="160"/>
      <c r="C1594" s="175"/>
      <c r="E1594" s="175"/>
      <c r="G1594" s="153"/>
      <c r="I1594" s="217"/>
      <c r="K1594" s="179"/>
    </row>
    <row r="1595" spans="1:11" x14ac:dyDescent="0.2">
      <c r="A1595" s="199"/>
      <c r="B1595" s="160"/>
      <c r="C1595" s="175"/>
      <c r="E1595" s="175"/>
      <c r="G1595" s="153"/>
      <c r="I1595" s="217"/>
      <c r="K1595" s="179"/>
    </row>
    <row r="1596" spans="1:11" x14ac:dyDescent="0.2">
      <c r="A1596" s="199"/>
      <c r="B1596" s="160"/>
      <c r="C1596" s="175"/>
      <c r="E1596" s="175"/>
      <c r="G1596" s="153"/>
      <c r="I1596" s="217"/>
      <c r="K1596" s="179"/>
    </row>
    <row r="1597" spans="1:11" x14ac:dyDescent="0.2">
      <c r="A1597" s="199"/>
      <c r="B1597" s="160"/>
      <c r="C1597" s="175"/>
      <c r="E1597" s="175"/>
      <c r="G1597" s="153"/>
      <c r="I1597" s="217"/>
      <c r="K1597" s="179"/>
    </row>
    <row r="1598" spans="1:11" x14ac:dyDescent="0.2">
      <c r="A1598" s="199"/>
      <c r="B1598" s="160"/>
      <c r="C1598" s="175"/>
      <c r="E1598" s="175"/>
      <c r="G1598" s="153"/>
      <c r="I1598" s="217"/>
      <c r="K1598" s="179"/>
    </row>
    <row r="1599" spans="1:11" x14ac:dyDescent="0.2">
      <c r="A1599" s="199"/>
      <c r="B1599" s="160"/>
      <c r="C1599" s="175"/>
      <c r="E1599" s="175"/>
      <c r="G1599" s="153"/>
      <c r="I1599" s="217"/>
      <c r="K1599" s="179"/>
    </row>
    <row r="1600" spans="1:11" x14ac:dyDescent="0.2">
      <c r="A1600" s="199"/>
      <c r="B1600" s="160"/>
      <c r="C1600" s="175"/>
      <c r="E1600" s="175"/>
      <c r="G1600" s="153"/>
      <c r="I1600" s="217"/>
      <c r="K1600" s="179"/>
    </row>
    <row r="1601" spans="1:11" x14ac:dyDescent="0.2">
      <c r="A1601" s="199"/>
      <c r="B1601" s="160"/>
      <c r="C1601" s="175"/>
      <c r="E1601" s="175"/>
      <c r="G1601" s="153"/>
      <c r="I1601" s="217"/>
      <c r="K1601" s="179"/>
    </row>
    <row r="1602" spans="1:11" x14ac:dyDescent="0.2">
      <c r="A1602" s="199"/>
      <c r="B1602" s="160"/>
      <c r="C1602" s="175"/>
      <c r="E1602" s="175"/>
      <c r="G1602" s="153"/>
      <c r="I1602" s="217"/>
      <c r="K1602" s="179"/>
    </row>
    <row r="1603" spans="1:11" x14ac:dyDescent="0.2">
      <c r="A1603" s="199"/>
      <c r="B1603" s="160"/>
      <c r="C1603" s="175"/>
      <c r="E1603" s="175"/>
      <c r="G1603" s="153"/>
      <c r="I1603" s="217"/>
      <c r="K1603" s="179"/>
    </row>
    <row r="1604" spans="1:11" x14ac:dyDescent="0.2">
      <c r="A1604" s="199"/>
      <c r="B1604" s="160"/>
      <c r="C1604" s="175"/>
      <c r="E1604" s="175"/>
      <c r="G1604" s="153"/>
      <c r="I1604" s="217"/>
      <c r="K1604" s="179"/>
    </row>
    <row r="1605" spans="1:11" x14ac:dyDescent="0.2">
      <c r="A1605" s="199"/>
      <c r="B1605" s="160"/>
      <c r="C1605" s="175"/>
      <c r="E1605" s="175"/>
      <c r="G1605" s="153"/>
      <c r="I1605" s="217"/>
      <c r="K1605" s="179"/>
    </row>
    <row r="1606" spans="1:11" x14ac:dyDescent="0.2">
      <c r="A1606" s="199"/>
      <c r="B1606" s="160"/>
      <c r="C1606" s="175"/>
      <c r="E1606" s="175"/>
      <c r="G1606" s="153"/>
      <c r="I1606" s="217"/>
      <c r="K1606" s="179"/>
    </row>
    <row r="1607" spans="1:11" x14ac:dyDescent="0.2">
      <c r="A1607" s="199"/>
      <c r="B1607" s="160"/>
      <c r="C1607" s="175"/>
      <c r="E1607" s="175"/>
      <c r="G1607" s="153"/>
      <c r="I1607" s="217"/>
      <c r="K1607" s="179"/>
    </row>
    <row r="1608" spans="1:11" x14ac:dyDescent="0.2">
      <c r="A1608" s="199"/>
      <c r="B1608" s="160"/>
      <c r="C1608" s="175"/>
      <c r="E1608" s="175"/>
      <c r="G1608" s="153"/>
      <c r="I1608" s="217"/>
      <c r="K1608" s="179"/>
    </row>
    <row r="1609" spans="1:11" x14ac:dyDescent="0.2">
      <c r="A1609" s="199"/>
      <c r="B1609" s="160"/>
      <c r="C1609" s="175"/>
      <c r="E1609" s="175"/>
      <c r="G1609" s="153"/>
      <c r="I1609" s="217"/>
      <c r="K1609" s="179"/>
    </row>
    <row r="1610" spans="1:11" x14ac:dyDescent="0.2">
      <c r="A1610" s="199"/>
      <c r="B1610" s="160"/>
      <c r="C1610" s="175"/>
      <c r="E1610" s="175"/>
      <c r="G1610" s="153"/>
      <c r="I1610" s="217"/>
      <c r="K1610" s="179"/>
    </row>
    <row r="1611" spans="1:11" x14ac:dyDescent="0.2">
      <c r="A1611" s="199"/>
      <c r="B1611" s="160"/>
      <c r="C1611" s="175"/>
      <c r="E1611" s="175"/>
      <c r="G1611" s="153"/>
      <c r="I1611" s="217"/>
      <c r="K1611" s="179"/>
    </row>
    <row r="1612" spans="1:11" x14ac:dyDescent="0.2">
      <c r="A1612" s="199"/>
      <c r="B1612" s="160"/>
      <c r="C1612" s="175"/>
      <c r="E1612" s="175"/>
      <c r="G1612" s="153"/>
      <c r="I1612" s="217"/>
      <c r="K1612" s="179"/>
    </row>
    <row r="1613" spans="1:11" x14ac:dyDescent="0.2">
      <c r="A1613" s="199"/>
      <c r="B1613" s="160"/>
      <c r="C1613" s="175"/>
      <c r="E1613" s="175"/>
      <c r="G1613" s="153"/>
      <c r="I1613" s="217"/>
      <c r="K1613" s="179"/>
    </row>
    <row r="1614" spans="1:11" x14ac:dyDescent="0.2">
      <c r="A1614" s="199"/>
      <c r="B1614" s="160"/>
      <c r="C1614" s="175"/>
      <c r="E1614" s="175"/>
      <c r="G1614" s="153"/>
      <c r="I1614" s="217"/>
      <c r="K1614" s="179"/>
    </row>
    <row r="1615" spans="1:11" x14ac:dyDescent="0.2">
      <c r="A1615" s="199"/>
      <c r="B1615" s="160"/>
      <c r="C1615" s="175"/>
      <c r="E1615" s="175"/>
      <c r="G1615" s="153"/>
      <c r="I1615" s="217"/>
      <c r="K1615" s="179"/>
    </row>
    <row r="1616" spans="1:11" x14ac:dyDescent="0.2">
      <c r="A1616" s="199"/>
      <c r="B1616" s="160"/>
      <c r="C1616" s="175"/>
      <c r="E1616" s="175"/>
      <c r="G1616" s="153"/>
      <c r="I1616" s="217"/>
      <c r="K1616" s="179"/>
    </row>
    <row r="1617" spans="1:11" x14ac:dyDescent="0.2">
      <c r="A1617" s="199"/>
      <c r="B1617" s="160"/>
      <c r="C1617" s="175"/>
      <c r="E1617" s="175"/>
      <c r="G1617" s="153"/>
      <c r="I1617" s="217"/>
      <c r="K1617" s="179"/>
    </row>
    <row r="1618" spans="1:11" x14ac:dyDescent="0.2">
      <c r="A1618" s="199"/>
      <c r="B1618" s="160"/>
      <c r="C1618" s="175"/>
      <c r="E1618" s="175"/>
      <c r="G1618" s="153"/>
      <c r="I1618" s="217"/>
      <c r="K1618" s="179"/>
    </row>
    <row r="1619" spans="1:11" x14ac:dyDescent="0.2">
      <c r="A1619" s="199"/>
      <c r="B1619" s="160"/>
      <c r="C1619" s="175"/>
      <c r="E1619" s="175"/>
      <c r="G1619" s="153"/>
      <c r="I1619" s="217"/>
      <c r="K1619" s="179"/>
    </row>
    <row r="1620" spans="1:11" x14ac:dyDescent="0.2">
      <c r="A1620" s="199"/>
      <c r="B1620" s="160"/>
      <c r="C1620" s="175"/>
      <c r="E1620" s="175"/>
      <c r="G1620" s="153"/>
      <c r="I1620" s="217"/>
      <c r="K1620" s="179"/>
    </row>
    <row r="1621" spans="1:11" x14ac:dyDescent="0.2">
      <c r="A1621" s="199"/>
      <c r="B1621" s="160"/>
      <c r="C1621" s="175"/>
      <c r="E1621" s="175"/>
      <c r="G1621" s="153"/>
      <c r="I1621" s="217"/>
      <c r="K1621" s="179"/>
    </row>
    <row r="1622" spans="1:11" x14ac:dyDescent="0.2">
      <c r="A1622" s="199"/>
      <c r="B1622" s="160"/>
      <c r="C1622" s="175"/>
      <c r="E1622" s="175"/>
      <c r="G1622" s="153"/>
      <c r="I1622" s="217"/>
      <c r="K1622" s="179"/>
    </row>
    <row r="1623" spans="1:11" x14ac:dyDescent="0.2">
      <c r="A1623" s="199"/>
      <c r="B1623" s="160"/>
      <c r="C1623" s="175"/>
      <c r="E1623" s="175"/>
      <c r="G1623" s="153"/>
      <c r="I1623" s="217"/>
      <c r="K1623" s="179"/>
    </row>
    <row r="1624" spans="1:11" x14ac:dyDescent="0.2">
      <c r="A1624" s="199"/>
      <c r="B1624" s="160"/>
      <c r="C1624" s="175"/>
      <c r="E1624" s="175"/>
      <c r="G1624" s="153"/>
      <c r="I1624" s="217"/>
      <c r="K1624" s="179"/>
    </row>
    <row r="1625" spans="1:11" x14ac:dyDescent="0.2">
      <c r="A1625" s="199"/>
      <c r="B1625" s="160"/>
      <c r="C1625" s="175"/>
      <c r="E1625" s="175"/>
      <c r="G1625" s="153"/>
      <c r="I1625" s="217"/>
      <c r="K1625" s="179"/>
    </row>
    <row r="1626" spans="1:11" x14ac:dyDescent="0.2">
      <c r="A1626" s="199"/>
      <c r="B1626" s="160"/>
      <c r="C1626" s="175"/>
      <c r="E1626" s="175"/>
      <c r="G1626" s="153"/>
      <c r="I1626" s="217"/>
      <c r="K1626" s="179"/>
    </row>
    <row r="1627" spans="1:11" x14ac:dyDescent="0.2">
      <c r="A1627" s="199"/>
      <c r="B1627" s="160"/>
      <c r="C1627" s="175"/>
      <c r="E1627" s="175"/>
      <c r="G1627" s="153"/>
      <c r="I1627" s="217"/>
      <c r="K1627" s="179"/>
    </row>
    <row r="1628" spans="1:11" x14ac:dyDescent="0.2">
      <c r="A1628" s="199"/>
      <c r="B1628" s="160"/>
      <c r="C1628" s="175"/>
      <c r="E1628" s="175"/>
      <c r="G1628" s="153"/>
      <c r="I1628" s="217"/>
      <c r="K1628" s="179"/>
    </row>
    <row r="1629" spans="1:11" x14ac:dyDescent="0.2">
      <c r="A1629" s="199"/>
      <c r="B1629" s="160"/>
      <c r="C1629" s="175"/>
      <c r="E1629" s="175"/>
      <c r="G1629" s="153"/>
      <c r="I1629" s="217"/>
      <c r="K1629" s="179"/>
    </row>
    <row r="1630" spans="1:11" x14ac:dyDescent="0.2">
      <c r="A1630" s="199"/>
      <c r="B1630" s="160"/>
      <c r="C1630" s="175"/>
      <c r="E1630" s="175"/>
      <c r="G1630" s="153"/>
      <c r="I1630" s="217"/>
      <c r="K1630" s="179"/>
    </row>
    <row r="1631" spans="1:11" x14ac:dyDescent="0.2">
      <c r="A1631" s="199"/>
      <c r="B1631" s="160"/>
      <c r="C1631" s="175"/>
      <c r="E1631" s="175"/>
      <c r="G1631" s="153"/>
      <c r="I1631" s="217"/>
      <c r="K1631" s="179"/>
    </row>
    <row r="1632" spans="1:11" x14ac:dyDescent="0.2">
      <c r="A1632" s="199"/>
      <c r="B1632" s="160"/>
      <c r="C1632" s="175"/>
      <c r="E1632" s="175"/>
      <c r="G1632" s="153"/>
      <c r="I1632" s="217"/>
      <c r="K1632" s="179"/>
    </row>
    <row r="1633" spans="1:11" x14ac:dyDescent="0.2">
      <c r="A1633" s="199"/>
      <c r="B1633" s="160"/>
      <c r="C1633" s="175"/>
      <c r="E1633" s="175"/>
      <c r="G1633" s="153"/>
      <c r="I1633" s="217"/>
      <c r="K1633" s="179"/>
    </row>
    <row r="1634" spans="1:11" x14ac:dyDescent="0.2">
      <c r="A1634" s="199"/>
      <c r="B1634" s="160"/>
      <c r="C1634" s="175"/>
      <c r="E1634" s="175"/>
      <c r="G1634" s="153"/>
      <c r="I1634" s="217"/>
      <c r="K1634" s="179"/>
    </row>
    <row r="1635" spans="1:11" x14ac:dyDescent="0.2">
      <c r="A1635" s="199"/>
      <c r="B1635" s="160"/>
      <c r="C1635" s="175"/>
      <c r="E1635" s="175"/>
      <c r="G1635" s="153"/>
      <c r="I1635" s="217"/>
      <c r="K1635" s="179"/>
    </row>
    <row r="1636" spans="1:11" x14ac:dyDescent="0.2">
      <c r="A1636" s="199"/>
      <c r="B1636" s="160"/>
      <c r="C1636" s="175"/>
      <c r="E1636" s="175"/>
      <c r="G1636" s="153"/>
      <c r="I1636" s="217"/>
      <c r="K1636" s="179"/>
    </row>
    <row r="1637" spans="1:11" x14ac:dyDescent="0.2">
      <c r="A1637" s="199"/>
      <c r="B1637" s="160"/>
      <c r="C1637" s="175"/>
      <c r="E1637" s="175"/>
      <c r="G1637" s="153"/>
      <c r="I1637" s="217"/>
      <c r="K1637" s="179"/>
    </row>
    <row r="1638" spans="1:11" x14ac:dyDescent="0.2">
      <c r="A1638" s="199"/>
      <c r="B1638" s="160"/>
      <c r="C1638" s="175"/>
      <c r="E1638" s="175"/>
      <c r="G1638" s="153"/>
      <c r="I1638" s="217"/>
      <c r="K1638" s="179"/>
    </row>
    <row r="1639" spans="1:11" x14ac:dyDescent="0.2">
      <c r="A1639" s="199"/>
      <c r="B1639" s="160"/>
      <c r="C1639" s="175"/>
      <c r="E1639" s="175"/>
      <c r="G1639" s="153"/>
      <c r="I1639" s="217"/>
      <c r="K1639" s="179"/>
    </row>
    <row r="1640" spans="1:11" x14ac:dyDescent="0.2">
      <c r="A1640" s="199"/>
      <c r="B1640" s="160"/>
      <c r="C1640" s="175"/>
      <c r="E1640" s="175"/>
      <c r="G1640" s="153"/>
      <c r="I1640" s="217"/>
      <c r="K1640" s="179"/>
    </row>
    <row r="1641" spans="1:11" x14ac:dyDescent="0.2">
      <c r="A1641" s="199"/>
      <c r="B1641" s="160"/>
      <c r="C1641" s="175"/>
      <c r="E1641" s="175"/>
      <c r="G1641" s="153"/>
      <c r="I1641" s="217"/>
      <c r="K1641" s="179"/>
    </row>
    <row r="1642" spans="1:11" x14ac:dyDescent="0.2">
      <c r="A1642" s="199"/>
      <c r="B1642" s="160"/>
      <c r="C1642" s="175"/>
      <c r="E1642" s="175"/>
      <c r="G1642" s="153"/>
      <c r="I1642" s="217"/>
      <c r="K1642" s="179"/>
    </row>
    <row r="1643" spans="1:11" x14ac:dyDescent="0.2">
      <c r="A1643" s="199"/>
      <c r="B1643" s="160"/>
      <c r="C1643" s="175"/>
      <c r="E1643" s="175"/>
      <c r="G1643" s="153"/>
      <c r="I1643" s="217"/>
      <c r="K1643" s="179"/>
    </row>
    <row r="1644" spans="1:11" x14ac:dyDescent="0.2">
      <c r="A1644" s="199"/>
      <c r="B1644" s="160"/>
      <c r="C1644" s="175"/>
      <c r="E1644" s="175"/>
      <c r="G1644" s="153"/>
      <c r="I1644" s="217"/>
      <c r="K1644" s="179"/>
    </row>
    <row r="1645" spans="1:11" x14ac:dyDescent="0.2">
      <c r="A1645" s="199"/>
      <c r="B1645" s="160"/>
      <c r="C1645" s="175"/>
      <c r="E1645" s="175"/>
      <c r="G1645" s="153"/>
      <c r="I1645" s="217"/>
      <c r="K1645" s="179"/>
    </row>
    <row r="1646" spans="1:11" x14ac:dyDescent="0.2">
      <c r="A1646" s="199"/>
      <c r="B1646" s="160"/>
      <c r="C1646" s="175"/>
      <c r="E1646" s="175"/>
      <c r="G1646" s="153"/>
      <c r="I1646" s="217"/>
      <c r="K1646" s="179"/>
    </row>
    <row r="1647" spans="1:11" x14ac:dyDescent="0.2">
      <c r="A1647" s="199"/>
      <c r="B1647" s="160"/>
      <c r="C1647" s="175"/>
      <c r="E1647" s="175"/>
      <c r="G1647" s="153"/>
      <c r="I1647" s="217"/>
      <c r="K1647" s="179"/>
    </row>
    <row r="1648" spans="1:11" x14ac:dyDescent="0.2">
      <c r="A1648" s="199"/>
      <c r="B1648" s="160"/>
      <c r="C1648" s="175"/>
      <c r="E1648" s="175"/>
      <c r="G1648" s="153"/>
      <c r="I1648" s="217"/>
      <c r="K1648" s="179"/>
    </row>
    <row r="1649" spans="1:11" x14ac:dyDescent="0.2">
      <c r="A1649" s="199"/>
      <c r="B1649" s="160"/>
      <c r="C1649" s="175"/>
      <c r="E1649" s="175"/>
      <c r="G1649" s="153"/>
      <c r="I1649" s="217"/>
      <c r="K1649" s="179"/>
    </row>
    <row r="1650" spans="1:11" x14ac:dyDescent="0.2">
      <c r="A1650" s="199"/>
      <c r="B1650" s="160"/>
      <c r="C1650" s="175"/>
      <c r="E1650" s="175"/>
      <c r="G1650" s="153"/>
      <c r="I1650" s="217"/>
      <c r="K1650" s="179"/>
    </row>
    <row r="1651" spans="1:11" x14ac:dyDescent="0.2">
      <c r="A1651" s="199"/>
      <c r="B1651" s="160"/>
      <c r="C1651" s="175"/>
      <c r="E1651" s="180"/>
      <c r="F1651" s="182"/>
      <c r="G1651" s="183"/>
      <c r="I1651" s="217"/>
      <c r="K1651" s="179"/>
    </row>
    <row r="1652" spans="1:11" x14ac:dyDescent="0.2">
      <c r="A1652" s="199"/>
      <c r="B1652" s="160"/>
      <c r="C1652" s="175"/>
      <c r="E1652" s="180"/>
      <c r="F1652" s="182"/>
      <c r="G1652" s="183"/>
      <c r="I1652" s="217"/>
      <c r="K1652" s="179"/>
    </row>
    <row r="1653" spans="1:11" x14ac:dyDescent="0.2">
      <c r="A1653" s="199"/>
      <c r="B1653" s="160"/>
      <c r="C1653" s="175"/>
      <c r="E1653" s="180"/>
      <c r="F1653" s="182"/>
      <c r="G1653" s="183"/>
      <c r="I1653" s="217"/>
      <c r="K1653" s="179"/>
    </row>
    <row r="1654" spans="1:11" x14ac:dyDescent="0.2">
      <c r="A1654" s="199"/>
      <c r="B1654" s="160"/>
      <c r="C1654" s="175"/>
      <c r="E1654" s="180"/>
      <c r="F1654" s="182"/>
      <c r="G1654" s="183"/>
      <c r="I1654" s="217"/>
      <c r="K1654" s="179"/>
    </row>
    <row r="1655" spans="1:11" x14ac:dyDescent="0.2">
      <c r="A1655" s="199"/>
      <c r="B1655" s="160"/>
      <c r="C1655" s="175"/>
      <c r="E1655" s="180"/>
      <c r="F1655" s="182"/>
      <c r="G1655" s="183"/>
      <c r="I1655" s="217"/>
      <c r="K1655" s="179"/>
    </row>
    <row r="1656" spans="1:11" x14ac:dyDescent="0.2">
      <c r="A1656" s="199"/>
      <c r="B1656" s="160"/>
      <c r="C1656" s="175"/>
      <c r="E1656" s="180"/>
      <c r="F1656" s="182"/>
      <c r="G1656" s="183"/>
      <c r="I1656" s="217"/>
      <c r="K1656" s="179"/>
    </row>
    <row r="1657" spans="1:11" x14ac:dyDescent="0.2">
      <c r="A1657" s="199"/>
      <c r="B1657" s="160"/>
      <c r="C1657" s="175"/>
      <c r="E1657" s="180"/>
      <c r="F1657" s="182"/>
      <c r="G1657" s="183"/>
      <c r="I1657" s="217"/>
      <c r="K1657" s="179"/>
    </row>
    <row r="1658" spans="1:11" x14ac:dyDescent="0.2">
      <c r="A1658" s="199"/>
      <c r="B1658" s="160"/>
      <c r="C1658" s="175"/>
      <c r="E1658" s="180"/>
      <c r="F1658" s="182"/>
      <c r="G1658" s="183"/>
      <c r="I1658" s="217"/>
      <c r="K1658" s="179"/>
    </row>
    <row r="1659" spans="1:11" x14ac:dyDescent="0.2">
      <c r="A1659" s="199"/>
      <c r="B1659" s="160"/>
      <c r="C1659" s="175"/>
      <c r="E1659" s="180"/>
      <c r="F1659" s="182"/>
      <c r="G1659" s="183"/>
      <c r="I1659" s="217"/>
      <c r="K1659" s="179"/>
    </row>
    <row r="1660" spans="1:11" x14ac:dyDescent="0.2">
      <c r="A1660" s="199"/>
      <c r="B1660" s="160"/>
      <c r="C1660" s="175"/>
      <c r="E1660" s="180"/>
      <c r="F1660" s="182"/>
      <c r="G1660" s="183"/>
      <c r="I1660" s="217"/>
      <c r="K1660" s="179"/>
    </row>
    <row r="1661" spans="1:11" x14ac:dyDescent="0.2">
      <c r="A1661" s="199"/>
      <c r="B1661" s="160"/>
      <c r="C1661" s="175"/>
      <c r="E1661" s="180"/>
      <c r="F1661" s="182"/>
      <c r="G1661" s="183"/>
      <c r="I1661" s="217"/>
      <c r="K1661" s="179"/>
    </row>
    <row r="1662" spans="1:11" x14ac:dyDescent="0.2">
      <c r="A1662" s="199"/>
      <c r="B1662" s="160"/>
      <c r="C1662" s="175"/>
      <c r="E1662" s="180"/>
      <c r="F1662" s="182"/>
      <c r="G1662" s="183"/>
      <c r="I1662" s="217"/>
      <c r="K1662" s="179"/>
    </row>
    <row r="1663" spans="1:11" x14ac:dyDescent="0.2">
      <c r="A1663" s="199"/>
      <c r="B1663" s="160"/>
      <c r="C1663" s="175"/>
      <c r="E1663" s="180"/>
      <c r="F1663" s="182"/>
      <c r="G1663" s="183"/>
      <c r="I1663" s="217"/>
      <c r="K1663" s="179"/>
    </row>
    <row r="1664" spans="1:11" x14ac:dyDescent="0.2">
      <c r="A1664" s="199"/>
      <c r="B1664" s="160"/>
      <c r="C1664" s="175"/>
      <c r="E1664" s="180"/>
      <c r="F1664" s="182"/>
      <c r="G1664" s="183"/>
      <c r="I1664" s="217"/>
      <c r="K1664" s="179"/>
    </row>
    <row r="1665" spans="1:11" x14ac:dyDescent="0.2">
      <c r="A1665" s="199"/>
      <c r="B1665" s="160"/>
      <c r="C1665" s="175"/>
      <c r="E1665" s="180"/>
      <c r="F1665" s="182"/>
      <c r="G1665" s="183"/>
      <c r="I1665" s="217"/>
      <c r="K1665" s="179"/>
    </row>
    <row r="1666" spans="1:11" x14ac:dyDescent="0.2">
      <c r="A1666" s="199"/>
      <c r="B1666" s="160"/>
      <c r="C1666" s="175"/>
      <c r="E1666" s="180"/>
      <c r="F1666" s="182"/>
      <c r="G1666" s="183"/>
      <c r="I1666" s="217"/>
      <c r="K1666" s="179"/>
    </row>
    <row r="1667" spans="1:11" x14ac:dyDescent="0.2">
      <c r="A1667" s="199"/>
      <c r="B1667" s="160"/>
      <c r="C1667" s="175"/>
      <c r="E1667" s="180"/>
      <c r="F1667" s="182"/>
      <c r="G1667" s="183"/>
      <c r="I1667" s="217"/>
      <c r="K1667" s="179"/>
    </row>
    <row r="1668" spans="1:11" x14ac:dyDescent="0.2">
      <c r="A1668" s="199"/>
      <c r="B1668" s="160"/>
      <c r="C1668" s="175"/>
      <c r="E1668" s="180"/>
      <c r="F1668" s="182"/>
      <c r="G1668" s="183"/>
      <c r="I1668" s="217"/>
      <c r="K1668" s="179"/>
    </row>
    <row r="1669" spans="1:11" x14ac:dyDescent="0.2">
      <c r="A1669" s="199"/>
      <c r="B1669" s="160"/>
      <c r="C1669" s="175"/>
      <c r="E1669" s="180"/>
      <c r="F1669" s="182"/>
      <c r="G1669" s="183"/>
      <c r="I1669" s="217"/>
      <c r="K1669" s="179"/>
    </row>
    <row r="1670" spans="1:11" x14ac:dyDescent="0.2">
      <c r="A1670" s="199"/>
      <c r="B1670" s="160"/>
      <c r="C1670" s="175"/>
      <c r="E1670" s="180"/>
      <c r="F1670" s="182"/>
      <c r="G1670" s="183"/>
      <c r="I1670" s="217"/>
      <c r="K1670" s="179"/>
    </row>
    <row r="1671" spans="1:11" x14ac:dyDescent="0.2">
      <c r="A1671" s="199"/>
      <c r="B1671" s="160"/>
      <c r="C1671" s="175"/>
      <c r="E1671" s="180"/>
      <c r="F1671" s="182"/>
      <c r="G1671" s="183"/>
      <c r="I1671" s="217"/>
      <c r="K1671" s="179"/>
    </row>
    <row r="1672" spans="1:11" x14ac:dyDescent="0.2">
      <c r="A1672" s="199"/>
      <c r="B1672" s="160"/>
      <c r="C1672" s="175"/>
      <c r="E1672" s="180"/>
      <c r="F1672" s="182"/>
      <c r="G1672" s="183"/>
      <c r="I1672" s="217"/>
      <c r="K1672" s="179"/>
    </row>
    <row r="1673" spans="1:11" x14ac:dyDescent="0.2">
      <c r="A1673" s="199"/>
      <c r="B1673" s="160"/>
      <c r="C1673" s="175"/>
      <c r="E1673" s="180"/>
      <c r="F1673" s="182"/>
      <c r="G1673" s="183"/>
      <c r="I1673" s="217"/>
      <c r="K1673" s="179"/>
    </row>
    <row r="1674" spans="1:11" x14ac:dyDescent="0.2">
      <c r="A1674" s="199"/>
      <c r="B1674" s="160"/>
      <c r="C1674" s="175"/>
      <c r="E1674" s="180"/>
      <c r="F1674" s="182"/>
      <c r="G1674" s="183"/>
      <c r="I1674" s="217"/>
      <c r="K1674" s="179"/>
    </row>
    <row r="1675" spans="1:11" x14ac:dyDescent="0.2">
      <c r="A1675" s="199"/>
      <c r="B1675" s="160"/>
      <c r="C1675" s="175"/>
      <c r="E1675" s="180"/>
      <c r="F1675" s="182"/>
      <c r="G1675" s="183"/>
      <c r="I1675" s="217"/>
      <c r="K1675" s="179"/>
    </row>
    <row r="1676" spans="1:11" x14ac:dyDescent="0.2">
      <c r="A1676" s="199"/>
      <c r="B1676" s="160"/>
      <c r="C1676" s="175"/>
      <c r="E1676" s="180"/>
      <c r="F1676" s="182"/>
      <c r="G1676" s="183"/>
      <c r="I1676" s="217"/>
      <c r="K1676" s="179"/>
    </row>
    <row r="1677" spans="1:11" x14ac:dyDescent="0.2">
      <c r="A1677" s="199"/>
      <c r="B1677" s="160"/>
      <c r="C1677" s="175"/>
      <c r="E1677" s="180"/>
      <c r="F1677" s="182"/>
      <c r="G1677" s="183"/>
      <c r="I1677" s="217"/>
      <c r="K1677" s="179"/>
    </row>
    <row r="1678" spans="1:11" x14ac:dyDescent="0.2">
      <c r="A1678" s="199"/>
      <c r="B1678" s="160"/>
      <c r="C1678" s="175"/>
      <c r="E1678" s="180"/>
      <c r="F1678" s="182"/>
      <c r="G1678" s="183"/>
      <c r="I1678" s="217"/>
      <c r="K1678" s="179"/>
    </row>
    <row r="1679" spans="1:11" x14ac:dyDescent="0.2">
      <c r="A1679" s="199"/>
      <c r="B1679" s="160"/>
      <c r="C1679" s="175"/>
      <c r="E1679" s="180"/>
      <c r="F1679" s="182"/>
      <c r="G1679" s="183"/>
      <c r="I1679" s="217"/>
      <c r="K1679" s="179"/>
    </row>
    <row r="1680" spans="1:11" x14ac:dyDescent="0.2">
      <c r="A1680" s="199"/>
      <c r="B1680" s="160"/>
      <c r="C1680" s="175"/>
      <c r="E1680" s="180"/>
      <c r="F1680" s="182"/>
      <c r="G1680" s="183"/>
      <c r="I1680" s="217"/>
      <c r="K1680" s="179"/>
    </row>
    <row r="1681" spans="1:11" x14ac:dyDescent="0.2">
      <c r="A1681" s="199"/>
      <c r="B1681" s="160"/>
      <c r="C1681" s="175"/>
      <c r="E1681" s="180"/>
      <c r="F1681" s="182"/>
      <c r="G1681" s="183"/>
      <c r="I1681" s="217"/>
      <c r="K1681" s="179"/>
    </row>
    <row r="1682" spans="1:11" x14ac:dyDescent="0.2">
      <c r="A1682" s="199"/>
      <c r="B1682" s="160"/>
      <c r="C1682" s="175"/>
      <c r="E1682" s="180"/>
      <c r="F1682" s="182"/>
      <c r="G1682" s="183"/>
      <c r="I1682" s="217"/>
      <c r="K1682" s="179"/>
    </row>
    <row r="1683" spans="1:11" x14ac:dyDescent="0.2">
      <c r="A1683" s="199"/>
      <c r="B1683" s="160"/>
      <c r="C1683" s="175"/>
      <c r="E1683" s="180"/>
      <c r="F1683" s="182"/>
      <c r="G1683" s="183"/>
      <c r="I1683" s="217"/>
      <c r="K1683" s="179"/>
    </row>
    <row r="1684" spans="1:11" x14ac:dyDescent="0.2">
      <c r="A1684" s="199"/>
      <c r="B1684" s="160"/>
      <c r="C1684" s="175"/>
      <c r="E1684" s="180"/>
      <c r="F1684" s="182"/>
      <c r="G1684" s="183"/>
      <c r="I1684" s="217"/>
      <c r="K1684" s="179"/>
    </row>
    <row r="1685" spans="1:11" x14ac:dyDescent="0.2">
      <c r="A1685" s="199"/>
      <c r="B1685" s="160"/>
      <c r="C1685" s="175"/>
      <c r="E1685" s="180"/>
      <c r="F1685" s="182"/>
      <c r="G1685" s="183"/>
      <c r="I1685" s="217"/>
      <c r="K1685" s="179"/>
    </row>
    <row r="1686" spans="1:11" x14ac:dyDescent="0.2">
      <c r="A1686" s="199"/>
      <c r="B1686" s="160"/>
      <c r="C1686" s="175"/>
      <c r="E1686" s="180"/>
      <c r="F1686" s="182"/>
      <c r="G1686" s="183"/>
      <c r="I1686" s="217"/>
      <c r="K1686" s="179"/>
    </row>
    <row r="1687" spans="1:11" x14ac:dyDescent="0.2">
      <c r="A1687" s="199"/>
      <c r="B1687" s="160"/>
      <c r="C1687" s="175"/>
      <c r="E1687" s="180"/>
      <c r="F1687" s="182"/>
      <c r="G1687" s="183"/>
      <c r="I1687" s="217"/>
      <c r="K1687" s="179"/>
    </row>
    <row r="1688" spans="1:11" x14ac:dyDescent="0.2">
      <c r="A1688" s="199"/>
      <c r="B1688" s="160"/>
      <c r="C1688" s="175"/>
      <c r="E1688" s="180"/>
      <c r="F1688" s="182"/>
      <c r="G1688" s="183"/>
      <c r="I1688" s="217"/>
      <c r="K1688" s="179"/>
    </row>
    <row r="1689" spans="1:11" x14ac:dyDescent="0.2">
      <c r="A1689" s="199"/>
      <c r="B1689" s="160"/>
      <c r="C1689" s="175"/>
      <c r="E1689" s="180"/>
      <c r="F1689" s="182"/>
      <c r="G1689" s="183"/>
      <c r="I1689" s="217"/>
      <c r="K1689" s="179"/>
    </row>
    <row r="1690" spans="1:11" x14ac:dyDescent="0.2">
      <c r="A1690" s="199"/>
      <c r="B1690" s="160"/>
      <c r="C1690" s="175"/>
      <c r="E1690" s="180"/>
      <c r="F1690" s="182"/>
      <c r="G1690" s="183"/>
      <c r="I1690" s="217"/>
      <c r="K1690" s="179"/>
    </row>
    <row r="1691" spans="1:11" x14ac:dyDescent="0.2">
      <c r="A1691" s="199"/>
      <c r="B1691" s="160"/>
      <c r="C1691" s="175"/>
      <c r="E1691" s="180"/>
      <c r="F1691" s="182"/>
      <c r="G1691" s="183"/>
      <c r="I1691" s="217"/>
      <c r="K1691" s="179"/>
    </row>
    <row r="1692" spans="1:11" x14ac:dyDescent="0.2">
      <c r="A1692" s="199"/>
      <c r="B1692" s="160"/>
      <c r="C1692" s="175"/>
      <c r="E1692" s="180"/>
      <c r="F1692" s="182"/>
      <c r="G1692" s="183"/>
      <c r="I1692" s="217"/>
      <c r="K1692" s="179"/>
    </row>
    <row r="1693" spans="1:11" x14ac:dyDescent="0.2">
      <c r="A1693" s="199"/>
      <c r="B1693" s="160"/>
      <c r="C1693" s="175"/>
      <c r="E1693" s="180"/>
      <c r="F1693" s="182"/>
      <c r="G1693" s="183"/>
      <c r="I1693" s="217"/>
      <c r="K1693" s="179"/>
    </row>
    <row r="1694" spans="1:11" x14ac:dyDescent="0.2">
      <c r="A1694" s="199"/>
      <c r="B1694" s="160"/>
      <c r="C1694" s="175"/>
      <c r="E1694" s="180"/>
      <c r="F1694" s="182"/>
      <c r="G1694" s="183"/>
      <c r="I1694" s="217"/>
      <c r="K1694" s="179"/>
    </row>
    <row r="1695" spans="1:11" x14ac:dyDescent="0.2">
      <c r="A1695" s="199"/>
      <c r="B1695" s="160"/>
      <c r="C1695" s="175"/>
      <c r="E1695" s="180"/>
      <c r="F1695" s="182"/>
      <c r="G1695" s="183"/>
      <c r="I1695" s="217"/>
      <c r="K1695" s="179"/>
    </row>
    <row r="1696" spans="1:11" x14ac:dyDescent="0.2">
      <c r="A1696" s="199"/>
      <c r="B1696" s="160"/>
      <c r="C1696" s="175"/>
      <c r="E1696" s="180"/>
      <c r="F1696" s="182"/>
      <c r="G1696" s="183"/>
      <c r="I1696" s="217"/>
      <c r="K1696" s="179"/>
    </row>
    <row r="1697" spans="1:11" x14ac:dyDescent="0.2">
      <c r="A1697" s="199"/>
      <c r="B1697" s="160"/>
      <c r="C1697" s="175"/>
      <c r="E1697" s="180"/>
      <c r="F1697" s="182"/>
      <c r="G1697" s="183"/>
      <c r="I1697" s="217"/>
      <c r="K1697" s="179"/>
    </row>
    <row r="1698" spans="1:11" x14ac:dyDescent="0.2">
      <c r="A1698" s="199"/>
      <c r="B1698" s="160"/>
      <c r="C1698" s="175"/>
      <c r="E1698" s="180"/>
      <c r="F1698" s="182"/>
      <c r="G1698" s="183"/>
      <c r="I1698" s="217"/>
      <c r="K1698" s="179"/>
    </row>
    <row r="1699" spans="1:11" x14ac:dyDescent="0.2">
      <c r="A1699" s="199"/>
      <c r="B1699" s="160"/>
      <c r="C1699" s="175"/>
      <c r="E1699" s="180"/>
      <c r="F1699" s="182"/>
      <c r="G1699" s="183"/>
      <c r="I1699" s="217"/>
      <c r="K1699" s="179"/>
    </row>
    <row r="1700" spans="1:11" x14ac:dyDescent="0.2">
      <c r="A1700" s="199"/>
      <c r="B1700" s="160"/>
      <c r="C1700" s="175"/>
      <c r="E1700" s="180"/>
      <c r="F1700" s="182"/>
      <c r="G1700" s="183"/>
      <c r="I1700" s="217"/>
      <c r="K1700" s="179"/>
    </row>
    <row r="1701" spans="1:11" x14ac:dyDescent="0.2">
      <c r="A1701" s="199"/>
      <c r="B1701" s="160"/>
      <c r="C1701" s="175"/>
      <c r="E1701" s="180"/>
      <c r="F1701" s="182"/>
      <c r="G1701" s="183"/>
      <c r="I1701" s="217"/>
      <c r="K1701" s="179"/>
    </row>
    <row r="1702" spans="1:11" x14ac:dyDescent="0.2">
      <c r="A1702" s="199"/>
      <c r="B1702" s="160"/>
      <c r="C1702" s="175"/>
      <c r="E1702" s="180"/>
      <c r="F1702" s="182"/>
      <c r="G1702" s="183"/>
      <c r="I1702" s="217"/>
      <c r="K1702" s="179"/>
    </row>
    <row r="1703" spans="1:11" x14ac:dyDescent="0.2">
      <c r="A1703" s="199"/>
      <c r="B1703" s="160"/>
      <c r="C1703" s="175"/>
      <c r="E1703" s="180"/>
      <c r="F1703" s="182"/>
      <c r="G1703" s="183"/>
      <c r="I1703" s="217"/>
      <c r="K1703" s="179"/>
    </row>
    <row r="1704" spans="1:11" x14ac:dyDescent="0.2">
      <c r="A1704" s="199"/>
      <c r="B1704" s="160"/>
      <c r="C1704" s="175"/>
      <c r="E1704" s="180"/>
      <c r="F1704" s="182"/>
      <c r="G1704" s="183"/>
      <c r="I1704" s="217"/>
      <c r="K1704" s="179"/>
    </row>
    <row r="1705" spans="1:11" x14ac:dyDescent="0.2">
      <c r="A1705" s="199"/>
      <c r="B1705" s="160"/>
      <c r="C1705" s="175"/>
      <c r="E1705" s="180"/>
      <c r="F1705" s="182"/>
      <c r="G1705" s="183"/>
      <c r="I1705" s="217"/>
      <c r="K1705" s="179"/>
    </row>
    <row r="1706" spans="1:11" x14ac:dyDescent="0.2">
      <c r="A1706" s="199"/>
      <c r="B1706" s="160"/>
      <c r="C1706" s="175"/>
      <c r="E1706" s="180"/>
      <c r="F1706" s="182"/>
      <c r="G1706" s="183"/>
      <c r="I1706" s="217"/>
      <c r="K1706" s="179"/>
    </row>
    <row r="1707" spans="1:11" x14ac:dyDescent="0.2">
      <c r="A1707" s="199"/>
      <c r="B1707" s="160"/>
      <c r="C1707" s="175"/>
      <c r="E1707" s="180"/>
      <c r="F1707" s="182"/>
      <c r="G1707" s="183"/>
      <c r="I1707" s="217"/>
      <c r="K1707" s="179"/>
    </row>
    <row r="1708" spans="1:11" x14ac:dyDescent="0.2">
      <c r="A1708" s="199"/>
      <c r="B1708" s="160"/>
      <c r="C1708" s="175"/>
      <c r="E1708" s="180"/>
      <c r="F1708" s="182"/>
      <c r="G1708" s="183"/>
      <c r="I1708" s="217"/>
      <c r="K1708" s="179"/>
    </row>
    <row r="1709" spans="1:11" x14ac:dyDescent="0.2">
      <c r="A1709" s="199"/>
      <c r="B1709" s="160"/>
      <c r="C1709" s="175"/>
      <c r="E1709" s="180"/>
      <c r="F1709" s="182"/>
      <c r="G1709" s="183"/>
      <c r="I1709" s="217"/>
      <c r="K1709" s="179"/>
    </row>
    <row r="1710" spans="1:11" x14ac:dyDescent="0.2">
      <c r="A1710" s="199"/>
      <c r="B1710" s="160"/>
      <c r="C1710" s="175"/>
      <c r="E1710" s="180"/>
      <c r="F1710" s="182"/>
      <c r="G1710" s="183"/>
      <c r="I1710" s="217"/>
      <c r="K1710" s="179"/>
    </row>
    <row r="1711" spans="1:11" ht="13.5" thickBot="1" x14ac:dyDescent="0.25">
      <c r="A1711" s="199"/>
      <c r="B1711" s="160"/>
      <c r="C1711" s="175"/>
      <c r="E1711" s="186"/>
      <c r="F1711" s="185"/>
      <c r="G1711" s="187"/>
      <c r="I1711" s="217"/>
      <c r="K1711" s="179"/>
    </row>
    <row r="1712" spans="1:11" x14ac:dyDescent="0.2">
      <c r="A1712" s="199"/>
      <c r="B1712" s="178"/>
      <c r="C1712" s="178"/>
      <c r="E1712" s="178"/>
      <c r="F1712" s="178"/>
      <c r="G1712" s="178"/>
    </row>
    <row r="1713" spans="1:10" x14ac:dyDescent="0.2">
      <c r="A1713" s="199"/>
      <c r="B1713" s="178"/>
      <c r="C1713" s="178"/>
      <c r="E1713" s="178"/>
      <c r="F1713" s="178"/>
      <c r="G1713" s="178"/>
    </row>
    <row r="1714" spans="1:10" x14ac:dyDescent="0.2">
      <c r="A1714" s="199"/>
      <c r="B1714" s="178"/>
      <c r="C1714" s="178"/>
      <c r="E1714" s="178"/>
      <c r="F1714" s="178"/>
      <c r="G1714" s="178"/>
    </row>
    <row r="1715" spans="1:10" x14ac:dyDescent="0.2">
      <c r="A1715" s="199"/>
      <c r="B1715" s="178"/>
      <c r="C1715" s="178"/>
      <c r="E1715" s="178"/>
      <c r="F1715" s="178"/>
      <c r="G1715" s="178"/>
    </row>
    <row r="1716" spans="1:10" x14ac:dyDescent="0.2">
      <c r="A1716" s="199"/>
      <c r="B1716" s="178"/>
      <c r="C1716" s="178"/>
      <c r="E1716" s="178"/>
      <c r="F1716" s="178"/>
      <c r="G1716" s="178"/>
    </row>
    <row r="1717" spans="1:10" x14ac:dyDescent="0.2">
      <c r="A1717" s="199"/>
      <c r="B1717" s="178"/>
      <c r="C1717" s="178"/>
      <c r="E1717" s="178"/>
      <c r="F1717" s="178"/>
      <c r="G1717" s="178"/>
    </row>
    <row r="1718" spans="1:10" x14ac:dyDescent="0.2">
      <c r="A1718" s="199"/>
      <c r="B1718" s="178"/>
      <c r="C1718" s="178"/>
      <c r="E1718" s="178"/>
      <c r="F1718" s="178"/>
      <c r="G1718" s="178"/>
    </row>
    <row r="1719" spans="1:10" x14ac:dyDescent="0.2">
      <c r="A1719" s="199"/>
      <c r="B1719" s="178"/>
      <c r="C1719" s="178"/>
      <c r="E1719" s="178"/>
      <c r="F1719" s="178"/>
      <c r="G1719" s="178"/>
    </row>
    <row r="1720" spans="1:10" x14ac:dyDescent="0.2">
      <c r="A1720" s="199"/>
      <c r="B1720" s="178"/>
      <c r="C1720" s="178"/>
      <c r="E1720" s="178"/>
      <c r="F1720" s="178"/>
      <c r="G1720" s="178"/>
    </row>
    <row r="1721" spans="1:10" x14ac:dyDescent="0.2">
      <c r="A1721" s="199"/>
      <c r="B1721" s="178"/>
      <c r="C1721" s="178"/>
      <c r="E1721" s="178"/>
      <c r="F1721" s="178"/>
      <c r="G1721" s="178"/>
    </row>
    <row r="1722" spans="1:10" x14ac:dyDescent="0.2">
      <c r="A1722" s="199"/>
      <c r="B1722" s="178"/>
      <c r="C1722" s="178"/>
      <c r="E1722" s="178"/>
      <c r="F1722" s="178"/>
      <c r="G1722" s="178"/>
    </row>
    <row r="1723" spans="1:10" x14ac:dyDescent="0.2">
      <c r="A1723" s="199"/>
      <c r="B1723" s="178"/>
      <c r="C1723" s="178"/>
      <c r="E1723" s="178"/>
      <c r="F1723" s="178"/>
      <c r="G1723" s="178"/>
    </row>
    <row r="1724" spans="1:10" x14ac:dyDescent="0.2">
      <c r="A1724" s="199"/>
      <c r="B1724" s="178"/>
      <c r="C1724" s="178"/>
      <c r="E1724" s="178"/>
      <c r="F1724" s="178"/>
      <c r="G1724" s="178"/>
    </row>
    <row r="1725" spans="1:10" x14ac:dyDescent="0.2">
      <c r="A1725" s="199"/>
      <c r="B1725" s="178"/>
      <c r="C1725" s="178"/>
      <c r="E1725" s="178"/>
      <c r="F1725" s="178"/>
      <c r="G1725" s="178"/>
    </row>
    <row r="1726" spans="1:10" x14ac:dyDescent="0.2">
      <c r="A1726" s="199"/>
      <c r="B1726" s="178"/>
      <c r="C1726" s="178"/>
      <c r="E1726" s="178"/>
      <c r="F1726" s="178"/>
      <c r="G1726" s="178"/>
    </row>
    <row r="1727" spans="1:10" x14ac:dyDescent="0.2">
      <c r="A1727" s="199"/>
      <c r="B1727" s="178"/>
      <c r="C1727" s="178"/>
      <c r="E1727" s="178"/>
      <c r="F1727" s="178"/>
      <c r="G1727" s="178"/>
      <c r="I1727" s="178"/>
      <c r="J1727" s="178"/>
    </row>
    <row r="1728" spans="1:10" x14ac:dyDescent="0.2">
      <c r="A1728" s="199"/>
      <c r="B1728" s="178"/>
      <c r="C1728" s="178"/>
      <c r="E1728" s="178"/>
      <c r="F1728" s="178"/>
      <c r="G1728" s="178"/>
      <c r="I1728" s="178"/>
      <c r="J1728" s="178"/>
    </row>
    <row r="1729" spans="1:10" x14ac:dyDescent="0.2">
      <c r="A1729" s="199"/>
      <c r="B1729" s="178"/>
      <c r="C1729" s="178"/>
      <c r="E1729" s="178"/>
      <c r="F1729" s="178"/>
      <c r="G1729" s="178"/>
      <c r="I1729" s="178"/>
      <c r="J1729" s="178"/>
    </row>
    <row r="1730" spans="1:10" x14ac:dyDescent="0.2">
      <c r="A1730" s="199"/>
      <c r="B1730" s="178"/>
      <c r="C1730" s="178"/>
      <c r="E1730" s="178"/>
      <c r="F1730" s="178"/>
      <c r="G1730" s="178"/>
      <c r="I1730" s="178"/>
      <c r="J1730" s="178"/>
    </row>
    <row r="1731" spans="1:10" x14ac:dyDescent="0.2">
      <c r="A1731" s="199"/>
      <c r="B1731" s="178"/>
      <c r="C1731" s="178"/>
      <c r="E1731" s="178"/>
      <c r="F1731" s="178"/>
      <c r="G1731" s="178"/>
      <c r="I1731" s="178"/>
      <c r="J1731" s="178"/>
    </row>
    <row r="1732" spans="1:10" x14ac:dyDescent="0.2">
      <c r="A1732" s="199"/>
      <c r="B1732" s="178"/>
      <c r="C1732" s="178"/>
      <c r="E1732" s="178"/>
      <c r="F1732" s="178"/>
      <c r="G1732" s="178"/>
      <c r="I1732" s="178"/>
      <c r="J1732" s="178"/>
    </row>
    <row r="1733" spans="1:10" x14ac:dyDescent="0.2">
      <c r="A1733" s="199"/>
      <c r="B1733" s="178"/>
      <c r="C1733" s="178"/>
      <c r="E1733" s="178"/>
      <c r="F1733" s="178"/>
      <c r="G1733" s="178"/>
      <c r="I1733" s="178"/>
      <c r="J1733" s="178"/>
    </row>
    <row r="1734" spans="1:10" x14ac:dyDescent="0.2">
      <c r="A1734" s="199"/>
      <c r="B1734" s="178"/>
      <c r="C1734" s="178"/>
      <c r="E1734" s="178"/>
      <c r="F1734" s="178"/>
      <c r="G1734" s="178"/>
      <c r="I1734" s="178"/>
      <c r="J1734" s="178"/>
    </row>
    <row r="1735" spans="1:10" x14ac:dyDescent="0.2">
      <c r="A1735" s="199"/>
      <c r="B1735" s="178"/>
      <c r="C1735" s="178"/>
      <c r="E1735" s="178"/>
      <c r="F1735" s="178"/>
      <c r="G1735" s="178"/>
      <c r="I1735" s="178"/>
      <c r="J1735" s="178"/>
    </row>
    <row r="1736" spans="1:10" x14ac:dyDescent="0.2">
      <c r="A1736" s="199"/>
      <c r="B1736" s="178"/>
      <c r="C1736" s="178"/>
      <c r="E1736" s="178"/>
      <c r="F1736" s="178"/>
      <c r="G1736" s="178"/>
      <c r="I1736" s="178"/>
      <c r="J1736" s="178"/>
    </row>
    <row r="1737" spans="1:10" x14ac:dyDescent="0.2">
      <c r="A1737" s="199"/>
      <c r="B1737" s="178"/>
      <c r="C1737" s="178"/>
      <c r="E1737" s="178"/>
      <c r="F1737" s="178"/>
      <c r="G1737" s="178"/>
      <c r="I1737" s="178"/>
      <c r="J1737" s="178"/>
    </row>
    <row r="1738" spans="1:10" x14ac:dyDescent="0.2">
      <c r="A1738" s="199"/>
      <c r="B1738" s="178"/>
      <c r="C1738" s="178"/>
      <c r="E1738" s="178"/>
      <c r="F1738" s="178"/>
      <c r="G1738" s="178"/>
      <c r="I1738" s="178"/>
      <c r="J1738" s="178"/>
    </row>
    <row r="1739" spans="1:10" x14ac:dyDescent="0.2">
      <c r="A1739" s="199"/>
      <c r="B1739" s="178"/>
      <c r="C1739" s="178"/>
      <c r="E1739" s="178"/>
      <c r="F1739" s="178"/>
      <c r="G1739" s="178"/>
      <c r="I1739" s="178"/>
      <c r="J1739" s="178"/>
    </row>
    <row r="1740" spans="1:10" x14ac:dyDescent="0.2">
      <c r="A1740" s="199"/>
      <c r="B1740" s="178"/>
      <c r="C1740" s="178"/>
      <c r="E1740" s="178"/>
      <c r="F1740" s="178"/>
      <c r="G1740" s="178"/>
      <c r="I1740" s="178"/>
      <c r="J1740" s="178"/>
    </row>
    <row r="1741" spans="1:10" x14ac:dyDescent="0.2">
      <c r="A1741" s="199"/>
      <c r="B1741" s="178"/>
      <c r="C1741" s="178"/>
      <c r="E1741" s="178"/>
      <c r="F1741" s="178"/>
      <c r="G1741" s="178"/>
      <c r="I1741" s="178"/>
      <c r="J1741" s="178"/>
    </row>
    <row r="1742" spans="1:10" x14ac:dyDescent="0.2">
      <c r="A1742" s="199"/>
      <c r="B1742" s="178"/>
      <c r="C1742" s="178"/>
      <c r="E1742" s="178"/>
      <c r="F1742" s="178"/>
      <c r="G1742" s="178"/>
      <c r="I1742" s="178"/>
      <c r="J1742" s="178"/>
    </row>
    <row r="1743" spans="1:10" x14ac:dyDescent="0.2">
      <c r="A1743" s="199"/>
      <c r="B1743" s="178"/>
      <c r="C1743" s="178"/>
      <c r="E1743" s="178"/>
      <c r="F1743" s="178"/>
      <c r="G1743" s="178"/>
      <c r="I1743" s="178"/>
      <c r="J1743" s="178"/>
    </row>
    <row r="1744" spans="1:10" x14ac:dyDescent="0.2">
      <c r="A1744" s="199"/>
      <c r="B1744" s="178"/>
      <c r="C1744" s="178"/>
      <c r="E1744" s="178"/>
      <c r="F1744" s="178"/>
      <c r="G1744" s="178"/>
      <c r="I1744" s="178"/>
      <c r="J1744" s="178"/>
    </row>
    <row r="1745" spans="1:10" x14ac:dyDescent="0.2">
      <c r="A1745" s="199"/>
      <c r="B1745" s="178"/>
      <c r="C1745" s="178"/>
      <c r="E1745" s="178"/>
      <c r="F1745" s="178"/>
      <c r="G1745" s="178"/>
      <c r="I1745" s="178"/>
      <c r="J1745" s="178"/>
    </row>
    <row r="1746" spans="1:10" x14ac:dyDescent="0.2">
      <c r="A1746" s="199"/>
      <c r="B1746" s="178"/>
      <c r="C1746" s="178"/>
      <c r="E1746" s="178"/>
      <c r="F1746" s="178"/>
      <c r="G1746" s="178"/>
      <c r="I1746" s="178"/>
      <c r="J1746" s="178"/>
    </row>
    <row r="1747" spans="1:10" x14ac:dyDescent="0.2">
      <c r="A1747" s="199"/>
      <c r="B1747" s="178"/>
      <c r="C1747" s="178"/>
      <c r="E1747" s="178"/>
      <c r="F1747" s="178"/>
      <c r="G1747" s="178"/>
      <c r="I1747" s="178"/>
      <c r="J1747" s="178"/>
    </row>
    <row r="1748" spans="1:10" x14ac:dyDescent="0.2">
      <c r="A1748" s="199"/>
      <c r="B1748" s="178"/>
      <c r="C1748" s="178"/>
      <c r="E1748" s="178"/>
      <c r="F1748" s="178"/>
      <c r="G1748" s="178"/>
      <c r="I1748" s="178"/>
      <c r="J1748" s="178"/>
    </row>
    <row r="1749" spans="1:10" x14ac:dyDescent="0.2">
      <c r="A1749" s="199"/>
      <c r="B1749" s="178"/>
      <c r="C1749" s="178"/>
      <c r="E1749" s="178"/>
      <c r="F1749" s="178"/>
      <c r="G1749" s="178"/>
      <c r="I1749" s="178"/>
      <c r="J1749" s="178"/>
    </row>
    <row r="1750" spans="1:10" x14ac:dyDescent="0.2">
      <c r="A1750" s="199"/>
      <c r="B1750" s="178"/>
      <c r="C1750" s="178"/>
      <c r="E1750" s="178"/>
      <c r="F1750" s="178"/>
      <c r="G1750" s="178"/>
      <c r="I1750" s="178"/>
      <c r="J1750" s="178"/>
    </row>
    <row r="1751" spans="1:10" x14ac:dyDescent="0.2">
      <c r="A1751" s="199"/>
      <c r="B1751" s="178"/>
      <c r="C1751" s="178"/>
      <c r="E1751" s="178"/>
      <c r="F1751" s="178"/>
      <c r="G1751" s="178"/>
      <c r="I1751" s="178"/>
      <c r="J1751" s="178"/>
    </row>
    <row r="1752" spans="1:10" x14ac:dyDescent="0.2">
      <c r="A1752" s="199"/>
      <c r="B1752" s="178"/>
      <c r="C1752" s="178"/>
      <c r="E1752" s="178"/>
      <c r="F1752" s="178"/>
      <c r="G1752" s="178"/>
      <c r="I1752" s="178"/>
      <c r="J1752" s="178"/>
    </row>
    <row r="1753" spans="1:10" x14ac:dyDescent="0.2">
      <c r="A1753" s="199"/>
      <c r="B1753" s="178"/>
      <c r="C1753" s="178"/>
      <c r="E1753" s="178"/>
      <c r="F1753" s="178"/>
      <c r="G1753" s="178"/>
      <c r="I1753" s="178"/>
      <c r="J1753" s="178"/>
    </row>
    <row r="1754" spans="1:10" x14ac:dyDescent="0.2">
      <c r="A1754" s="199"/>
      <c r="B1754" s="178"/>
      <c r="C1754" s="178"/>
      <c r="E1754" s="178"/>
      <c r="F1754" s="178"/>
      <c r="G1754" s="178"/>
      <c r="I1754" s="178"/>
      <c r="J1754" s="178"/>
    </row>
    <row r="1755" spans="1:10" x14ac:dyDescent="0.2">
      <c r="A1755" s="199"/>
      <c r="B1755" s="178"/>
      <c r="C1755" s="178"/>
      <c r="E1755" s="178"/>
      <c r="F1755" s="178"/>
      <c r="G1755" s="178"/>
      <c r="I1755" s="178"/>
      <c r="J1755" s="178"/>
    </row>
    <row r="1756" spans="1:10" x14ac:dyDescent="0.2">
      <c r="A1756" s="199"/>
      <c r="B1756" s="178"/>
      <c r="C1756" s="178"/>
      <c r="E1756" s="178"/>
      <c r="F1756" s="178"/>
      <c r="G1756" s="178"/>
      <c r="I1756" s="178"/>
      <c r="J1756" s="178"/>
    </row>
    <row r="1757" spans="1:10" x14ac:dyDescent="0.2">
      <c r="A1757" s="199"/>
      <c r="B1757" s="178"/>
      <c r="C1757" s="178"/>
      <c r="E1757" s="178"/>
      <c r="F1757" s="178"/>
      <c r="G1757" s="178"/>
      <c r="I1757" s="178"/>
      <c r="J1757" s="178"/>
    </row>
    <row r="1758" spans="1:10" x14ac:dyDescent="0.2">
      <c r="A1758" s="199"/>
      <c r="B1758" s="178"/>
      <c r="C1758" s="178"/>
      <c r="E1758" s="178"/>
      <c r="F1758" s="178"/>
      <c r="G1758" s="178"/>
      <c r="I1758" s="178"/>
      <c r="J1758" s="178"/>
    </row>
    <row r="1759" spans="1:10" x14ac:dyDescent="0.2">
      <c r="A1759" s="199"/>
      <c r="B1759" s="178"/>
      <c r="C1759" s="178"/>
      <c r="E1759" s="178"/>
      <c r="F1759" s="178"/>
      <c r="G1759" s="178"/>
      <c r="I1759" s="178"/>
      <c r="J1759" s="178"/>
    </row>
    <row r="1760" spans="1:10" x14ac:dyDescent="0.2">
      <c r="A1760" s="199"/>
      <c r="B1760" s="178"/>
      <c r="C1760" s="178"/>
      <c r="E1760" s="178"/>
      <c r="F1760" s="178"/>
      <c r="G1760" s="178"/>
      <c r="I1760" s="178"/>
      <c r="J1760" s="178"/>
    </row>
    <row r="1761" spans="1:10" x14ac:dyDescent="0.2">
      <c r="A1761" s="199"/>
      <c r="B1761" s="178"/>
      <c r="C1761" s="178"/>
      <c r="E1761" s="178"/>
      <c r="F1761" s="178"/>
      <c r="G1761" s="178"/>
      <c r="I1761" s="178"/>
      <c r="J1761" s="178"/>
    </row>
    <row r="1762" spans="1:10" x14ac:dyDescent="0.2">
      <c r="A1762" s="199"/>
      <c r="B1762" s="178"/>
      <c r="C1762" s="178"/>
      <c r="E1762" s="178"/>
      <c r="F1762" s="178"/>
      <c r="G1762" s="178"/>
      <c r="I1762" s="178"/>
      <c r="J1762" s="178"/>
    </row>
    <row r="1763" spans="1:10" x14ac:dyDescent="0.2">
      <c r="A1763" s="199"/>
      <c r="B1763" s="178"/>
      <c r="C1763" s="178"/>
      <c r="E1763" s="178"/>
      <c r="F1763" s="178"/>
      <c r="G1763" s="178"/>
      <c r="I1763" s="178"/>
      <c r="J1763" s="178"/>
    </row>
    <row r="1764" spans="1:10" x14ac:dyDescent="0.2">
      <c r="A1764" s="199"/>
      <c r="B1764" s="178"/>
      <c r="C1764" s="178"/>
      <c r="E1764" s="178"/>
      <c r="F1764" s="178"/>
      <c r="G1764" s="178"/>
      <c r="I1764" s="178"/>
      <c r="J1764" s="178"/>
    </row>
    <row r="1765" spans="1:10" x14ac:dyDescent="0.2">
      <c r="A1765" s="199"/>
      <c r="B1765" s="178"/>
      <c r="C1765" s="178"/>
      <c r="E1765" s="178"/>
      <c r="F1765" s="178"/>
      <c r="G1765" s="178"/>
      <c r="I1765" s="178"/>
      <c r="J1765" s="178"/>
    </row>
    <row r="1766" spans="1:10" x14ac:dyDescent="0.2">
      <c r="A1766" s="199"/>
      <c r="B1766" s="178"/>
      <c r="C1766" s="178"/>
      <c r="E1766" s="178"/>
      <c r="F1766" s="178"/>
      <c r="G1766" s="178"/>
      <c r="I1766" s="178"/>
      <c r="J1766" s="178"/>
    </row>
    <row r="1767" spans="1:10" x14ac:dyDescent="0.2">
      <c r="A1767" s="199"/>
      <c r="B1767" s="178"/>
      <c r="C1767" s="178"/>
      <c r="E1767" s="178"/>
      <c r="F1767" s="178"/>
      <c r="G1767" s="178"/>
      <c r="I1767" s="178"/>
      <c r="J1767" s="178"/>
    </row>
    <row r="1768" spans="1:10" x14ac:dyDescent="0.2">
      <c r="A1768" s="199"/>
      <c r="B1768" s="178"/>
      <c r="C1768" s="178"/>
      <c r="E1768" s="178"/>
      <c r="F1768" s="178"/>
      <c r="G1768" s="178"/>
      <c r="I1768" s="178"/>
      <c r="J1768" s="178"/>
    </row>
    <row r="1769" spans="1:10" x14ac:dyDescent="0.2">
      <c r="A1769" s="199"/>
      <c r="B1769" s="178"/>
      <c r="C1769" s="178"/>
      <c r="E1769" s="178"/>
      <c r="F1769" s="178"/>
      <c r="G1769" s="178"/>
      <c r="I1769" s="178"/>
      <c r="J1769" s="178"/>
    </row>
    <row r="1770" spans="1:10" x14ac:dyDescent="0.2">
      <c r="A1770" s="199"/>
      <c r="B1770" s="178"/>
      <c r="C1770" s="178"/>
      <c r="E1770" s="178"/>
      <c r="F1770" s="178"/>
      <c r="G1770" s="178"/>
      <c r="I1770" s="178"/>
      <c r="J1770" s="178"/>
    </row>
    <row r="1771" spans="1:10" x14ac:dyDescent="0.2">
      <c r="A1771" s="199"/>
      <c r="B1771" s="178"/>
      <c r="C1771" s="178"/>
      <c r="E1771" s="178"/>
      <c r="F1771" s="178"/>
      <c r="G1771" s="178"/>
      <c r="I1771" s="178"/>
      <c r="J1771" s="178"/>
    </row>
    <row r="1772" spans="1:10" x14ac:dyDescent="0.2">
      <c r="A1772" s="199"/>
      <c r="B1772" s="178"/>
      <c r="C1772" s="178"/>
      <c r="E1772" s="178"/>
      <c r="F1772" s="178"/>
      <c r="G1772" s="178"/>
      <c r="I1772" s="178"/>
      <c r="J1772" s="178"/>
    </row>
    <row r="1773" spans="1:10" x14ac:dyDescent="0.2">
      <c r="A1773" s="199"/>
      <c r="B1773" s="178"/>
      <c r="C1773" s="178"/>
      <c r="E1773" s="178"/>
      <c r="F1773" s="178"/>
      <c r="G1773" s="178"/>
      <c r="I1773" s="178"/>
      <c r="J1773" s="178"/>
    </row>
    <row r="1774" spans="1:10" x14ac:dyDescent="0.2">
      <c r="A1774" s="199"/>
      <c r="B1774" s="178"/>
      <c r="C1774" s="178"/>
      <c r="E1774" s="178"/>
      <c r="F1774" s="178"/>
      <c r="G1774" s="178"/>
      <c r="I1774" s="178"/>
      <c r="J1774" s="178"/>
    </row>
    <row r="1775" spans="1:10" x14ac:dyDescent="0.2">
      <c r="A1775" s="199"/>
      <c r="B1775" s="178"/>
      <c r="C1775" s="178"/>
      <c r="E1775" s="178"/>
      <c r="F1775" s="178"/>
      <c r="G1775" s="178"/>
      <c r="I1775" s="178"/>
      <c r="J1775" s="178"/>
    </row>
    <row r="1776" spans="1:10" x14ac:dyDescent="0.2">
      <c r="A1776" s="199"/>
      <c r="B1776" s="178"/>
      <c r="C1776" s="178"/>
      <c r="E1776" s="178"/>
      <c r="F1776" s="178"/>
      <c r="G1776" s="178"/>
      <c r="I1776" s="178"/>
      <c r="J1776" s="178"/>
    </row>
    <row r="1777" spans="1:10" x14ac:dyDescent="0.2">
      <c r="A1777" s="199"/>
      <c r="B1777" s="178"/>
      <c r="C1777" s="178"/>
      <c r="E1777" s="178"/>
      <c r="F1777" s="178"/>
      <c r="G1777" s="178"/>
      <c r="I1777" s="178"/>
      <c r="J1777" s="178"/>
    </row>
    <row r="1778" spans="1:10" x14ac:dyDescent="0.2">
      <c r="A1778" s="199"/>
      <c r="B1778" s="178"/>
      <c r="C1778" s="178"/>
      <c r="E1778" s="178"/>
      <c r="F1778" s="178"/>
      <c r="G1778" s="178"/>
      <c r="I1778" s="178"/>
      <c r="J1778" s="178"/>
    </row>
    <row r="1779" spans="1:10" x14ac:dyDescent="0.2">
      <c r="A1779" s="199"/>
      <c r="B1779" s="178"/>
      <c r="C1779" s="178"/>
      <c r="E1779" s="178"/>
      <c r="F1779" s="178"/>
      <c r="G1779" s="178"/>
      <c r="I1779" s="178"/>
      <c r="J1779" s="178"/>
    </row>
    <row r="1780" spans="1:10" x14ac:dyDescent="0.2">
      <c r="A1780" s="199"/>
      <c r="B1780" s="178"/>
      <c r="C1780" s="178"/>
      <c r="E1780" s="178"/>
      <c r="F1780" s="178"/>
      <c r="G1780" s="178"/>
      <c r="I1780" s="178"/>
      <c r="J1780" s="178"/>
    </row>
    <row r="1781" spans="1:10" x14ac:dyDescent="0.2">
      <c r="A1781" s="199"/>
      <c r="B1781" s="178"/>
      <c r="C1781" s="178"/>
      <c r="E1781" s="178"/>
      <c r="F1781" s="178"/>
      <c r="G1781" s="178"/>
      <c r="I1781" s="178"/>
      <c r="J1781" s="178"/>
    </row>
    <row r="1782" spans="1:10" x14ac:dyDescent="0.2">
      <c r="A1782" s="199"/>
      <c r="B1782" s="178"/>
      <c r="C1782" s="178"/>
      <c r="E1782" s="178"/>
      <c r="F1782" s="178"/>
      <c r="G1782" s="178"/>
      <c r="I1782" s="178"/>
      <c r="J1782" s="178"/>
    </row>
    <row r="1783" spans="1:10" x14ac:dyDescent="0.2">
      <c r="A1783" s="199"/>
      <c r="B1783" s="178"/>
      <c r="C1783" s="178"/>
      <c r="E1783" s="178"/>
      <c r="F1783" s="178"/>
      <c r="G1783" s="178"/>
      <c r="I1783" s="178"/>
      <c r="J1783" s="178"/>
    </row>
    <row r="1784" spans="1:10" x14ac:dyDescent="0.2">
      <c r="A1784" s="199"/>
      <c r="B1784" s="178"/>
      <c r="C1784" s="178"/>
      <c r="E1784" s="178"/>
      <c r="F1784" s="178"/>
      <c r="G1784" s="178"/>
      <c r="I1784" s="178"/>
      <c r="J1784" s="178"/>
    </row>
    <row r="1785" spans="1:10" x14ac:dyDescent="0.2">
      <c r="A1785" s="199"/>
      <c r="B1785" s="178"/>
      <c r="C1785" s="178"/>
      <c r="E1785" s="178"/>
      <c r="F1785" s="178"/>
      <c r="G1785" s="178"/>
      <c r="I1785" s="178"/>
      <c r="J1785" s="178"/>
    </row>
    <row r="1786" spans="1:10" x14ac:dyDescent="0.2">
      <c r="A1786" s="199"/>
      <c r="B1786" s="178"/>
      <c r="C1786" s="178"/>
      <c r="E1786" s="178"/>
      <c r="F1786" s="178"/>
      <c r="G1786" s="178"/>
      <c r="I1786" s="178"/>
      <c r="J1786" s="178"/>
    </row>
    <row r="1787" spans="1:10" x14ac:dyDescent="0.2">
      <c r="A1787" s="199"/>
      <c r="B1787" s="178"/>
      <c r="C1787" s="178"/>
      <c r="E1787" s="178"/>
      <c r="F1787" s="178"/>
      <c r="G1787" s="178"/>
      <c r="I1787" s="178"/>
      <c r="J1787" s="178"/>
    </row>
    <row r="1788" spans="1:10" x14ac:dyDescent="0.2">
      <c r="A1788" s="199"/>
      <c r="B1788" s="178"/>
      <c r="C1788" s="178"/>
      <c r="E1788" s="178"/>
      <c r="F1788" s="178"/>
      <c r="G1788" s="178"/>
      <c r="I1788" s="178"/>
      <c r="J1788" s="178"/>
    </row>
    <row r="1789" spans="1:10" x14ac:dyDescent="0.2">
      <c r="A1789" s="199"/>
      <c r="B1789" s="178"/>
      <c r="C1789" s="178"/>
      <c r="E1789" s="178"/>
      <c r="F1789" s="178"/>
      <c r="G1789" s="178"/>
      <c r="I1789" s="178"/>
      <c r="J1789" s="178"/>
    </row>
    <row r="1790" spans="1:10" x14ac:dyDescent="0.2">
      <c r="A1790" s="199"/>
      <c r="B1790" s="178"/>
      <c r="C1790" s="178"/>
      <c r="E1790" s="178"/>
      <c r="F1790" s="178"/>
      <c r="G1790" s="178"/>
      <c r="I1790" s="178"/>
      <c r="J1790" s="178"/>
    </row>
    <row r="1791" spans="1:10" x14ac:dyDescent="0.2">
      <c r="A1791" s="199"/>
      <c r="B1791" s="178"/>
      <c r="C1791" s="178"/>
      <c r="E1791" s="178"/>
      <c r="F1791" s="178"/>
      <c r="G1791" s="178"/>
      <c r="I1791" s="178"/>
      <c r="J1791" s="178"/>
    </row>
    <row r="1792" spans="1:10" x14ac:dyDescent="0.2">
      <c r="A1792" s="199"/>
      <c r="B1792" s="178"/>
      <c r="C1792" s="178"/>
      <c r="E1792" s="178"/>
      <c r="F1792" s="178"/>
      <c r="G1792" s="178"/>
      <c r="I1792" s="178"/>
      <c r="J1792" s="178"/>
    </row>
    <row r="1793" spans="1:10" x14ac:dyDescent="0.2">
      <c r="A1793" s="199"/>
      <c r="B1793" s="178"/>
      <c r="C1793" s="178"/>
      <c r="E1793" s="178"/>
      <c r="F1793" s="178"/>
      <c r="G1793" s="178"/>
      <c r="I1793" s="178"/>
      <c r="J1793" s="178"/>
    </row>
    <row r="1794" spans="1:10" x14ac:dyDescent="0.2">
      <c r="A1794" s="199"/>
      <c r="B1794" s="178"/>
      <c r="C1794" s="178"/>
      <c r="E1794" s="178"/>
      <c r="F1794" s="178"/>
      <c r="G1794" s="178"/>
      <c r="I1794" s="178"/>
      <c r="J1794" s="178"/>
    </row>
    <row r="1795" spans="1:10" x14ac:dyDescent="0.2">
      <c r="A1795" s="199"/>
      <c r="B1795" s="178"/>
      <c r="C1795" s="178"/>
      <c r="E1795" s="178"/>
      <c r="F1795" s="178"/>
      <c r="G1795" s="178"/>
      <c r="I1795" s="178"/>
      <c r="J1795" s="178"/>
    </row>
    <row r="1796" spans="1:10" x14ac:dyDescent="0.2">
      <c r="A1796" s="199"/>
      <c r="B1796" s="178"/>
      <c r="C1796" s="178"/>
      <c r="E1796" s="178"/>
      <c r="F1796" s="178"/>
      <c r="G1796" s="178"/>
      <c r="I1796" s="178"/>
      <c r="J1796" s="178"/>
    </row>
    <row r="1797" spans="1:10" x14ac:dyDescent="0.2">
      <c r="A1797" s="199"/>
      <c r="B1797" s="178"/>
      <c r="C1797" s="178"/>
      <c r="E1797" s="178"/>
      <c r="F1797" s="178"/>
      <c r="G1797" s="178"/>
      <c r="I1797" s="178"/>
      <c r="J1797" s="178"/>
    </row>
    <row r="1798" spans="1:10" x14ac:dyDescent="0.2">
      <c r="A1798" s="199"/>
      <c r="B1798" s="178"/>
      <c r="C1798" s="178"/>
      <c r="E1798" s="178"/>
      <c r="F1798" s="178"/>
      <c r="G1798" s="178"/>
      <c r="I1798" s="178"/>
      <c r="J1798" s="178"/>
    </row>
    <row r="1799" spans="1:10" x14ac:dyDescent="0.2">
      <c r="A1799" s="199"/>
      <c r="B1799" s="178"/>
      <c r="C1799" s="178"/>
      <c r="E1799" s="178"/>
      <c r="F1799" s="178"/>
      <c r="G1799" s="178"/>
      <c r="I1799" s="178"/>
      <c r="J1799" s="178"/>
    </row>
    <row r="1800" spans="1:10" x14ac:dyDescent="0.2">
      <c r="A1800" s="199"/>
      <c r="B1800" s="178"/>
      <c r="C1800" s="178"/>
      <c r="E1800" s="178"/>
      <c r="F1800" s="178"/>
      <c r="G1800" s="178"/>
      <c r="I1800" s="178"/>
      <c r="J1800" s="178"/>
    </row>
    <row r="1801" spans="1:10" x14ac:dyDescent="0.2">
      <c r="A1801" s="199"/>
      <c r="B1801" s="178"/>
      <c r="C1801" s="178"/>
      <c r="E1801" s="178"/>
      <c r="F1801" s="178"/>
      <c r="G1801" s="178"/>
      <c r="I1801" s="178"/>
      <c r="J1801" s="178"/>
    </row>
    <row r="1802" spans="1:10" x14ac:dyDescent="0.2">
      <c r="A1802" s="199"/>
      <c r="B1802" s="178"/>
      <c r="C1802" s="178"/>
      <c r="E1802" s="178"/>
      <c r="F1802" s="178"/>
      <c r="G1802" s="178"/>
      <c r="I1802" s="178"/>
      <c r="J1802" s="178"/>
    </row>
    <row r="1803" spans="1:10" x14ac:dyDescent="0.2">
      <c r="A1803" s="199"/>
      <c r="B1803" s="178"/>
      <c r="C1803" s="178"/>
      <c r="E1803" s="178"/>
      <c r="F1803" s="178"/>
      <c r="G1803" s="178"/>
      <c r="I1803" s="178"/>
      <c r="J1803" s="178"/>
    </row>
    <row r="1804" spans="1:10" x14ac:dyDescent="0.2">
      <c r="A1804" s="199"/>
      <c r="B1804" s="178"/>
      <c r="C1804" s="178"/>
      <c r="E1804" s="178"/>
      <c r="F1804" s="178"/>
      <c r="G1804" s="178"/>
      <c r="I1804" s="178"/>
      <c r="J1804" s="178"/>
    </row>
    <row r="1805" spans="1:10" x14ac:dyDescent="0.2">
      <c r="A1805" s="199"/>
      <c r="B1805" s="178"/>
      <c r="C1805" s="178"/>
      <c r="E1805" s="178"/>
      <c r="F1805" s="178"/>
      <c r="G1805" s="178"/>
      <c r="I1805" s="178"/>
      <c r="J1805" s="178"/>
    </row>
    <row r="1806" spans="1:10" x14ac:dyDescent="0.2">
      <c r="A1806" s="199"/>
      <c r="B1806" s="178"/>
      <c r="C1806" s="178"/>
      <c r="E1806" s="178"/>
      <c r="F1806" s="178"/>
      <c r="G1806" s="178"/>
      <c r="I1806" s="178"/>
      <c r="J1806" s="178"/>
    </row>
    <row r="1807" spans="1:10" x14ac:dyDescent="0.2">
      <c r="A1807" s="199"/>
      <c r="B1807" s="178"/>
      <c r="C1807" s="178"/>
      <c r="E1807" s="178"/>
      <c r="F1807" s="178"/>
      <c r="G1807" s="178"/>
      <c r="I1807" s="178"/>
      <c r="J1807" s="178"/>
    </row>
    <row r="1808" spans="1:10" x14ac:dyDescent="0.2">
      <c r="A1808" s="199"/>
      <c r="B1808" s="178"/>
      <c r="C1808" s="178"/>
      <c r="E1808" s="178"/>
      <c r="F1808" s="178"/>
      <c r="G1808" s="178"/>
      <c r="I1808" s="178"/>
      <c r="J1808" s="178"/>
    </row>
    <row r="1809" spans="1:10" x14ac:dyDescent="0.2">
      <c r="A1809" s="199"/>
      <c r="B1809" s="178"/>
      <c r="C1809" s="178"/>
      <c r="E1809" s="178"/>
      <c r="F1809" s="178"/>
      <c r="G1809" s="178"/>
      <c r="I1809" s="178"/>
      <c r="J1809" s="178"/>
    </row>
    <row r="1810" spans="1:10" x14ac:dyDescent="0.2">
      <c r="A1810" s="199"/>
      <c r="B1810" s="178"/>
      <c r="C1810" s="178"/>
      <c r="E1810" s="178"/>
      <c r="F1810" s="178"/>
      <c r="G1810" s="178"/>
      <c r="I1810" s="178"/>
      <c r="J1810" s="178"/>
    </row>
    <row r="1811" spans="1:10" x14ac:dyDescent="0.2">
      <c r="A1811" s="199"/>
      <c r="B1811" s="178"/>
      <c r="C1811" s="178"/>
      <c r="E1811" s="178"/>
      <c r="F1811" s="178"/>
      <c r="G1811" s="178"/>
      <c r="I1811" s="178"/>
      <c r="J1811" s="178"/>
    </row>
    <row r="1812" spans="1:10" x14ac:dyDescent="0.2">
      <c r="A1812" s="199"/>
      <c r="B1812" s="178"/>
      <c r="C1812" s="178"/>
      <c r="E1812" s="178"/>
      <c r="F1812" s="178"/>
      <c r="G1812" s="178"/>
      <c r="I1812" s="178"/>
      <c r="J1812" s="178"/>
    </row>
    <row r="1813" spans="1:10" x14ac:dyDescent="0.2">
      <c r="A1813" s="199"/>
      <c r="B1813" s="178"/>
      <c r="C1813" s="178"/>
      <c r="E1813" s="178"/>
      <c r="F1813" s="178"/>
      <c r="G1813" s="178"/>
      <c r="I1813" s="178"/>
      <c r="J1813" s="178"/>
    </row>
    <row r="1814" spans="1:10" x14ac:dyDescent="0.2">
      <c r="A1814" s="199"/>
      <c r="B1814" s="178"/>
      <c r="C1814" s="178"/>
      <c r="E1814" s="178"/>
      <c r="F1814" s="178"/>
      <c r="G1814" s="178"/>
      <c r="I1814" s="178"/>
      <c r="J1814" s="178"/>
    </row>
    <row r="1815" spans="1:10" x14ac:dyDescent="0.2">
      <c r="A1815" s="199"/>
      <c r="B1815" s="178"/>
      <c r="C1815" s="178"/>
      <c r="E1815" s="178"/>
      <c r="F1815" s="178"/>
      <c r="G1815" s="178"/>
      <c r="I1815" s="178"/>
      <c r="J1815" s="178"/>
    </row>
    <row r="1816" spans="1:10" x14ac:dyDescent="0.2">
      <c r="A1816" s="199"/>
      <c r="B1816" s="178"/>
      <c r="C1816" s="178"/>
      <c r="E1816" s="178"/>
      <c r="F1816" s="178"/>
      <c r="G1816" s="178"/>
      <c r="I1816" s="178"/>
      <c r="J1816" s="178"/>
    </row>
    <row r="1817" spans="1:10" x14ac:dyDescent="0.2">
      <c r="A1817" s="199"/>
      <c r="B1817" s="178"/>
      <c r="C1817" s="178"/>
      <c r="E1817" s="178"/>
      <c r="F1817" s="178"/>
      <c r="G1817" s="178"/>
      <c r="I1817" s="178"/>
      <c r="J1817" s="178"/>
    </row>
    <row r="1818" spans="1:10" x14ac:dyDescent="0.2">
      <c r="A1818" s="199"/>
      <c r="B1818" s="178"/>
      <c r="C1818" s="178"/>
      <c r="E1818" s="178"/>
      <c r="F1818" s="178"/>
      <c r="G1818" s="178"/>
      <c r="I1818" s="178"/>
      <c r="J1818" s="178"/>
    </row>
    <row r="1819" spans="1:10" x14ac:dyDescent="0.2">
      <c r="A1819" s="199"/>
      <c r="B1819" s="178"/>
      <c r="C1819" s="178"/>
      <c r="E1819" s="178"/>
      <c r="F1819" s="178"/>
      <c r="G1819" s="178"/>
      <c r="I1819" s="178"/>
      <c r="J1819" s="178"/>
    </row>
    <row r="1820" spans="1:10" x14ac:dyDescent="0.2">
      <c r="A1820" s="199"/>
      <c r="B1820" s="178"/>
      <c r="C1820" s="178"/>
      <c r="E1820" s="178"/>
      <c r="F1820" s="178"/>
      <c r="G1820" s="178"/>
      <c r="I1820" s="178"/>
      <c r="J1820" s="178"/>
    </row>
    <row r="1821" spans="1:10" x14ac:dyDescent="0.2">
      <c r="A1821" s="199"/>
      <c r="B1821" s="178"/>
      <c r="C1821" s="178"/>
      <c r="E1821" s="178"/>
      <c r="F1821" s="178"/>
      <c r="G1821" s="178"/>
      <c r="I1821" s="178"/>
      <c r="J1821" s="178"/>
    </row>
    <row r="1822" spans="1:10" x14ac:dyDescent="0.2">
      <c r="A1822" s="199"/>
      <c r="B1822" s="178"/>
      <c r="C1822" s="178"/>
      <c r="E1822" s="178"/>
      <c r="F1822" s="178"/>
      <c r="G1822" s="178"/>
      <c r="I1822" s="178"/>
      <c r="J1822" s="178"/>
    </row>
    <row r="1823" spans="1:10" x14ac:dyDescent="0.2">
      <c r="A1823" s="199"/>
      <c r="B1823" s="178"/>
      <c r="C1823" s="178"/>
      <c r="E1823" s="178"/>
      <c r="F1823" s="178"/>
      <c r="G1823" s="178"/>
      <c r="I1823" s="178"/>
      <c r="J1823" s="178"/>
    </row>
    <row r="1824" spans="1:10" x14ac:dyDescent="0.2">
      <c r="A1824" s="199"/>
      <c r="B1824" s="178"/>
      <c r="C1824" s="178"/>
      <c r="E1824" s="178"/>
      <c r="F1824" s="178"/>
      <c r="G1824" s="178"/>
      <c r="I1824" s="178"/>
      <c r="J1824" s="178"/>
    </row>
    <row r="1825" spans="1:10" x14ac:dyDescent="0.2">
      <c r="A1825" s="199"/>
      <c r="B1825" s="178"/>
      <c r="C1825" s="178"/>
      <c r="E1825" s="178"/>
      <c r="F1825" s="178"/>
      <c r="G1825" s="178"/>
      <c r="I1825" s="178"/>
      <c r="J1825" s="178"/>
    </row>
    <row r="1826" spans="1:10" x14ac:dyDescent="0.2">
      <c r="A1826" s="199"/>
      <c r="B1826" s="178"/>
      <c r="C1826" s="178"/>
      <c r="E1826" s="178"/>
      <c r="F1826" s="178"/>
      <c r="G1826" s="178"/>
      <c r="I1826" s="178"/>
      <c r="J1826" s="178"/>
    </row>
    <row r="1827" spans="1:10" x14ac:dyDescent="0.2">
      <c r="A1827" s="199"/>
      <c r="B1827" s="178"/>
      <c r="C1827" s="178"/>
      <c r="E1827" s="178"/>
      <c r="F1827" s="178"/>
      <c r="G1827" s="178"/>
      <c r="I1827" s="178"/>
      <c r="J1827" s="178"/>
    </row>
    <row r="1828" spans="1:10" x14ac:dyDescent="0.2">
      <c r="A1828" s="199"/>
      <c r="B1828" s="178"/>
      <c r="C1828" s="178"/>
      <c r="E1828" s="178"/>
      <c r="F1828" s="178"/>
      <c r="G1828" s="178"/>
      <c r="I1828" s="178"/>
      <c r="J1828" s="178"/>
    </row>
    <row r="1829" spans="1:10" x14ac:dyDescent="0.2">
      <c r="A1829" s="199"/>
      <c r="B1829" s="178"/>
      <c r="C1829" s="178"/>
      <c r="E1829" s="178"/>
      <c r="F1829" s="178"/>
      <c r="G1829" s="178"/>
      <c r="I1829" s="178"/>
      <c r="J1829" s="178"/>
    </row>
    <row r="1830" spans="1:10" x14ac:dyDescent="0.2">
      <c r="A1830" s="199"/>
      <c r="B1830" s="178"/>
      <c r="C1830" s="178"/>
      <c r="E1830" s="178"/>
      <c r="F1830" s="178"/>
      <c r="G1830" s="178"/>
      <c r="I1830" s="178"/>
      <c r="J1830" s="178"/>
    </row>
    <row r="1831" spans="1:10" x14ac:dyDescent="0.2">
      <c r="A1831" s="199"/>
      <c r="B1831" s="178"/>
      <c r="C1831" s="178"/>
      <c r="E1831" s="178"/>
      <c r="F1831" s="178"/>
      <c r="G1831" s="178"/>
      <c r="I1831" s="178"/>
      <c r="J1831" s="178"/>
    </row>
    <row r="1832" spans="1:10" x14ac:dyDescent="0.2">
      <c r="A1832" s="199"/>
      <c r="B1832" s="178"/>
      <c r="C1832" s="178"/>
      <c r="E1832" s="178"/>
      <c r="F1832" s="178"/>
      <c r="G1832" s="178"/>
      <c r="I1832" s="178"/>
      <c r="J1832" s="178"/>
    </row>
    <row r="1833" spans="1:10" x14ac:dyDescent="0.2">
      <c r="A1833" s="199"/>
      <c r="B1833" s="178"/>
      <c r="C1833" s="178"/>
      <c r="E1833" s="178"/>
      <c r="F1833" s="178"/>
      <c r="G1833" s="178"/>
      <c r="I1833" s="178"/>
      <c r="J1833" s="178"/>
    </row>
    <row r="1834" spans="1:10" x14ac:dyDescent="0.2">
      <c r="A1834" s="199"/>
      <c r="B1834" s="178"/>
      <c r="C1834" s="178"/>
      <c r="E1834" s="178"/>
      <c r="F1834" s="178"/>
      <c r="G1834" s="178"/>
      <c r="I1834" s="178"/>
      <c r="J1834" s="178"/>
    </row>
    <row r="1835" spans="1:10" x14ac:dyDescent="0.2">
      <c r="A1835" s="199"/>
      <c r="B1835" s="178"/>
      <c r="C1835" s="178"/>
      <c r="E1835" s="178"/>
      <c r="F1835" s="178"/>
      <c r="G1835" s="178"/>
      <c r="I1835" s="178"/>
      <c r="J1835" s="178"/>
    </row>
    <row r="1836" spans="1:10" x14ac:dyDescent="0.2">
      <c r="A1836" s="199"/>
      <c r="B1836" s="178"/>
      <c r="C1836" s="178"/>
      <c r="E1836" s="178"/>
      <c r="F1836" s="178"/>
      <c r="G1836" s="178"/>
      <c r="I1836" s="178"/>
      <c r="J1836" s="178"/>
    </row>
    <row r="1837" spans="1:10" x14ac:dyDescent="0.2">
      <c r="A1837" s="199"/>
      <c r="B1837" s="178"/>
      <c r="C1837" s="178"/>
      <c r="E1837" s="178"/>
      <c r="F1837" s="178"/>
      <c r="G1837" s="178"/>
      <c r="I1837" s="178"/>
      <c r="J1837" s="178"/>
    </row>
    <row r="1838" spans="1:10" x14ac:dyDescent="0.2">
      <c r="A1838" s="199"/>
      <c r="B1838" s="178"/>
      <c r="C1838" s="178"/>
      <c r="E1838" s="178"/>
      <c r="F1838" s="178"/>
      <c r="G1838" s="178"/>
      <c r="I1838" s="178"/>
      <c r="J1838" s="178"/>
    </row>
    <row r="1839" spans="1:10" x14ac:dyDescent="0.2">
      <c r="A1839" s="199"/>
      <c r="B1839" s="178"/>
      <c r="C1839" s="178"/>
      <c r="E1839" s="178"/>
      <c r="F1839" s="178"/>
      <c r="G1839" s="178"/>
      <c r="I1839" s="178"/>
      <c r="J1839" s="178"/>
    </row>
    <row r="1840" spans="1:10" x14ac:dyDescent="0.2">
      <c r="A1840" s="199"/>
      <c r="B1840" s="178"/>
      <c r="C1840" s="178"/>
      <c r="E1840" s="178"/>
      <c r="F1840" s="178"/>
      <c r="G1840" s="178"/>
      <c r="I1840" s="178"/>
      <c r="J1840" s="178"/>
    </row>
    <row r="1841" spans="1:10" x14ac:dyDescent="0.2">
      <c r="A1841" s="199"/>
      <c r="B1841" s="178"/>
      <c r="C1841" s="178"/>
      <c r="E1841" s="178"/>
      <c r="F1841" s="178"/>
      <c r="G1841" s="178"/>
      <c r="I1841" s="178"/>
      <c r="J1841" s="178"/>
    </row>
    <row r="1842" spans="1:10" x14ac:dyDescent="0.2">
      <c r="A1842" s="199"/>
      <c r="B1842" s="178"/>
      <c r="C1842" s="178"/>
      <c r="E1842" s="178"/>
      <c r="F1842" s="178"/>
      <c r="G1842" s="178"/>
      <c r="I1842" s="178"/>
      <c r="J1842" s="178"/>
    </row>
    <row r="1843" spans="1:10" x14ac:dyDescent="0.2">
      <c r="A1843" s="199"/>
      <c r="B1843" s="178"/>
      <c r="C1843" s="178"/>
      <c r="E1843" s="178"/>
      <c r="F1843" s="178"/>
      <c r="G1843" s="178"/>
      <c r="I1843" s="178"/>
      <c r="J1843" s="178"/>
    </row>
    <row r="1844" spans="1:10" x14ac:dyDescent="0.2">
      <c r="A1844" s="199"/>
      <c r="B1844" s="178"/>
      <c r="C1844" s="178"/>
      <c r="E1844" s="178"/>
      <c r="F1844" s="178"/>
      <c r="G1844" s="178"/>
      <c r="I1844" s="178"/>
      <c r="J1844" s="178"/>
    </row>
    <row r="1845" spans="1:10" x14ac:dyDescent="0.2">
      <c r="A1845" s="199"/>
      <c r="B1845" s="178"/>
      <c r="C1845" s="178"/>
      <c r="E1845" s="178"/>
      <c r="F1845" s="178"/>
      <c r="G1845" s="178"/>
      <c r="I1845" s="178"/>
      <c r="J1845" s="178"/>
    </row>
    <row r="1846" spans="1:10" x14ac:dyDescent="0.2">
      <c r="A1846" s="199"/>
      <c r="B1846" s="178"/>
      <c r="C1846" s="178"/>
      <c r="E1846" s="178"/>
      <c r="F1846" s="178"/>
      <c r="G1846" s="178"/>
      <c r="I1846" s="178"/>
      <c r="J1846" s="178"/>
    </row>
    <row r="1847" spans="1:10" x14ac:dyDescent="0.2">
      <c r="A1847" s="199"/>
      <c r="B1847" s="178"/>
      <c r="C1847" s="178"/>
      <c r="E1847" s="178"/>
      <c r="F1847" s="178"/>
      <c r="G1847" s="178"/>
      <c r="I1847" s="178"/>
      <c r="J1847" s="178"/>
    </row>
    <row r="1848" spans="1:10" x14ac:dyDescent="0.2">
      <c r="A1848" s="199"/>
      <c r="B1848" s="178"/>
      <c r="C1848" s="178"/>
      <c r="E1848" s="178"/>
      <c r="F1848" s="178"/>
      <c r="G1848" s="178"/>
      <c r="I1848" s="178"/>
      <c r="J1848" s="178"/>
    </row>
    <row r="1849" spans="1:10" x14ac:dyDescent="0.2">
      <c r="A1849" s="199"/>
      <c r="B1849" s="178"/>
      <c r="C1849" s="178"/>
      <c r="E1849" s="178"/>
      <c r="F1849" s="178"/>
      <c r="G1849" s="178"/>
      <c r="I1849" s="178"/>
      <c r="J1849" s="178"/>
    </row>
    <row r="1850" spans="1:10" x14ac:dyDescent="0.2">
      <c r="A1850" s="199"/>
      <c r="B1850" s="178"/>
      <c r="C1850" s="178"/>
      <c r="E1850" s="178"/>
      <c r="F1850" s="178"/>
      <c r="G1850" s="178"/>
      <c r="I1850" s="178"/>
      <c r="J1850" s="178"/>
    </row>
    <row r="1851" spans="1:10" x14ac:dyDescent="0.2">
      <c r="A1851" s="199"/>
      <c r="B1851" s="178"/>
      <c r="C1851" s="178"/>
      <c r="E1851" s="178"/>
      <c r="F1851" s="178"/>
      <c r="G1851" s="178"/>
      <c r="I1851" s="178"/>
      <c r="J1851" s="178"/>
    </row>
    <row r="1852" spans="1:10" x14ac:dyDescent="0.2">
      <c r="A1852" s="199"/>
      <c r="B1852" s="178"/>
      <c r="C1852" s="178"/>
      <c r="E1852" s="178"/>
      <c r="F1852" s="178"/>
      <c r="G1852" s="178"/>
      <c r="I1852" s="178"/>
      <c r="J1852" s="178"/>
    </row>
    <row r="1853" spans="1:10" x14ac:dyDescent="0.2">
      <c r="A1853" s="199"/>
      <c r="B1853" s="178"/>
      <c r="C1853" s="178"/>
      <c r="E1853" s="178"/>
      <c r="F1853" s="178"/>
      <c r="G1853" s="178"/>
      <c r="I1853" s="178"/>
      <c r="J1853" s="178"/>
    </row>
    <row r="1854" spans="1:10" x14ac:dyDescent="0.2">
      <c r="A1854" s="199"/>
      <c r="B1854" s="178"/>
      <c r="C1854" s="178"/>
      <c r="E1854" s="178"/>
      <c r="F1854" s="178"/>
      <c r="G1854" s="178"/>
      <c r="I1854" s="178"/>
      <c r="J1854" s="178"/>
    </row>
    <row r="1855" spans="1:10" x14ac:dyDescent="0.2">
      <c r="A1855" s="199"/>
      <c r="B1855" s="178"/>
      <c r="C1855" s="178"/>
      <c r="E1855" s="178"/>
      <c r="F1855" s="178"/>
      <c r="G1855" s="178"/>
      <c r="I1855" s="178"/>
      <c r="J1855" s="178"/>
    </row>
    <row r="1856" spans="1:10" x14ac:dyDescent="0.2">
      <c r="A1856" s="199"/>
      <c r="B1856" s="178"/>
      <c r="C1856" s="178"/>
      <c r="E1856" s="178"/>
      <c r="F1856" s="178"/>
      <c r="G1856" s="178"/>
      <c r="I1856" s="178"/>
      <c r="J1856" s="178"/>
    </row>
    <row r="1857" spans="1:10" x14ac:dyDescent="0.2">
      <c r="A1857" s="199"/>
      <c r="B1857" s="178"/>
      <c r="C1857" s="178"/>
      <c r="E1857" s="178"/>
      <c r="F1857" s="178"/>
      <c r="G1857" s="178"/>
      <c r="I1857" s="178"/>
      <c r="J1857" s="178"/>
    </row>
    <row r="1858" spans="1:10" x14ac:dyDescent="0.2">
      <c r="A1858" s="199"/>
      <c r="B1858" s="178"/>
      <c r="C1858" s="178"/>
      <c r="E1858" s="178"/>
      <c r="F1858" s="178"/>
      <c r="G1858" s="178"/>
      <c r="I1858" s="178"/>
      <c r="J1858" s="178"/>
    </row>
    <row r="1859" spans="1:10" x14ac:dyDescent="0.2">
      <c r="A1859" s="199"/>
      <c r="B1859" s="178"/>
      <c r="C1859" s="178"/>
      <c r="E1859" s="178"/>
      <c r="F1859" s="178"/>
      <c r="G1859" s="178"/>
      <c r="I1859" s="178"/>
      <c r="J1859" s="178"/>
    </row>
    <row r="1860" spans="1:10" x14ac:dyDescent="0.2">
      <c r="A1860" s="199"/>
      <c r="B1860" s="178"/>
      <c r="C1860" s="178"/>
      <c r="E1860" s="178"/>
      <c r="F1860" s="178"/>
      <c r="G1860" s="178"/>
      <c r="I1860" s="178"/>
      <c r="J1860" s="178"/>
    </row>
    <row r="1861" spans="1:10" x14ac:dyDescent="0.2">
      <c r="A1861" s="199"/>
      <c r="B1861" s="178"/>
      <c r="C1861" s="178"/>
      <c r="E1861" s="178"/>
      <c r="F1861" s="178"/>
      <c r="G1861" s="178"/>
      <c r="I1861" s="178"/>
      <c r="J1861" s="178"/>
    </row>
    <row r="1862" spans="1:10" x14ac:dyDescent="0.2">
      <c r="A1862" s="199"/>
      <c r="B1862" s="178"/>
      <c r="C1862" s="178"/>
      <c r="E1862" s="178"/>
      <c r="F1862" s="178"/>
      <c r="G1862" s="178"/>
      <c r="I1862" s="178"/>
      <c r="J1862" s="178"/>
    </row>
    <row r="1863" spans="1:10" x14ac:dyDescent="0.2">
      <c r="A1863" s="199"/>
      <c r="B1863" s="178"/>
      <c r="C1863" s="178"/>
      <c r="E1863" s="178"/>
      <c r="F1863" s="178"/>
      <c r="G1863" s="178"/>
      <c r="I1863" s="178"/>
      <c r="J1863" s="178"/>
    </row>
    <row r="1864" spans="1:10" x14ac:dyDescent="0.2">
      <c r="A1864" s="199"/>
      <c r="B1864" s="178"/>
      <c r="C1864" s="178"/>
      <c r="E1864" s="178"/>
      <c r="F1864" s="178"/>
      <c r="G1864" s="178"/>
      <c r="I1864" s="178"/>
      <c r="J1864" s="178"/>
    </row>
    <row r="1865" spans="1:10" x14ac:dyDescent="0.2">
      <c r="A1865" s="199"/>
      <c r="B1865" s="178"/>
      <c r="C1865" s="178"/>
      <c r="E1865" s="178"/>
      <c r="F1865" s="178"/>
      <c r="G1865" s="178"/>
      <c r="I1865" s="178"/>
      <c r="J1865" s="178"/>
    </row>
    <row r="1866" spans="1:10" x14ac:dyDescent="0.2">
      <c r="A1866" s="199"/>
      <c r="B1866" s="178"/>
      <c r="C1866" s="178"/>
      <c r="E1866" s="178"/>
      <c r="F1866" s="178"/>
      <c r="G1866" s="178"/>
      <c r="I1866" s="178"/>
      <c r="J1866" s="178"/>
    </row>
    <row r="1867" spans="1:10" x14ac:dyDescent="0.2">
      <c r="A1867" s="199"/>
      <c r="B1867" s="178"/>
      <c r="C1867" s="178"/>
      <c r="E1867" s="178"/>
      <c r="F1867" s="178"/>
      <c r="G1867" s="178"/>
      <c r="I1867" s="178"/>
      <c r="J1867" s="178"/>
    </row>
    <row r="1868" spans="1:10" x14ac:dyDescent="0.2">
      <c r="A1868" s="199"/>
      <c r="B1868" s="178"/>
      <c r="C1868" s="178"/>
      <c r="E1868" s="178"/>
      <c r="F1868" s="178"/>
      <c r="G1868" s="178"/>
      <c r="I1868" s="178"/>
      <c r="J1868" s="178"/>
    </row>
    <row r="1869" spans="1:10" x14ac:dyDescent="0.2">
      <c r="A1869" s="199"/>
      <c r="B1869" s="178"/>
      <c r="C1869" s="178"/>
      <c r="E1869" s="178"/>
      <c r="F1869" s="178"/>
      <c r="G1869" s="178"/>
      <c r="I1869" s="178"/>
      <c r="J1869" s="178"/>
    </row>
    <row r="1870" spans="1:10" x14ac:dyDescent="0.2">
      <c r="A1870" s="199"/>
      <c r="B1870" s="178"/>
      <c r="C1870" s="178"/>
      <c r="E1870" s="178"/>
      <c r="F1870" s="178"/>
      <c r="G1870" s="178"/>
      <c r="I1870" s="178"/>
      <c r="J1870" s="178"/>
    </row>
    <row r="1871" spans="1:10" x14ac:dyDescent="0.2">
      <c r="A1871" s="199"/>
      <c r="B1871" s="178"/>
      <c r="C1871" s="178"/>
      <c r="E1871" s="178"/>
      <c r="F1871" s="178"/>
      <c r="G1871" s="178"/>
      <c r="I1871" s="178"/>
      <c r="J1871" s="178"/>
    </row>
    <row r="1872" spans="1:10" x14ac:dyDescent="0.2">
      <c r="A1872" s="199"/>
      <c r="B1872" s="178"/>
      <c r="C1872" s="178"/>
      <c r="E1872" s="178"/>
      <c r="F1872" s="178"/>
      <c r="G1872" s="178"/>
      <c r="I1872" s="178"/>
      <c r="J1872" s="178"/>
    </row>
    <row r="1873" spans="1:10" x14ac:dyDescent="0.2">
      <c r="A1873" s="199"/>
      <c r="B1873" s="178"/>
      <c r="C1873" s="178"/>
      <c r="E1873" s="178"/>
      <c r="F1873" s="178"/>
      <c r="G1873" s="178"/>
      <c r="I1873" s="178"/>
      <c r="J1873" s="178"/>
    </row>
    <row r="1874" spans="1:10" x14ac:dyDescent="0.2">
      <c r="A1874" s="199"/>
      <c r="B1874" s="178"/>
      <c r="C1874" s="178"/>
      <c r="E1874" s="178"/>
      <c r="F1874" s="178"/>
      <c r="G1874" s="178"/>
      <c r="I1874" s="178"/>
      <c r="J1874" s="178"/>
    </row>
    <row r="1875" spans="1:10" x14ac:dyDescent="0.2">
      <c r="A1875" s="199"/>
      <c r="B1875" s="178"/>
      <c r="C1875" s="178"/>
      <c r="E1875" s="178"/>
      <c r="F1875" s="178"/>
      <c r="G1875" s="178"/>
      <c r="I1875" s="178"/>
      <c r="J1875" s="178"/>
    </row>
    <row r="1876" spans="1:10" x14ac:dyDescent="0.2">
      <c r="A1876" s="199"/>
      <c r="B1876" s="178"/>
      <c r="C1876" s="178"/>
      <c r="E1876" s="178"/>
      <c r="F1876" s="178"/>
      <c r="G1876" s="178"/>
      <c r="I1876" s="178"/>
      <c r="J1876" s="178"/>
    </row>
    <row r="1877" spans="1:10" x14ac:dyDescent="0.2">
      <c r="A1877" s="199"/>
      <c r="B1877" s="178"/>
      <c r="C1877" s="178"/>
      <c r="E1877" s="178"/>
      <c r="F1877" s="178"/>
      <c r="G1877" s="178"/>
      <c r="I1877" s="178"/>
      <c r="J1877" s="178"/>
    </row>
    <row r="1878" spans="1:10" x14ac:dyDescent="0.2">
      <c r="A1878" s="199"/>
      <c r="B1878" s="178"/>
      <c r="C1878" s="178"/>
      <c r="E1878" s="178"/>
      <c r="F1878" s="178"/>
      <c r="G1878" s="178"/>
      <c r="I1878" s="178"/>
      <c r="J1878" s="178"/>
    </row>
    <row r="1879" spans="1:10" x14ac:dyDescent="0.2">
      <c r="A1879" s="199"/>
      <c r="B1879" s="178"/>
      <c r="C1879" s="178"/>
      <c r="E1879" s="178"/>
      <c r="F1879" s="178"/>
      <c r="G1879" s="178"/>
      <c r="I1879" s="178"/>
      <c r="J1879" s="178"/>
    </row>
    <row r="1880" spans="1:10" x14ac:dyDescent="0.2">
      <c r="A1880" s="199"/>
      <c r="B1880" s="178"/>
      <c r="C1880" s="178"/>
      <c r="E1880" s="178"/>
      <c r="F1880" s="178"/>
      <c r="G1880" s="178"/>
      <c r="I1880" s="178"/>
      <c r="J1880" s="178"/>
    </row>
    <row r="1881" spans="1:10" x14ac:dyDescent="0.2">
      <c r="A1881" s="199"/>
      <c r="B1881" s="178"/>
      <c r="C1881" s="178"/>
      <c r="E1881" s="178"/>
      <c r="F1881" s="178"/>
      <c r="G1881" s="178"/>
      <c r="I1881" s="178"/>
      <c r="J1881" s="178"/>
    </row>
    <row r="1882" spans="1:10" x14ac:dyDescent="0.2">
      <c r="A1882" s="199"/>
      <c r="B1882" s="178"/>
      <c r="C1882" s="178"/>
      <c r="E1882" s="178"/>
      <c r="F1882" s="178"/>
      <c r="G1882" s="178"/>
      <c r="I1882" s="178"/>
      <c r="J1882" s="178"/>
    </row>
    <row r="1883" spans="1:10" x14ac:dyDescent="0.2">
      <c r="A1883" s="199"/>
      <c r="B1883" s="178"/>
      <c r="C1883" s="178"/>
      <c r="E1883" s="178"/>
      <c r="F1883" s="178"/>
      <c r="G1883" s="178"/>
      <c r="I1883" s="178"/>
      <c r="J1883" s="178"/>
    </row>
    <row r="1884" spans="1:10" x14ac:dyDescent="0.2">
      <c r="A1884" s="199"/>
      <c r="B1884" s="178"/>
      <c r="C1884" s="178"/>
      <c r="E1884" s="178"/>
      <c r="F1884" s="178"/>
      <c r="G1884" s="178"/>
      <c r="I1884" s="178"/>
      <c r="J1884" s="178"/>
    </row>
    <row r="1885" spans="1:10" x14ac:dyDescent="0.2">
      <c r="A1885" s="199"/>
      <c r="B1885" s="178"/>
      <c r="C1885" s="178"/>
      <c r="E1885" s="178"/>
      <c r="F1885" s="178"/>
      <c r="G1885" s="178"/>
      <c r="I1885" s="178"/>
      <c r="J1885" s="178"/>
    </row>
    <row r="1886" spans="1:10" x14ac:dyDescent="0.2">
      <c r="A1886" s="199"/>
      <c r="B1886" s="178"/>
      <c r="C1886" s="178"/>
      <c r="E1886" s="178"/>
      <c r="F1886" s="178"/>
      <c r="G1886" s="178"/>
      <c r="I1886" s="178"/>
      <c r="J1886" s="178"/>
    </row>
    <row r="1887" spans="1:10" x14ac:dyDescent="0.2">
      <c r="A1887" s="199"/>
      <c r="B1887" s="178"/>
      <c r="C1887" s="178"/>
      <c r="E1887" s="178"/>
      <c r="F1887" s="178"/>
      <c r="G1887" s="178"/>
      <c r="I1887" s="178"/>
      <c r="J1887" s="178"/>
    </row>
    <row r="1888" spans="1:10" x14ac:dyDescent="0.2">
      <c r="A1888" s="199"/>
      <c r="B1888" s="178"/>
      <c r="C1888" s="178"/>
      <c r="E1888" s="178"/>
      <c r="F1888" s="178"/>
      <c r="G1888" s="178"/>
      <c r="I1888" s="178"/>
      <c r="J1888" s="178"/>
    </row>
    <row r="1889" spans="1:10" x14ac:dyDescent="0.2">
      <c r="A1889" s="199"/>
      <c r="B1889" s="178"/>
      <c r="C1889" s="178"/>
      <c r="E1889" s="178"/>
      <c r="F1889" s="178"/>
      <c r="G1889" s="178"/>
      <c r="I1889" s="178"/>
      <c r="J1889" s="178"/>
    </row>
    <row r="1890" spans="1:10" x14ac:dyDescent="0.2">
      <c r="A1890" s="199"/>
      <c r="B1890" s="178"/>
      <c r="C1890" s="178"/>
      <c r="E1890" s="178"/>
      <c r="F1890" s="178"/>
      <c r="G1890" s="178"/>
      <c r="I1890" s="178"/>
      <c r="J1890" s="178"/>
    </row>
    <row r="1891" spans="1:10" x14ac:dyDescent="0.2">
      <c r="A1891" s="199"/>
      <c r="B1891" s="178"/>
      <c r="C1891" s="178"/>
      <c r="E1891" s="178"/>
      <c r="F1891" s="178"/>
      <c r="G1891" s="178"/>
      <c r="I1891" s="178"/>
      <c r="J1891" s="178"/>
    </row>
    <row r="1892" spans="1:10" x14ac:dyDescent="0.2">
      <c r="A1892" s="199"/>
      <c r="B1892" s="178"/>
      <c r="C1892" s="178"/>
      <c r="E1892" s="178"/>
      <c r="F1892" s="178"/>
      <c r="G1892" s="178"/>
      <c r="I1892" s="178"/>
      <c r="J1892" s="178"/>
    </row>
    <row r="1893" spans="1:10" x14ac:dyDescent="0.2">
      <c r="A1893" s="199"/>
      <c r="B1893" s="178"/>
      <c r="C1893" s="178"/>
      <c r="E1893" s="178"/>
      <c r="F1893" s="178"/>
      <c r="G1893" s="178"/>
      <c r="I1893" s="178"/>
      <c r="J1893" s="178"/>
    </row>
    <row r="1894" spans="1:10" x14ac:dyDescent="0.2">
      <c r="A1894" s="199"/>
      <c r="B1894" s="178"/>
      <c r="C1894" s="178"/>
      <c r="E1894" s="178"/>
      <c r="F1894" s="178"/>
      <c r="G1894" s="178"/>
      <c r="I1894" s="178"/>
      <c r="J1894" s="178"/>
    </row>
    <row r="1895" spans="1:10" x14ac:dyDescent="0.2">
      <c r="A1895" s="199"/>
      <c r="B1895" s="178"/>
      <c r="C1895" s="178"/>
      <c r="E1895" s="178"/>
      <c r="F1895" s="178"/>
      <c r="G1895" s="178"/>
      <c r="I1895" s="178"/>
      <c r="J1895" s="178"/>
    </row>
    <row r="1896" spans="1:10" x14ac:dyDescent="0.2">
      <c r="A1896" s="199"/>
      <c r="B1896" s="178"/>
      <c r="C1896" s="178"/>
      <c r="E1896" s="178"/>
      <c r="F1896" s="178"/>
      <c r="G1896" s="178"/>
      <c r="I1896" s="178"/>
      <c r="J1896" s="178"/>
    </row>
    <row r="1897" spans="1:10" x14ac:dyDescent="0.2">
      <c r="A1897" s="199"/>
      <c r="B1897" s="178"/>
      <c r="C1897" s="178"/>
      <c r="E1897" s="178"/>
      <c r="F1897" s="178"/>
      <c r="G1897" s="178"/>
      <c r="I1897" s="178"/>
      <c r="J1897" s="178"/>
    </row>
    <row r="1898" spans="1:10" x14ac:dyDescent="0.2">
      <c r="A1898" s="199"/>
      <c r="B1898" s="178"/>
      <c r="C1898" s="178"/>
      <c r="E1898" s="178"/>
      <c r="F1898" s="178"/>
      <c r="G1898" s="178"/>
      <c r="I1898" s="178"/>
      <c r="J1898" s="178"/>
    </row>
    <row r="1899" spans="1:10" x14ac:dyDescent="0.2">
      <c r="A1899" s="199"/>
      <c r="B1899" s="178"/>
      <c r="C1899" s="178"/>
      <c r="E1899" s="178"/>
      <c r="F1899" s="178"/>
      <c r="G1899" s="178"/>
      <c r="I1899" s="178"/>
      <c r="J1899" s="178"/>
    </row>
    <row r="1900" spans="1:10" x14ac:dyDescent="0.2">
      <c r="A1900" s="199"/>
      <c r="B1900" s="178"/>
      <c r="C1900" s="178"/>
      <c r="E1900" s="178"/>
      <c r="F1900" s="178"/>
      <c r="G1900" s="178"/>
      <c r="I1900" s="178"/>
      <c r="J1900" s="178"/>
    </row>
    <row r="1901" spans="1:10" x14ac:dyDescent="0.2">
      <c r="A1901" s="199"/>
      <c r="B1901" s="178"/>
      <c r="C1901" s="178"/>
      <c r="E1901" s="178"/>
      <c r="F1901" s="178"/>
      <c r="G1901" s="178"/>
      <c r="I1901" s="178"/>
      <c r="J1901" s="178"/>
    </row>
    <row r="1902" spans="1:10" x14ac:dyDescent="0.2">
      <c r="A1902" s="199"/>
      <c r="B1902" s="178"/>
      <c r="C1902" s="178"/>
      <c r="E1902" s="178"/>
      <c r="F1902" s="178"/>
      <c r="G1902" s="178"/>
      <c r="I1902" s="178"/>
      <c r="J1902" s="178"/>
    </row>
    <row r="1903" spans="1:10" x14ac:dyDescent="0.2">
      <c r="A1903" s="199"/>
      <c r="B1903" s="178"/>
      <c r="C1903" s="178"/>
      <c r="E1903" s="178"/>
      <c r="F1903" s="178"/>
      <c r="G1903" s="178"/>
      <c r="I1903" s="178"/>
      <c r="J1903" s="178"/>
    </row>
    <row r="1904" spans="1:10" x14ac:dyDescent="0.2">
      <c r="A1904" s="199"/>
      <c r="B1904" s="178"/>
      <c r="C1904" s="178"/>
      <c r="E1904" s="178"/>
      <c r="F1904" s="178"/>
      <c r="G1904" s="178"/>
      <c r="I1904" s="178"/>
      <c r="J1904" s="178"/>
    </row>
    <row r="1905" spans="1:10" x14ac:dyDescent="0.2">
      <c r="A1905" s="199"/>
      <c r="B1905" s="178"/>
      <c r="C1905" s="178"/>
      <c r="E1905" s="178"/>
      <c r="F1905" s="178"/>
      <c r="G1905" s="178"/>
      <c r="I1905" s="178"/>
      <c r="J1905" s="178"/>
    </row>
    <row r="1906" spans="1:10" x14ac:dyDescent="0.2">
      <c r="A1906" s="199"/>
      <c r="B1906" s="178"/>
      <c r="C1906" s="178"/>
      <c r="E1906" s="178"/>
      <c r="F1906" s="178"/>
      <c r="G1906" s="178"/>
      <c r="I1906" s="178"/>
      <c r="J1906" s="178"/>
    </row>
    <row r="1907" spans="1:10" x14ac:dyDescent="0.2">
      <c r="A1907" s="199"/>
      <c r="B1907" s="178"/>
      <c r="C1907" s="178"/>
      <c r="E1907" s="178"/>
      <c r="F1907" s="178"/>
      <c r="G1907" s="178"/>
      <c r="I1907" s="178"/>
      <c r="J1907" s="178"/>
    </row>
    <row r="1908" spans="1:10" x14ac:dyDescent="0.2">
      <c r="A1908" s="199"/>
      <c r="B1908" s="178"/>
      <c r="C1908" s="178"/>
      <c r="E1908" s="178"/>
      <c r="F1908" s="178"/>
      <c r="G1908" s="178"/>
      <c r="I1908" s="178"/>
      <c r="J1908" s="178"/>
    </row>
    <row r="1909" spans="1:10" x14ac:dyDescent="0.2">
      <c r="A1909" s="199"/>
      <c r="B1909" s="178"/>
      <c r="C1909" s="178"/>
      <c r="E1909" s="178"/>
      <c r="F1909" s="178"/>
      <c r="G1909" s="178"/>
      <c r="I1909" s="178"/>
      <c r="J1909" s="178"/>
    </row>
    <row r="1910" spans="1:10" x14ac:dyDescent="0.2">
      <c r="A1910" s="199"/>
      <c r="B1910" s="178"/>
      <c r="C1910" s="178"/>
      <c r="E1910" s="178"/>
      <c r="F1910" s="178"/>
      <c r="G1910" s="178"/>
      <c r="I1910" s="178"/>
      <c r="J1910" s="178"/>
    </row>
    <row r="1911" spans="1:10" x14ac:dyDescent="0.2">
      <c r="A1911" s="199"/>
      <c r="B1911" s="178"/>
      <c r="C1911" s="178"/>
      <c r="E1911" s="178"/>
      <c r="F1911" s="178"/>
      <c r="G1911" s="178"/>
      <c r="I1911" s="178"/>
      <c r="J1911" s="178"/>
    </row>
    <row r="1912" spans="1:10" x14ac:dyDescent="0.2">
      <c r="A1912" s="199"/>
      <c r="B1912" s="178"/>
      <c r="C1912" s="178"/>
      <c r="E1912" s="178"/>
      <c r="F1912" s="178"/>
      <c r="G1912" s="178"/>
      <c r="I1912" s="178"/>
      <c r="J1912" s="178"/>
    </row>
    <row r="1913" spans="1:10" x14ac:dyDescent="0.2">
      <c r="A1913" s="199"/>
      <c r="B1913" s="178"/>
      <c r="C1913" s="178"/>
      <c r="E1913" s="178"/>
      <c r="F1913" s="178"/>
      <c r="G1913" s="178"/>
      <c r="I1913" s="178"/>
      <c r="J1913" s="178"/>
    </row>
    <row r="1914" spans="1:10" x14ac:dyDescent="0.2">
      <c r="A1914" s="199"/>
      <c r="B1914" s="178"/>
      <c r="C1914" s="178"/>
      <c r="E1914" s="178"/>
      <c r="F1914" s="178"/>
      <c r="G1914" s="178"/>
      <c r="I1914" s="178"/>
      <c r="J1914" s="178"/>
    </row>
    <row r="1915" spans="1:10" x14ac:dyDescent="0.2">
      <c r="A1915" s="199"/>
      <c r="B1915" s="178"/>
      <c r="C1915" s="178"/>
      <c r="E1915" s="178"/>
      <c r="F1915" s="178"/>
      <c r="G1915" s="178"/>
      <c r="I1915" s="178"/>
      <c r="J1915" s="178"/>
    </row>
    <row r="1916" spans="1:10" x14ac:dyDescent="0.2">
      <c r="A1916" s="199"/>
      <c r="B1916" s="178"/>
      <c r="C1916" s="178"/>
      <c r="E1916" s="178"/>
      <c r="F1916" s="178"/>
      <c r="G1916" s="178"/>
      <c r="I1916" s="178"/>
      <c r="J1916" s="178"/>
    </row>
    <row r="1917" spans="1:10" x14ac:dyDescent="0.2">
      <c r="A1917" s="199"/>
      <c r="B1917" s="178"/>
      <c r="C1917" s="178"/>
      <c r="E1917" s="178"/>
      <c r="F1917" s="178"/>
      <c r="G1917" s="178"/>
      <c r="I1917" s="178"/>
      <c r="J1917" s="178"/>
    </row>
    <row r="1918" spans="1:10" x14ac:dyDescent="0.2">
      <c r="A1918" s="199"/>
      <c r="B1918" s="178"/>
      <c r="C1918" s="178"/>
      <c r="E1918" s="178"/>
      <c r="F1918" s="178"/>
      <c r="G1918" s="178"/>
      <c r="I1918" s="178"/>
      <c r="J1918" s="178"/>
    </row>
    <row r="1919" spans="1:10" x14ac:dyDescent="0.2">
      <c r="A1919" s="199"/>
      <c r="B1919" s="178"/>
      <c r="C1919" s="178"/>
      <c r="E1919" s="178"/>
      <c r="F1919" s="178"/>
      <c r="G1919" s="178"/>
      <c r="I1919" s="178"/>
      <c r="J1919" s="178"/>
    </row>
    <row r="1920" spans="1:10" x14ac:dyDescent="0.2">
      <c r="A1920" s="199"/>
      <c r="B1920" s="178"/>
      <c r="C1920" s="178"/>
      <c r="E1920" s="178"/>
      <c r="F1920" s="178"/>
      <c r="G1920" s="178"/>
      <c r="I1920" s="178"/>
      <c r="J1920" s="178"/>
    </row>
    <row r="1921" spans="1:10" x14ac:dyDescent="0.2">
      <c r="A1921" s="199"/>
      <c r="B1921" s="178"/>
      <c r="C1921" s="178"/>
      <c r="E1921" s="178"/>
      <c r="F1921" s="178"/>
      <c r="G1921" s="178"/>
      <c r="I1921" s="178"/>
      <c r="J1921" s="178"/>
    </row>
    <row r="1922" spans="1:10" x14ac:dyDescent="0.2">
      <c r="A1922" s="199"/>
      <c r="B1922" s="178"/>
      <c r="C1922" s="178"/>
      <c r="E1922" s="178"/>
      <c r="F1922" s="178"/>
      <c r="G1922" s="178"/>
      <c r="I1922" s="178"/>
      <c r="J1922" s="178"/>
    </row>
    <row r="1923" spans="1:10" x14ac:dyDescent="0.2">
      <c r="A1923" s="199"/>
      <c r="B1923" s="178"/>
      <c r="C1923" s="178"/>
      <c r="E1923" s="178"/>
      <c r="F1923" s="178"/>
      <c r="G1923" s="178"/>
      <c r="I1923" s="178"/>
      <c r="J1923" s="178"/>
    </row>
    <row r="1924" spans="1:10" x14ac:dyDescent="0.2">
      <c r="A1924" s="199"/>
      <c r="B1924" s="178"/>
      <c r="C1924" s="178"/>
      <c r="E1924" s="178"/>
      <c r="F1924" s="178"/>
      <c r="G1924" s="178"/>
      <c r="I1924" s="178"/>
      <c r="J1924" s="178"/>
    </row>
    <row r="1925" spans="1:10" x14ac:dyDescent="0.2">
      <c r="A1925" s="199"/>
      <c r="B1925" s="178"/>
      <c r="C1925" s="178"/>
      <c r="E1925" s="178"/>
      <c r="F1925" s="178"/>
      <c r="G1925" s="178"/>
      <c r="I1925" s="178"/>
      <c r="J1925" s="178"/>
    </row>
    <row r="1926" spans="1:10" x14ac:dyDescent="0.2">
      <c r="A1926" s="199"/>
      <c r="B1926" s="178"/>
      <c r="C1926" s="178"/>
      <c r="E1926" s="178"/>
      <c r="F1926" s="178"/>
      <c r="G1926" s="178"/>
      <c r="I1926" s="178"/>
      <c r="J1926" s="178"/>
    </row>
    <row r="1927" spans="1:10" x14ac:dyDescent="0.2">
      <c r="A1927" s="199"/>
      <c r="B1927" s="178"/>
      <c r="C1927" s="178"/>
      <c r="E1927" s="178"/>
      <c r="F1927" s="178"/>
      <c r="G1927" s="178"/>
      <c r="I1927" s="178"/>
      <c r="J1927" s="178"/>
    </row>
    <row r="1928" spans="1:10" x14ac:dyDescent="0.2">
      <c r="A1928" s="199"/>
      <c r="B1928" s="178"/>
      <c r="C1928" s="178"/>
      <c r="E1928" s="178"/>
      <c r="F1928" s="178"/>
      <c r="G1928" s="178"/>
      <c r="I1928" s="178"/>
      <c r="J1928" s="178"/>
    </row>
    <row r="1929" spans="1:10" x14ac:dyDescent="0.2">
      <c r="A1929" s="199"/>
      <c r="B1929" s="178"/>
      <c r="C1929" s="178"/>
      <c r="E1929" s="178"/>
      <c r="F1929" s="178"/>
      <c r="G1929" s="178"/>
      <c r="I1929" s="178"/>
      <c r="J1929" s="178"/>
    </row>
    <row r="1930" spans="1:10" x14ac:dyDescent="0.2">
      <c r="A1930" s="199"/>
      <c r="B1930" s="178"/>
      <c r="C1930" s="178"/>
      <c r="E1930" s="178"/>
      <c r="F1930" s="178"/>
      <c r="G1930" s="178"/>
      <c r="I1930" s="178"/>
      <c r="J1930" s="178"/>
    </row>
    <row r="1931" spans="1:10" x14ac:dyDescent="0.2">
      <c r="A1931" s="199"/>
      <c r="B1931" s="178"/>
      <c r="C1931" s="178"/>
      <c r="E1931" s="178"/>
      <c r="F1931" s="178"/>
      <c r="G1931" s="178"/>
      <c r="I1931" s="178"/>
      <c r="J1931" s="178"/>
    </row>
    <row r="1932" spans="1:10" x14ac:dyDescent="0.2">
      <c r="A1932" s="199"/>
      <c r="B1932" s="178"/>
      <c r="C1932" s="178"/>
      <c r="E1932" s="178"/>
      <c r="F1932" s="178"/>
      <c r="G1932" s="178"/>
      <c r="I1932" s="178"/>
      <c r="J1932" s="178"/>
    </row>
    <row r="1933" spans="1:10" x14ac:dyDescent="0.2">
      <c r="A1933" s="199"/>
      <c r="B1933" s="178"/>
      <c r="C1933" s="178"/>
      <c r="E1933" s="178"/>
      <c r="F1933" s="178"/>
      <c r="G1933" s="178"/>
      <c r="I1933" s="178"/>
      <c r="J1933" s="178"/>
    </row>
    <row r="1934" spans="1:10" x14ac:dyDescent="0.2">
      <c r="A1934" s="199"/>
      <c r="B1934" s="178"/>
      <c r="C1934" s="178"/>
      <c r="E1934" s="178"/>
      <c r="F1934" s="178"/>
      <c r="G1934" s="178"/>
      <c r="I1934" s="178"/>
      <c r="J1934" s="178"/>
    </row>
    <row r="1935" spans="1:10" x14ac:dyDescent="0.2">
      <c r="A1935" s="199"/>
      <c r="B1935" s="178"/>
      <c r="C1935" s="178"/>
      <c r="E1935" s="178"/>
      <c r="F1935" s="178"/>
      <c r="G1935" s="178"/>
      <c r="I1935" s="178"/>
      <c r="J1935" s="178"/>
    </row>
    <row r="1936" spans="1:10" x14ac:dyDescent="0.2">
      <c r="A1936" s="199"/>
      <c r="B1936" s="178"/>
      <c r="C1936" s="178"/>
      <c r="E1936" s="178"/>
      <c r="F1936" s="178"/>
      <c r="G1936" s="178"/>
      <c r="I1936" s="178"/>
      <c r="J1936" s="178"/>
    </row>
    <row r="1937" spans="1:10" x14ac:dyDescent="0.2">
      <c r="A1937" s="199"/>
      <c r="B1937" s="178"/>
      <c r="C1937" s="178"/>
      <c r="E1937" s="178"/>
      <c r="F1937" s="178"/>
      <c r="G1937" s="178"/>
      <c r="I1937" s="178"/>
      <c r="J1937" s="178"/>
    </row>
    <row r="1938" spans="1:10" x14ac:dyDescent="0.2">
      <c r="A1938" s="199"/>
      <c r="B1938" s="178"/>
      <c r="C1938" s="178"/>
      <c r="E1938" s="178"/>
      <c r="F1938" s="178"/>
      <c r="G1938" s="178"/>
      <c r="I1938" s="178"/>
      <c r="J1938" s="178"/>
    </row>
    <row r="1939" spans="1:10" x14ac:dyDescent="0.2">
      <c r="A1939" s="199"/>
      <c r="B1939" s="178"/>
      <c r="C1939" s="178"/>
      <c r="E1939" s="178"/>
      <c r="F1939" s="178"/>
      <c r="G1939" s="178"/>
      <c r="I1939" s="178"/>
      <c r="J1939" s="178"/>
    </row>
    <row r="1940" spans="1:10" x14ac:dyDescent="0.2">
      <c r="A1940" s="199"/>
      <c r="B1940" s="178"/>
      <c r="C1940" s="178"/>
      <c r="E1940" s="178"/>
      <c r="F1940" s="178"/>
      <c r="G1940" s="178"/>
      <c r="I1940" s="178"/>
      <c r="J1940" s="178"/>
    </row>
    <row r="1941" spans="1:10" x14ac:dyDescent="0.2">
      <c r="A1941" s="199"/>
      <c r="B1941" s="178"/>
      <c r="C1941" s="178"/>
      <c r="E1941" s="178"/>
      <c r="F1941" s="178"/>
      <c r="G1941" s="178"/>
      <c r="I1941" s="178"/>
      <c r="J1941" s="178"/>
    </row>
    <row r="1942" spans="1:10" x14ac:dyDescent="0.2">
      <c r="A1942" s="199"/>
      <c r="B1942" s="178"/>
      <c r="C1942" s="178"/>
      <c r="E1942" s="178"/>
      <c r="F1942" s="178"/>
      <c r="G1942" s="178"/>
      <c r="I1942" s="178"/>
      <c r="J1942" s="178"/>
    </row>
    <row r="1943" spans="1:10" x14ac:dyDescent="0.2">
      <c r="A1943" s="199"/>
      <c r="B1943" s="178"/>
      <c r="C1943" s="178"/>
      <c r="E1943" s="178"/>
      <c r="F1943" s="178"/>
      <c r="G1943" s="178"/>
      <c r="I1943" s="178"/>
      <c r="J1943" s="178"/>
    </row>
    <row r="1944" spans="1:10" x14ac:dyDescent="0.2">
      <c r="A1944" s="199"/>
      <c r="B1944" s="178"/>
      <c r="C1944" s="178"/>
      <c r="E1944" s="178"/>
      <c r="F1944" s="178"/>
      <c r="G1944" s="178"/>
      <c r="I1944" s="178"/>
      <c r="J1944" s="178"/>
    </row>
    <row r="1945" spans="1:10" x14ac:dyDescent="0.2">
      <c r="A1945" s="199"/>
      <c r="B1945" s="178"/>
      <c r="C1945" s="178"/>
      <c r="E1945" s="178"/>
      <c r="F1945" s="178"/>
      <c r="G1945" s="178"/>
      <c r="I1945" s="178"/>
      <c r="J1945" s="178"/>
    </row>
    <row r="1946" spans="1:10" x14ac:dyDescent="0.2">
      <c r="A1946" s="199"/>
      <c r="B1946" s="178"/>
      <c r="C1946" s="178"/>
      <c r="E1946" s="178"/>
      <c r="F1946" s="178"/>
      <c r="G1946" s="178"/>
      <c r="I1946" s="178"/>
      <c r="J1946" s="178"/>
    </row>
    <row r="1947" spans="1:10" x14ac:dyDescent="0.2">
      <c r="A1947" s="199"/>
      <c r="B1947" s="178"/>
      <c r="C1947" s="178"/>
      <c r="E1947" s="178"/>
      <c r="F1947" s="178"/>
      <c r="G1947" s="178"/>
      <c r="I1947" s="178"/>
      <c r="J1947" s="178"/>
    </row>
    <row r="1948" spans="1:10" x14ac:dyDescent="0.2">
      <c r="A1948" s="199"/>
      <c r="B1948" s="178"/>
      <c r="C1948" s="178"/>
      <c r="E1948" s="178"/>
      <c r="F1948" s="178"/>
      <c r="G1948" s="178"/>
      <c r="I1948" s="178"/>
      <c r="J1948" s="178"/>
    </row>
    <row r="1949" spans="1:10" x14ac:dyDescent="0.2">
      <c r="A1949" s="199"/>
      <c r="B1949" s="178"/>
      <c r="C1949" s="178"/>
      <c r="E1949" s="178"/>
      <c r="F1949" s="178"/>
      <c r="G1949" s="178"/>
      <c r="I1949" s="178"/>
      <c r="J1949" s="178"/>
    </row>
    <row r="1950" spans="1:10" x14ac:dyDescent="0.2">
      <c r="A1950" s="199"/>
      <c r="B1950" s="178"/>
      <c r="C1950" s="178"/>
      <c r="E1950" s="178"/>
      <c r="F1950" s="178"/>
      <c r="G1950" s="178"/>
      <c r="I1950" s="178"/>
      <c r="J1950" s="178"/>
    </row>
    <row r="1951" spans="1:10" x14ac:dyDescent="0.2">
      <c r="A1951" s="199"/>
      <c r="B1951" s="178"/>
      <c r="C1951" s="178"/>
      <c r="E1951" s="178"/>
      <c r="F1951" s="178"/>
      <c r="G1951" s="178"/>
      <c r="I1951" s="178"/>
      <c r="J1951" s="178"/>
    </row>
    <row r="1952" spans="1:10" x14ac:dyDescent="0.2">
      <c r="A1952" s="1"/>
      <c r="B1952" s="178"/>
      <c r="C1952" s="178"/>
      <c r="E1952" s="178"/>
      <c r="F1952" s="178"/>
      <c r="G1952" s="178"/>
      <c r="I1952" s="178"/>
      <c r="J1952" s="178"/>
    </row>
    <row r="1953" spans="1:10" x14ac:dyDescent="0.2">
      <c r="A1953" s="1"/>
      <c r="B1953" s="178"/>
      <c r="C1953" s="178"/>
      <c r="E1953" s="178"/>
      <c r="F1953" s="178"/>
      <c r="G1953" s="178"/>
      <c r="I1953" s="178"/>
      <c r="J1953" s="178"/>
    </row>
    <row r="1954" spans="1:10" x14ac:dyDescent="0.2">
      <c r="A1954" s="1"/>
      <c r="B1954" s="178"/>
      <c r="C1954" s="178"/>
      <c r="E1954" s="178"/>
      <c r="F1954" s="178"/>
      <c r="G1954" s="178"/>
      <c r="I1954" s="178"/>
      <c r="J1954" s="178"/>
    </row>
    <row r="1955" spans="1:10" x14ac:dyDescent="0.2">
      <c r="A1955" s="1"/>
      <c r="B1955" s="178"/>
      <c r="C1955" s="178"/>
      <c r="E1955" s="178"/>
      <c r="F1955" s="178"/>
      <c r="G1955" s="178"/>
      <c r="I1955" s="178"/>
      <c r="J1955" s="178"/>
    </row>
    <row r="1956" spans="1:10" x14ac:dyDescent="0.2">
      <c r="A1956" s="1"/>
      <c r="B1956" s="178"/>
      <c r="C1956" s="178"/>
      <c r="E1956" s="178"/>
      <c r="F1956" s="178"/>
      <c r="G1956" s="178"/>
      <c r="I1956" s="178"/>
      <c r="J1956" s="178"/>
    </row>
    <row r="1957" spans="1:10" x14ac:dyDescent="0.2">
      <c r="A1957" s="1"/>
      <c r="B1957" s="178"/>
      <c r="C1957" s="178"/>
      <c r="E1957" s="178"/>
      <c r="F1957" s="178"/>
      <c r="G1957" s="178"/>
      <c r="I1957" s="178"/>
      <c r="J1957" s="178"/>
    </row>
    <row r="1958" spans="1:10" x14ac:dyDescent="0.2">
      <c r="A1958" s="1"/>
      <c r="B1958" s="178"/>
      <c r="C1958" s="178"/>
      <c r="E1958" s="178"/>
      <c r="F1958" s="178"/>
      <c r="G1958" s="178"/>
      <c r="I1958" s="178"/>
      <c r="J1958" s="178"/>
    </row>
    <row r="1959" spans="1:10" x14ac:dyDescent="0.2">
      <c r="A1959" s="1"/>
      <c r="B1959" s="178"/>
      <c r="C1959" s="178"/>
      <c r="E1959" s="178"/>
      <c r="F1959" s="178"/>
      <c r="G1959" s="178"/>
      <c r="I1959" s="178"/>
      <c r="J1959" s="178"/>
    </row>
    <row r="1960" spans="1:10" x14ac:dyDescent="0.2">
      <c r="A1960" s="1"/>
      <c r="B1960" s="178"/>
      <c r="C1960" s="178"/>
      <c r="E1960" s="178"/>
      <c r="F1960" s="178"/>
      <c r="G1960" s="178"/>
      <c r="I1960" s="178"/>
      <c r="J1960" s="178"/>
    </row>
    <row r="1961" spans="1:10" x14ac:dyDescent="0.2">
      <c r="A1961" s="1"/>
      <c r="B1961" s="178"/>
      <c r="C1961" s="178"/>
      <c r="E1961" s="178"/>
      <c r="F1961" s="178"/>
      <c r="G1961" s="178"/>
      <c r="I1961" s="178"/>
      <c r="J1961" s="178"/>
    </row>
    <row r="1962" spans="1:10" x14ac:dyDescent="0.2">
      <c r="A1962" s="1"/>
      <c r="B1962" s="178"/>
      <c r="C1962" s="178"/>
      <c r="E1962" s="178"/>
      <c r="F1962" s="178"/>
      <c r="G1962" s="178"/>
      <c r="I1962" s="178"/>
      <c r="J1962" s="178"/>
    </row>
    <row r="1963" spans="1:10" x14ac:dyDescent="0.2">
      <c r="A1963" s="1"/>
      <c r="B1963" s="178"/>
      <c r="C1963" s="178"/>
      <c r="E1963" s="178"/>
      <c r="F1963" s="178"/>
      <c r="G1963" s="178"/>
      <c r="I1963" s="178"/>
      <c r="J1963" s="178"/>
    </row>
    <row r="1964" spans="1:10" x14ac:dyDescent="0.2">
      <c r="A1964" s="1"/>
      <c r="B1964" s="178"/>
      <c r="C1964" s="178"/>
      <c r="E1964" s="178"/>
      <c r="F1964" s="178"/>
      <c r="G1964" s="178"/>
      <c r="I1964" s="178"/>
      <c r="J1964" s="178"/>
    </row>
    <row r="1965" spans="1:10" x14ac:dyDescent="0.2">
      <c r="A1965" s="1"/>
      <c r="B1965" s="178"/>
      <c r="C1965" s="178"/>
      <c r="E1965" s="178"/>
      <c r="F1965" s="178"/>
      <c r="G1965" s="178"/>
      <c r="I1965" s="178"/>
      <c r="J1965" s="178"/>
    </row>
    <row r="1966" spans="1:10" x14ac:dyDescent="0.2">
      <c r="A1966" s="1"/>
      <c r="B1966" s="178"/>
      <c r="C1966" s="178"/>
      <c r="E1966" s="178"/>
      <c r="F1966" s="178"/>
      <c r="G1966" s="178"/>
      <c r="I1966" s="178"/>
      <c r="J1966" s="178"/>
    </row>
    <row r="1967" spans="1:10" x14ac:dyDescent="0.2">
      <c r="A1967" s="1"/>
      <c r="B1967" s="178"/>
      <c r="C1967" s="178"/>
      <c r="E1967" s="178"/>
      <c r="F1967" s="178"/>
      <c r="G1967" s="178"/>
      <c r="I1967" s="178"/>
      <c r="J1967" s="178"/>
    </row>
    <row r="1968" spans="1:10" x14ac:dyDescent="0.2">
      <c r="A1968" s="1"/>
      <c r="B1968" s="178"/>
      <c r="C1968" s="178"/>
      <c r="E1968" s="178"/>
      <c r="F1968" s="178"/>
      <c r="G1968" s="178"/>
      <c r="I1968" s="178"/>
      <c r="J1968" s="178"/>
    </row>
    <row r="1969" spans="1:10" x14ac:dyDescent="0.2">
      <c r="A1969" s="1"/>
      <c r="B1969" s="178"/>
      <c r="C1969" s="178"/>
      <c r="E1969" s="178"/>
      <c r="F1969" s="178"/>
      <c r="G1969" s="178"/>
      <c r="I1969" s="178"/>
      <c r="J1969" s="178"/>
    </row>
    <row r="1970" spans="1:10" x14ac:dyDescent="0.2">
      <c r="A1970" s="1"/>
      <c r="B1970" s="178"/>
      <c r="C1970" s="178"/>
      <c r="E1970" s="178"/>
      <c r="F1970" s="178"/>
      <c r="G1970" s="178"/>
      <c r="I1970" s="178"/>
      <c r="J1970" s="178"/>
    </row>
    <row r="1971" spans="1:10" x14ac:dyDescent="0.2">
      <c r="A1971" s="1"/>
      <c r="B1971" s="178"/>
      <c r="C1971" s="178"/>
      <c r="E1971" s="178"/>
      <c r="F1971" s="178"/>
      <c r="G1971" s="178"/>
      <c r="I1971" s="178"/>
      <c r="J1971" s="178"/>
    </row>
    <row r="1972" spans="1:10" x14ac:dyDescent="0.2">
      <c r="A1972" s="1"/>
      <c r="B1972" s="178"/>
      <c r="C1972" s="178"/>
      <c r="E1972" s="178"/>
      <c r="F1972" s="178"/>
      <c r="G1972" s="178"/>
      <c r="I1972" s="178"/>
      <c r="J1972" s="178"/>
    </row>
    <row r="1973" spans="1:10" x14ac:dyDescent="0.2">
      <c r="A1973" s="1"/>
      <c r="B1973" s="178"/>
      <c r="C1973" s="178"/>
      <c r="E1973" s="178"/>
      <c r="F1973" s="178"/>
      <c r="G1973" s="178"/>
      <c r="I1973" s="178"/>
      <c r="J1973" s="178"/>
    </row>
    <row r="1974" spans="1:10" x14ac:dyDescent="0.2">
      <c r="A1974" s="1"/>
      <c r="B1974" s="178"/>
      <c r="C1974" s="178"/>
      <c r="E1974" s="178"/>
      <c r="F1974" s="178"/>
      <c r="G1974" s="178"/>
      <c r="I1974" s="178"/>
      <c r="J1974" s="178"/>
    </row>
    <row r="1975" spans="1:10" x14ac:dyDescent="0.2">
      <c r="A1975" s="1"/>
      <c r="B1975" s="178"/>
      <c r="C1975" s="178"/>
      <c r="E1975" s="178"/>
      <c r="F1975" s="178"/>
      <c r="G1975" s="178"/>
      <c r="I1975" s="178"/>
      <c r="J1975" s="178"/>
    </row>
    <row r="1976" spans="1:10" x14ac:dyDescent="0.2">
      <c r="A1976" s="1"/>
      <c r="B1976" s="178"/>
      <c r="C1976" s="178"/>
      <c r="E1976" s="178"/>
      <c r="F1976" s="178"/>
      <c r="G1976" s="178"/>
      <c r="I1976" s="178"/>
      <c r="J1976" s="178"/>
    </row>
    <row r="1977" spans="1:10" x14ac:dyDescent="0.2">
      <c r="A1977" s="1"/>
      <c r="B1977" s="178"/>
      <c r="C1977" s="178"/>
      <c r="E1977" s="178"/>
      <c r="F1977" s="178"/>
      <c r="G1977" s="178"/>
      <c r="I1977" s="178"/>
      <c r="J1977" s="178"/>
    </row>
    <row r="1978" spans="1:10" x14ac:dyDescent="0.2">
      <c r="A1978" s="1"/>
      <c r="B1978" s="178"/>
      <c r="C1978" s="178"/>
      <c r="E1978" s="178"/>
      <c r="F1978" s="178"/>
      <c r="G1978" s="178"/>
      <c r="I1978" s="178"/>
      <c r="J1978" s="178"/>
    </row>
    <row r="1979" spans="1:10" x14ac:dyDescent="0.2">
      <c r="A1979" s="1"/>
      <c r="B1979" s="178"/>
      <c r="C1979" s="178"/>
      <c r="E1979" s="178"/>
      <c r="F1979" s="178"/>
      <c r="G1979" s="178"/>
      <c r="I1979" s="178"/>
      <c r="J1979" s="178"/>
    </row>
    <row r="1980" spans="1:10" x14ac:dyDescent="0.2">
      <c r="A1980" s="1"/>
      <c r="B1980" s="178"/>
      <c r="C1980" s="178"/>
      <c r="E1980" s="178"/>
      <c r="F1980" s="178"/>
      <c r="G1980" s="178"/>
      <c r="I1980" s="178"/>
      <c r="J1980" s="178"/>
    </row>
    <row r="1981" spans="1:10" x14ac:dyDescent="0.2">
      <c r="A1981" s="1"/>
      <c r="B1981" s="178"/>
      <c r="C1981" s="178"/>
      <c r="E1981" s="178"/>
      <c r="F1981" s="178"/>
      <c r="G1981" s="178"/>
      <c r="I1981" s="178"/>
      <c r="J1981" s="178"/>
    </row>
    <row r="1982" spans="1:10" x14ac:dyDescent="0.2">
      <c r="A1982" s="1"/>
      <c r="B1982" s="178"/>
      <c r="C1982" s="178"/>
      <c r="E1982" s="178"/>
      <c r="F1982" s="178"/>
      <c r="G1982" s="178"/>
      <c r="I1982" s="178"/>
      <c r="J1982" s="178"/>
    </row>
    <row r="1983" spans="1:10" x14ac:dyDescent="0.2">
      <c r="A1983" s="1"/>
      <c r="B1983" s="178"/>
      <c r="C1983" s="178"/>
      <c r="E1983" s="178"/>
      <c r="F1983" s="178"/>
      <c r="G1983" s="178"/>
      <c r="I1983" s="178"/>
      <c r="J1983" s="178"/>
    </row>
    <row r="1984" spans="1:10" x14ac:dyDescent="0.2">
      <c r="A1984" s="1"/>
      <c r="B1984" s="178"/>
      <c r="C1984" s="178"/>
      <c r="E1984" s="178"/>
      <c r="F1984" s="178"/>
      <c r="G1984" s="178"/>
      <c r="I1984" s="178"/>
      <c r="J1984" s="178"/>
    </row>
    <row r="1985" spans="1:10" x14ac:dyDescent="0.2">
      <c r="A1985" s="1"/>
      <c r="B1985" s="178"/>
      <c r="C1985" s="178"/>
      <c r="E1985" s="178"/>
      <c r="F1985" s="178"/>
      <c r="G1985" s="178"/>
      <c r="I1985" s="178"/>
      <c r="J1985" s="178"/>
    </row>
    <row r="1986" spans="1:10" x14ac:dyDescent="0.2">
      <c r="A1986" s="1"/>
      <c r="B1986" s="178"/>
      <c r="C1986" s="178"/>
      <c r="E1986" s="178"/>
      <c r="F1986" s="178"/>
      <c r="G1986" s="178"/>
      <c r="I1986" s="178"/>
      <c r="J1986" s="178"/>
    </row>
    <row r="1987" spans="1:10" x14ac:dyDescent="0.2">
      <c r="A1987" s="1"/>
      <c r="B1987" s="178"/>
      <c r="C1987" s="178"/>
      <c r="E1987" s="178"/>
      <c r="F1987" s="178"/>
      <c r="G1987" s="178"/>
      <c r="I1987" s="178"/>
      <c r="J1987" s="178"/>
    </row>
    <row r="1988" spans="1:10" x14ac:dyDescent="0.2">
      <c r="A1988" s="1"/>
      <c r="B1988" s="178"/>
      <c r="C1988" s="178"/>
      <c r="E1988" s="178"/>
      <c r="F1988" s="178"/>
      <c r="G1988" s="178"/>
      <c r="I1988" s="178"/>
      <c r="J1988" s="178"/>
    </row>
    <row r="1989" spans="1:10" x14ac:dyDescent="0.2">
      <c r="A1989" s="1"/>
      <c r="B1989" s="178"/>
      <c r="C1989" s="178"/>
      <c r="E1989" s="178"/>
      <c r="F1989" s="178"/>
      <c r="G1989" s="178"/>
      <c r="I1989" s="178"/>
      <c r="J1989" s="178"/>
    </row>
    <row r="1990" spans="1:10" x14ac:dyDescent="0.2">
      <c r="A1990" s="1"/>
      <c r="B1990" s="178"/>
      <c r="C1990" s="178"/>
      <c r="E1990" s="178"/>
      <c r="F1990" s="178"/>
      <c r="G1990" s="178"/>
      <c r="I1990" s="178"/>
      <c r="J1990" s="178"/>
    </row>
    <row r="1991" spans="1:10" x14ac:dyDescent="0.2">
      <c r="A1991" s="1"/>
      <c r="B1991" s="178"/>
      <c r="C1991" s="178"/>
      <c r="E1991" s="178"/>
      <c r="F1991" s="178"/>
      <c r="G1991" s="178"/>
      <c r="I1991" s="178"/>
      <c r="J1991" s="178"/>
    </row>
    <row r="1992" spans="1:10" x14ac:dyDescent="0.2">
      <c r="A1992" s="1"/>
      <c r="B1992" s="178"/>
      <c r="C1992" s="178"/>
      <c r="E1992" s="178"/>
      <c r="F1992" s="178"/>
      <c r="G1992" s="178"/>
      <c r="I1992" s="178"/>
      <c r="J1992" s="178"/>
    </row>
    <row r="1993" spans="1:10" x14ac:dyDescent="0.2">
      <c r="A1993" s="1"/>
      <c r="B1993" s="178"/>
      <c r="C1993" s="178"/>
      <c r="E1993" s="178"/>
      <c r="F1993" s="178"/>
      <c r="G1993" s="178"/>
      <c r="I1993" s="178"/>
      <c r="J1993" s="178"/>
    </row>
    <row r="1994" spans="1:10" x14ac:dyDescent="0.2">
      <c r="A1994" s="1"/>
      <c r="B1994" s="178"/>
      <c r="C1994" s="178"/>
      <c r="E1994" s="178"/>
      <c r="F1994" s="178"/>
      <c r="G1994" s="178"/>
      <c r="I1994" s="178"/>
      <c r="J1994" s="178"/>
    </row>
    <row r="1995" spans="1:10" x14ac:dyDescent="0.2">
      <c r="A1995" s="1"/>
      <c r="B1995" s="178"/>
      <c r="C1995" s="178"/>
      <c r="E1995" s="178"/>
      <c r="F1995" s="178"/>
      <c r="G1995" s="178"/>
      <c r="I1995" s="178"/>
      <c r="J1995" s="178"/>
    </row>
    <row r="1996" spans="1:10" x14ac:dyDescent="0.2">
      <c r="A1996" s="1"/>
      <c r="B1996" s="178"/>
      <c r="C1996" s="178"/>
      <c r="E1996" s="178"/>
      <c r="F1996" s="178"/>
      <c r="G1996" s="178"/>
      <c r="I1996" s="178"/>
      <c r="J1996" s="178"/>
    </row>
    <row r="1997" spans="1:10" x14ac:dyDescent="0.2">
      <c r="A1997" s="1"/>
      <c r="B1997" s="178"/>
      <c r="C1997" s="178"/>
      <c r="E1997" s="178"/>
      <c r="F1997" s="178"/>
      <c r="G1997" s="178"/>
      <c r="I1997" s="178"/>
      <c r="J1997" s="178"/>
    </row>
    <row r="1998" spans="1:10" x14ac:dyDescent="0.2">
      <c r="A1998" s="1"/>
      <c r="B1998" s="178"/>
      <c r="C1998" s="178"/>
      <c r="E1998" s="178"/>
      <c r="F1998" s="178"/>
      <c r="G1998" s="178"/>
      <c r="I1998" s="178"/>
      <c r="J1998" s="178"/>
    </row>
    <row r="1999" spans="1:10" x14ac:dyDescent="0.2">
      <c r="A1999" s="1"/>
      <c r="B1999" s="178"/>
      <c r="C1999" s="178"/>
      <c r="E1999" s="178"/>
      <c r="F1999" s="178"/>
      <c r="G1999" s="178"/>
      <c r="I1999" s="178"/>
      <c r="J1999" s="178"/>
    </row>
    <row r="2000" spans="1:10" x14ac:dyDescent="0.2">
      <c r="A2000" s="1"/>
      <c r="B2000" s="178"/>
      <c r="C2000" s="178"/>
      <c r="E2000" s="178"/>
      <c r="F2000" s="178"/>
      <c r="G2000" s="178"/>
      <c r="I2000" s="178"/>
      <c r="J2000" s="178"/>
    </row>
    <row r="2001" spans="1:10" x14ac:dyDescent="0.2">
      <c r="A2001" s="1"/>
      <c r="B2001" s="178"/>
      <c r="C2001" s="178"/>
      <c r="E2001" s="178"/>
      <c r="F2001" s="178"/>
      <c r="G2001" s="178"/>
      <c r="I2001" s="178"/>
      <c r="J2001" s="178"/>
    </row>
    <row r="2002" spans="1:10" x14ac:dyDescent="0.2">
      <c r="A2002" s="1"/>
      <c r="B2002" s="178"/>
      <c r="C2002" s="178"/>
      <c r="E2002" s="178"/>
      <c r="F2002" s="178"/>
      <c r="G2002" s="178"/>
      <c r="I2002" s="178"/>
      <c r="J2002" s="178"/>
    </row>
    <row r="2003" spans="1:10" x14ac:dyDescent="0.2">
      <c r="A2003" s="1"/>
      <c r="B2003" s="178"/>
      <c r="C2003" s="178"/>
      <c r="E2003" s="178"/>
      <c r="F2003" s="178"/>
      <c r="G2003" s="178"/>
      <c r="I2003" s="178"/>
      <c r="J2003" s="178"/>
    </row>
    <row r="2004" spans="1:10" x14ac:dyDescent="0.2">
      <c r="A2004" s="1"/>
      <c r="B2004" s="178"/>
      <c r="C2004" s="178"/>
      <c r="E2004" s="178"/>
      <c r="F2004" s="178"/>
      <c r="G2004" s="178"/>
      <c r="I2004" s="178"/>
      <c r="J2004" s="178"/>
    </row>
    <row r="2005" spans="1:10" x14ac:dyDescent="0.2">
      <c r="A2005" s="1"/>
      <c r="B2005" s="178"/>
      <c r="C2005" s="178"/>
      <c r="E2005" s="178"/>
      <c r="F2005" s="178"/>
      <c r="G2005" s="178"/>
      <c r="I2005" s="178"/>
      <c r="J2005" s="178"/>
    </row>
    <row r="2006" spans="1:10" x14ac:dyDescent="0.2">
      <c r="A2006" s="1"/>
      <c r="B2006" s="178"/>
      <c r="C2006" s="178"/>
      <c r="E2006" s="178"/>
      <c r="F2006" s="178"/>
      <c r="G2006" s="178"/>
      <c r="I2006" s="178"/>
      <c r="J2006" s="178"/>
    </row>
    <row r="2007" spans="1:10" x14ac:dyDescent="0.2">
      <c r="A2007" s="1"/>
      <c r="B2007" s="178"/>
      <c r="C2007" s="178"/>
      <c r="E2007" s="178"/>
      <c r="F2007" s="178"/>
      <c r="G2007" s="178"/>
      <c r="I2007" s="178"/>
      <c r="J2007" s="178"/>
    </row>
    <row r="2008" spans="1:10" x14ac:dyDescent="0.2">
      <c r="A2008" s="1"/>
      <c r="B2008" s="178"/>
      <c r="C2008" s="178"/>
      <c r="E2008" s="178"/>
      <c r="F2008" s="178"/>
      <c r="G2008" s="178"/>
      <c r="I2008" s="178"/>
      <c r="J2008" s="178"/>
    </row>
    <row r="2009" spans="1:10" x14ac:dyDescent="0.2">
      <c r="A2009" s="1"/>
      <c r="B2009" s="178"/>
      <c r="C2009" s="178"/>
      <c r="E2009" s="178"/>
      <c r="F2009" s="178"/>
      <c r="G2009" s="178"/>
      <c r="I2009" s="178"/>
      <c r="J2009" s="178"/>
    </row>
    <row r="2010" spans="1:10" x14ac:dyDescent="0.2">
      <c r="A2010" s="1"/>
      <c r="B2010" s="178"/>
      <c r="C2010" s="178"/>
      <c r="E2010" s="178"/>
      <c r="F2010" s="178"/>
      <c r="G2010" s="178"/>
      <c r="I2010" s="178"/>
      <c r="J2010" s="178"/>
    </row>
    <row r="2011" spans="1:10" x14ac:dyDescent="0.2">
      <c r="A2011" s="1"/>
      <c r="B2011" s="178"/>
      <c r="C2011" s="178"/>
      <c r="E2011" s="178"/>
      <c r="F2011" s="178"/>
      <c r="G2011" s="178"/>
      <c r="I2011" s="178"/>
      <c r="J2011" s="178"/>
    </row>
    <row r="2012" spans="1:10" x14ac:dyDescent="0.2">
      <c r="A2012" s="1"/>
      <c r="I2012" s="178"/>
      <c r="J2012" s="178"/>
    </row>
    <row r="2013" spans="1:10" x14ac:dyDescent="0.2">
      <c r="A2013" s="1"/>
      <c r="I2013" s="178"/>
      <c r="J2013" s="178"/>
    </row>
    <row r="2014" spans="1:10" x14ac:dyDescent="0.2">
      <c r="A2014" s="1"/>
      <c r="I2014" s="178"/>
      <c r="J2014" s="178"/>
    </row>
    <row r="2015" spans="1:10" x14ac:dyDescent="0.2">
      <c r="A2015" s="1"/>
      <c r="B2015" s="178"/>
      <c r="C2015" s="178"/>
      <c r="E2015" s="178"/>
      <c r="F2015" s="178"/>
      <c r="G2015" s="178"/>
      <c r="I2015" s="178"/>
      <c r="J2015" s="178"/>
    </row>
    <row r="2016" spans="1:10" x14ac:dyDescent="0.2">
      <c r="A2016" s="1"/>
      <c r="B2016" s="178"/>
      <c r="C2016" s="178"/>
      <c r="E2016" s="178"/>
      <c r="F2016" s="178"/>
      <c r="G2016" s="178"/>
      <c r="I2016" s="178"/>
      <c r="J2016" s="178"/>
    </row>
    <row r="2017" spans="1:10" x14ac:dyDescent="0.2">
      <c r="A2017" s="1"/>
      <c r="B2017" s="178"/>
      <c r="C2017" s="178"/>
      <c r="E2017" s="178"/>
      <c r="F2017" s="178"/>
      <c r="G2017" s="178"/>
      <c r="I2017" s="178"/>
      <c r="J2017" s="178"/>
    </row>
    <row r="2018" spans="1:10" x14ac:dyDescent="0.2">
      <c r="A2018" s="1"/>
      <c r="B2018" s="178"/>
      <c r="C2018" s="178"/>
      <c r="E2018" s="178"/>
      <c r="F2018" s="178"/>
      <c r="G2018" s="178"/>
      <c r="I2018" s="178"/>
      <c r="J2018" s="178"/>
    </row>
    <row r="2019" spans="1:10" x14ac:dyDescent="0.2">
      <c r="A2019" s="1"/>
      <c r="B2019" s="178"/>
      <c r="C2019" s="178"/>
      <c r="E2019" s="178"/>
      <c r="F2019" s="178"/>
      <c r="G2019" s="178"/>
      <c r="I2019" s="178"/>
      <c r="J2019" s="178"/>
    </row>
    <row r="2020" spans="1:10" x14ac:dyDescent="0.2">
      <c r="A2020" s="1"/>
      <c r="B2020" s="178"/>
      <c r="C2020" s="178"/>
      <c r="E2020" s="178"/>
      <c r="F2020" s="178"/>
      <c r="G2020" s="178"/>
      <c r="I2020" s="178"/>
      <c r="J2020" s="178"/>
    </row>
    <row r="2021" spans="1:10" x14ac:dyDescent="0.2">
      <c r="A2021" s="1"/>
      <c r="B2021" s="178"/>
      <c r="C2021" s="178"/>
      <c r="E2021" s="178"/>
      <c r="F2021" s="178"/>
      <c r="G2021" s="178"/>
      <c r="I2021" s="178"/>
      <c r="J2021" s="178"/>
    </row>
    <row r="2022" spans="1:10" x14ac:dyDescent="0.2">
      <c r="A2022" s="1"/>
      <c r="B2022" s="178"/>
      <c r="C2022" s="178"/>
      <c r="E2022" s="178"/>
      <c r="F2022" s="178"/>
      <c r="G2022" s="178"/>
      <c r="I2022" s="178"/>
      <c r="J2022" s="178"/>
    </row>
    <row r="2023" spans="1:10" x14ac:dyDescent="0.2">
      <c r="A2023" s="1"/>
      <c r="B2023" s="178"/>
      <c r="C2023" s="178"/>
      <c r="E2023" s="178"/>
      <c r="F2023" s="178"/>
      <c r="G2023" s="178"/>
      <c r="I2023" s="178"/>
      <c r="J2023" s="178"/>
    </row>
    <row r="2024" spans="1:10" x14ac:dyDescent="0.2">
      <c r="A2024" s="1"/>
      <c r="B2024" s="178"/>
      <c r="C2024" s="178"/>
      <c r="E2024" s="178"/>
      <c r="F2024" s="178"/>
      <c r="G2024" s="178"/>
      <c r="I2024" s="178"/>
      <c r="J2024" s="178"/>
    </row>
    <row r="2025" spans="1:10" x14ac:dyDescent="0.2">
      <c r="A2025" s="1"/>
      <c r="B2025" s="178"/>
      <c r="C2025" s="178"/>
      <c r="E2025" s="178"/>
      <c r="F2025" s="178"/>
      <c r="G2025" s="178"/>
      <c r="I2025" s="178"/>
      <c r="J2025" s="178"/>
    </row>
    <row r="2026" spans="1:10" x14ac:dyDescent="0.2">
      <c r="A2026" s="1"/>
      <c r="B2026" s="178"/>
      <c r="C2026" s="178"/>
      <c r="E2026" s="178"/>
      <c r="F2026" s="178"/>
      <c r="G2026" s="178"/>
      <c r="I2026" s="178"/>
      <c r="J2026" s="178"/>
    </row>
    <row r="2027" spans="1:10" x14ac:dyDescent="0.2">
      <c r="A2027" s="1"/>
      <c r="B2027" s="178"/>
      <c r="C2027" s="178"/>
      <c r="E2027" s="178"/>
      <c r="F2027" s="178"/>
      <c r="G2027" s="178"/>
      <c r="I2027" s="178"/>
      <c r="J2027" s="178"/>
    </row>
    <row r="2028" spans="1:10" x14ac:dyDescent="0.2">
      <c r="A2028" s="1"/>
      <c r="B2028" s="178"/>
      <c r="C2028" s="178"/>
      <c r="E2028" s="178"/>
      <c r="F2028" s="178"/>
      <c r="G2028" s="178"/>
      <c r="I2028" s="178"/>
      <c r="J2028" s="178"/>
    </row>
    <row r="2029" spans="1:10" x14ac:dyDescent="0.2">
      <c r="A2029" s="1"/>
      <c r="B2029" s="178"/>
      <c r="C2029" s="178"/>
      <c r="E2029" s="178"/>
      <c r="F2029" s="178"/>
      <c r="G2029" s="178"/>
      <c r="I2029" s="178"/>
      <c r="J2029" s="178"/>
    </row>
    <row r="2030" spans="1:10" x14ac:dyDescent="0.2">
      <c r="A2030" s="1"/>
      <c r="B2030" s="178"/>
      <c r="C2030" s="178"/>
      <c r="E2030" s="178"/>
      <c r="F2030" s="178"/>
      <c r="G2030" s="178"/>
      <c r="I2030" s="178"/>
      <c r="J2030" s="178"/>
    </row>
    <row r="2031" spans="1:10" x14ac:dyDescent="0.2">
      <c r="A2031" s="1"/>
      <c r="B2031" s="178"/>
      <c r="C2031" s="178"/>
      <c r="E2031" s="178"/>
      <c r="F2031" s="178"/>
      <c r="G2031" s="178"/>
      <c r="I2031" s="178"/>
      <c r="J2031" s="178"/>
    </row>
    <row r="2032" spans="1:10" x14ac:dyDescent="0.2">
      <c r="A2032" s="1"/>
      <c r="B2032" s="178"/>
      <c r="C2032" s="178"/>
      <c r="E2032" s="178"/>
      <c r="F2032" s="178"/>
      <c r="G2032" s="178"/>
      <c r="I2032" s="178"/>
      <c r="J2032" s="178"/>
    </row>
    <row r="2033" spans="1:10" x14ac:dyDescent="0.2">
      <c r="A2033" s="1"/>
      <c r="B2033" s="178"/>
      <c r="C2033" s="178"/>
      <c r="E2033" s="178"/>
      <c r="F2033" s="178"/>
      <c r="G2033" s="178"/>
      <c r="I2033" s="178"/>
      <c r="J2033" s="178"/>
    </row>
    <row r="2034" spans="1:10" x14ac:dyDescent="0.2">
      <c r="A2034" s="1"/>
      <c r="B2034" s="178"/>
      <c r="C2034" s="178"/>
      <c r="E2034" s="178"/>
      <c r="F2034" s="178"/>
      <c r="G2034" s="178"/>
      <c r="I2034" s="178"/>
      <c r="J2034" s="178"/>
    </row>
    <row r="2035" spans="1:10" x14ac:dyDescent="0.2">
      <c r="A2035" s="1"/>
      <c r="B2035" s="178"/>
      <c r="C2035" s="178"/>
      <c r="E2035" s="178"/>
      <c r="F2035" s="178"/>
      <c r="G2035" s="178"/>
      <c r="I2035" s="178"/>
      <c r="J2035" s="178"/>
    </row>
    <row r="2036" spans="1:10" x14ac:dyDescent="0.2">
      <c r="A2036" s="1"/>
      <c r="B2036" s="178"/>
      <c r="C2036" s="178"/>
      <c r="E2036" s="178"/>
      <c r="F2036" s="178"/>
      <c r="G2036" s="178"/>
      <c r="I2036" s="178"/>
      <c r="J2036" s="178"/>
    </row>
    <row r="2037" spans="1:10" x14ac:dyDescent="0.2">
      <c r="A2037" s="1"/>
      <c r="B2037" s="178"/>
      <c r="C2037" s="178"/>
      <c r="E2037" s="178"/>
      <c r="F2037" s="178"/>
      <c r="G2037" s="178"/>
      <c r="I2037" s="178"/>
      <c r="J2037" s="178"/>
    </row>
    <row r="2038" spans="1:10" x14ac:dyDescent="0.2">
      <c r="A2038" s="1"/>
      <c r="B2038" s="178"/>
      <c r="C2038" s="178"/>
      <c r="E2038" s="178"/>
      <c r="F2038" s="178"/>
      <c r="G2038" s="178"/>
      <c r="I2038" s="178"/>
      <c r="J2038" s="178"/>
    </row>
    <row r="2039" spans="1:10" x14ac:dyDescent="0.2">
      <c r="A2039" s="1"/>
      <c r="B2039" s="178"/>
      <c r="C2039" s="178"/>
      <c r="E2039" s="178"/>
      <c r="F2039" s="178"/>
      <c r="G2039" s="178"/>
      <c r="I2039" s="178"/>
      <c r="J2039" s="178"/>
    </row>
    <row r="2040" spans="1:10" x14ac:dyDescent="0.2">
      <c r="A2040" s="1"/>
      <c r="B2040" s="178"/>
      <c r="C2040" s="178"/>
      <c r="E2040" s="178"/>
      <c r="F2040" s="178"/>
      <c r="G2040" s="178"/>
      <c r="I2040" s="178"/>
      <c r="J2040" s="178"/>
    </row>
    <row r="2041" spans="1:10" x14ac:dyDescent="0.2">
      <c r="A2041" s="1"/>
      <c r="B2041" s="178"/>
      <c r="C2041" s="178"/>
      <c r="E2041" s="178"/>
      <c r="F2041" s="178"/>
      <c r="G2041" s="178"/>
      <c r="I2041" s="178"/>
      <c r="J2041" s="178"/>
    </row>
    <row r="2042" spans="1:10" x14ac:dyDescent="0.2">
      <c r="A2042" s="1"/>
      <c r="B2042" s="178"/>
      <c r="C2042" s="178"/>
      <c r="E2042" s="178"/>
      <c r="F2042" s="178"/>
      <c r="G2042" s="178"/>
      <c r="I2042" s="178"/>
      <c r="J2042" s="178"/>
    </row>
    <row r="2043" spans="1:10" x14ac:dyDescent="0.2">
      <c r="A2043" s="1"/>
      <c r="B2043" s="178"/>
      <c r="C2043" s="178"/>
      <c r="E2043" s="178"/>
      <c r="F2043" s="178"/>
      <c r="G2043" s="178"/>
      <c r="I2043" s="178"/>
      <c r="J2043" s="178"/>
    </row>
    <row r="2044" spans="1:10" x14ac:dyDescent="0.2">
      <c r="A2044" s="1"/>
      <c r="B2044" s="178"/>
      <c r="C2044" s="178"/>
      <c r="E2044" s="178"/>
      <c r="F2044" s="178"/>
      <c r="G2044" s="178"/>
      <c r="I2044" s="178"/>
      <c r="J2044" s="178"/>
    </row>
    <row r="2045" spans="1:10" x14ac:dyDescent="0.2">
      <c r="A2045" s="1"/>
      <c r="B2045" s="178"/>
      <c r="C2045" s="178"/>
      <c r="E2045" s="178"/>
      <c r="F2045" s="178"/>
      <c r="G2045" s="178"/>
      <c r="I2045" s="178"/>
      <c r="J2045" s="178"/>
    </row>
    <row r="2046" spans="1:10" x14ac:dyDescent="0.2">
      <c r="A2046" s="1"/>
      <c r="B2046" s="178"/>
      <c r="C2046" s="178"/>
      <c r="E2046" s="178"/>
      <c r="F2046" s="178"/>
      <c r="G2046" s="178"/>
      <c r="I2046" s="178"/>
      <c r="J2046" s="178"/>
    </row>
    <row r="2047" spans="1:10" x14ac:dyDescent="0.2">
      <c r="A2047" s="1"/>
      <c r="B2047" s="178"/>
      <c r="C2047" s="178"/>
      <c r="E2047" s="178"/>
      <c r="F2047" s="178"/>
      <c r="G2047" s="178"/>
      <c r="I2047" s="178"/>
      <c r="J2047" s="178"/>
    </row>
    <row r="2048" spans="1:10" x14ac:dyDescent="0.2">
      <c r="A2048" s="1"/>
      <c r="B2048" s="178"/>
      <c r="C2048" s="178"/>
      <c r="E2048" s="178"/>
      <c r="F2048" s="178"/>
      <c r="G2048" s="178"/>
      <c r="I2048" s="178"/>
      <c r="J2048" s="178"/>
    </row>
    <row r="2049" spans="1:10" x14ac:dyDescent="0.2">
      <c r="A2049" s="1"/>
      <c r="B2049" s="178"/>
      <c r="C2049" s="178"/>
      <c r="E2049" s="178"/>
      <c r="F2049" s="178"/>
      <c r="G2049" s="178"/>
      <c r="I2049" s="178"/>
      <c r="J2049" s="178"/>
    </row>
    <row r="2050" spans="1:10" x14ac:dyDescent="0.2">
      <c r="A2050" s="1"/>
      <c r="B2050" s="178"/>
      <c r="C2050" s="178"/>
      <c r="E2050" s="178"/>
      <c r="F2050" s="178"/>
      <c r="G2050" s="178"/>
      <c r="I2050" s="178"/>
      <c r="J2050" s="178"/>
    </row>
    <row r="2051" spans="1:10" x14ac:dyDescent="0.2">
      <c r="A2051" s="1"/>
      <c r="B2051" s="178"/>
      <c r="C2051" s="178"/>
      <c r="E2051" s="178"/>
      <c r="F2051" s="178"/>
      <c r="G2051" s="178"/>
      <c r="I2051" s="178"/>
      <c r="J2051" s="178"/>
    </row>
    <row r="2052" spans="1:10" x14ac:dyDescent="0.2">
      <c r="A2052" s="1"/>
      <c r="B2052" s="178"/>
      <c r="C2052" s="178"/>
      <c r="E2052" s="178"/>
      <c r="F2052" s="178"/>
      <c r="G2052" s="178"/>
      <c r="I2052" s="178"/>
      <c r="J2052" s="178"/>
    </row>
    <row r="2053" spans="1:10" x14ac:dyDescent="0.2">
      <c r="A2053" s="1"/>
      <c r="B2053" s="178"/>
      <c r="C2053" s="178"/>
      <c r="E2053" s="178"/>
      <c r="F2053" s="178"/>
      <c r="G2053" s="178"/>
      <c r="I2053" s="178"/>
      <c r="J2053" s="178"/>
    </row>
    <row r="2054" spans="1:10" x14ac:dyDescent="0.2">
      <c r="A2054" s="1"/>
      <c r="B2054" s="178"/>
      <c r="C2054" s="178"/>
      <c r="E2054" s="178"/>
      <c r="F2054" s="178"/>
      <c r="G2054" s="178"/>
      <c r="I2054" s="178"/>
      <c r="J2054" s="178"/>
    </row>
    <row r="2055" spans="1:10" x14ac:dyDescent="0.2">
      <c r="A2055" s="1"/>
      <c r="B2055" s="178"/>
      <c r="C2055" s="178"/>
      <c r="E2055" s="178"/>
      <c r="F2055" s="178"/>
      <c r="G2055" s="178"/>
      <c r="I2055" s="178"/>
      <c r="J2055" s="178"/>
    </row>
    <row r="2056" spans="1:10" x14ac:dyDescent="0.2">
      <c r="A2056" s="1"/>
      <c r="B2056" s="178"/>
      <c r="C2056" s="178"/>
      <c r="E2056" s="178"/>
      <c r="F2056" s="178"/>
      <c r="G2056" s="178"/>
      <c r="I2056" s="178"/>
      <c r="J2056" s="178"/>
    </row>
    <row r="2057" spans="1:10" x14ac:dyDescent="0.2">
      <c r="A2057" s="1"/>
      <c r="B2057" s="178"/>
      <c r="C2057" s="178"/>
      <c r="E2057" s="178"/>
      <c r="F2057" s="178"/>
      <c r="G2057" s="178"/>
      <c r="I2057" s="178"/>
      <c r="J2057" s="178"/>
    </row>
    <row r="2058" spans="1:10" x14ac:dyDescent="0.2">
      <c r="A2058" s="1"/>
      <c r="B2058" s="178"/>
      <c r="C2058" s="178"/>
      <c r="E2058" s="178"/>
      <c r="F2058" s="178"/>
      <c r="G2058" s="178"/>
      <c r="I2058" s="178"/>
      <c r="J2058" s="178"/>
    </row>
    <row r="2059" spans="1:10" x14ac:dyDescent="0.2">
      <c r="A2059" s="1"/>
      <c r="B2059" s="178"/>
      <c r="C2059" s="178"/>
      <c r="E2059" s="178"/>
      <c r="F2059" s="178"/>
      <c r="G2059" s="178"/>
      <c r="I2059" s="178"/>
      <c r="J2059" s="178"/>
    </row>
    <row r="2060" spans="1:10" x14ac:dyDescent="0.2">
      <c r="A2060" s="1"/>
      <c r="B2060" s="178"/>
      <c r="C2060" s="178"/>
      <c r="E2060" s="178"/>
      <c r="F2060" s="178"/>
      <c r="G2060" s="178"/>
      <c r="I2060" s="178"/>
      <c r="J2060" s="178"/>
    </row>
    <row r="2061" spans="1:10" x14ac:dyDescent="0.2">
      <c r="A2061" s="1"/>
      <c r="B2061" s="178"/>
      <c r="C2061" s="178"/>
      <c r="E2061" s="178"/>
      <c r="F2061" s="178"/>
      <c r="G2061" s="178"/>
      <c r="I2061" s="178"/>
      <c r="J2061" s="178"/>
    </row>
    <row r="2062" spans="1:10" x14ac:dyDescent="0.2">
      <c r="A2062" s="1"/>
      <c r="B2062" s="178"/>
      <c r="C2062" s="178"/>
      <c r="E2062" s="178"/>
      <c r="F2062" s="178"/>
      <c r="G2062" s="178"/>
      <c r="I2062" s="178"/>
      <c r="J2062" s="178"/>
    </row>
    <row r="2063" spans="1:10" x14ac:dyDescent="0.2">
      <c r="A2063" s="1"/>
      <c r="B2063" s="178"/>
      <c r="C2063" s="178"/>
      <c r="E2063" s="178"/>
      <c r="F2063" s="178"/>
      <c r="G2063" s="178"/>
      <c r="I2063" s="178"/>
      <c r="J2063" s="178"/>
    </row>
    <row r="2064" spans="1:10" x14ac:dyDescent="0.2">
      <c r="A2064" s="1"/>
      <c r="B2064" s="178"/>
      <c r="C2064" s="178"/>
      <c r="E2064" s="178"/>
      <c r="F2064" s="178"/>
      <c r="G2064" s="178"/>
      <c r="I2064" s="178"/>
      <c r="J2064" s="178"/>
    </row>
    <row r="2065" spans="1:10" x14ac:dyDescent="0.2">
      <c r="A2065" s="1"/>
      <c r="B2065" s="178"/>
      <c r="C2065" s="178"/>
      <c r="E2065" s="178"/>
      <c r="F2065" s="178"/>
      <c r="G2065" s="178"/>
      <c r="I2065" s="178"/>
      <c r="J2065" s="178"/>
    </row>
    <row r="2066" spans="1:10" x14ac:dyDescent="0.2">
      <c r="A2066" s="1"/>
      <c r="B2066" s="178"/>
      <c r="C2066" s="178"/>
      <c r="E2066" s="178"/>
      <c r="F2066" s="178"/>
      <c r="G2066" s="178"/>
      <c r="I2066" s="178"/>
      <c r="J2066" s="178"/>
    </row>
    <row r="2067" spans="1:10" x14ac:dyDescent="0.2">
      <c r="A2067" s="1"/>
      <c r="B2067" s="178"/>
      <c r="C2067" s="178"/>
      <c r="E2067" s="178"/>
      <c r="F2067" s="178"/>
      <c r="G2067" s="178"/>
      <c r="I2067" s="178"/>
      <c r="J2067" s="178"/>
    </row>
    <row r="2068" spans="1:10" x14ac:dyDescent="0.2">
      <c r="A2068" s="1"/>
      <c r="B2068" s="178"/>
      <c r="C2068" s="178"/>
      <c r="E2068" s="178"/>
      <c r="F2068" s="178"/>
      <c r="G2068" s="178"/>
      <c r="I2068" s="178"/>
      <c r="J2068" s="178"/>
    </row>
    <row r="2069" spans="1:10" x14ac:dyDescent="0.2">
      <c r="A2069" s="1"/>
      <c r="B2069" s="178"/>
      <c r="C2069" s="178"/>
      <c r="E2069" s="178"/>
      <c r="F2069" s="178"/>
      <c r="G2069" s="178"/>
      <c r="I2069" s="178"/>
      <c r="J2069" s="178"/>
    </row>
    <row r="2070" spans="1:10" x14ac:dyDescent="0.2">
      <c r="A2070" s="1"/>
      <c r="B2070" s="178"/>
      <c r="C2070" s="178"/>
      <c r="E2070" s="178"/>
      <c r="F2070" s="178"/>
      <c r="G2070" s="178"/>
      <c r="I2070" s="178"/>
      <c r="J2070" s="178"/>
    </row>
    <row r="2071" spans="1:10" x14ac:dyDescent="0.2">
      <c r="A2071" s="1"/>
      <c r="B2071" s="178"/>
      <c r="C2071" s="178"/>
      <c r="E2071" s="178"/>
      <c r="F2071" s="178"/>
      <c r="G2071" s="178"/>
      <c r="I2071" s="178"/>
      <c r="J2071" s="178"/>
    </row>
    <row r="2072" spans="1:10" x14ac:dyDescent="0.2">
      <c r="A2072" s="1"/>
      <c r="B2072" s="178"/>
      <c r="C2072" s="178"/>
      <c r="E2072" s="178"/>
      <c r="F2072" s="178"/>
      <c r="G2072" s="178"/>
      <c r="I2072" s="178"/>
      <c r="J2072" s="178"/>
    </row>
    <row r="2073" spans="1:10" x14ac:dyDescent="0.2">
      <c r="A2073" s="1"/>
      <c r="B2073" s="178"/>
      <c r="C2073" s="178"/>
      <c r="E2073" s="178"/>
      <c r="F2073" s="178"/>
      <c r="G2073" s="178"/>
      <c r="I2073" s="178"/>
      <c r="J2073" s="178"/>
    </row>
    <row r="2074" spans="1:10" x14ac:dyDescent="0.2">
      <c r="A2074" s="1"/>
      <c r="B2074" s="178"/>
      <c r="C2074" s="178"/>
      <c r="E2074" s="178"/>
      <c r="F2074" s="178"/>
      <c r="G2074" s="178"/>
      <c r="I2074" s="178"/>
      <c r="J2074" s="178"/>
    </row>
    <row r="2075" spans="1:10" x14ac:dyDescent="0.2">
      <c r="A2075" s="1"/>
      <c r="B2075" s="178"/>
      <c r="C2075" s="178"/>
      <c r="E2075" s="178"/>
      <c r="F2075" s="178"/>
      <c r="G2075" s="178"/>
      <c r="I2075" s="178"/>
      <c r="J2075" s="178"/>
    </row>
    <row r="2076" spans="1:10" x14ac:dyDescent="0.2">
      <c r="A2076" s="1"/>
      <c r="B2076" s="178"/>
      <c r="C2076" s="178"/>
      <c r="E2076" s="178"/>
      <c r="F2076" s="178"/>
      <c r="G2076" s="178"/>
      <c r="I2076" s="178"/>
      <c r="J2076" s="178"/>
    </row>
    <row r="2077" spans="1:10" x14ac:dyDescent="0.2">
      <c r="A2077" s="1"/>
      <c r="B2077" s="178"/>
      <c r="C2077" s="178"/>
      <c r="E2077" s="178"/>
      <c r="F2077" s="178"/>
      <c r="G2077" s="178"/>
      <c r="I2077" s="178"/>
      <c r="J2077" s="178"/>
    </row>
    <row r="2078" spans="1:10" x14ac:dyDescent="0.2">
      <c r="A2078" s="1"/>
      <c r="B2078" s="178"/>
      <c r="C2078" s="178"/>
      <c r="E2078" s="178"/>
      <c r="F2078" s="178"/>
      <c r="G2078" s="178"/>
      <c r="I2078" s="178"/>
      <c r="J2078" s="178"/>
    </row>
    <row r="2079" spans="1:10" x14ac:dyDescent="0.2">
      <c r="A2079" s="1"/>
      <c r="B2079" s="178"/>
      <c r="C2079" s="178"/>
      <c r="E2079" s="178"/>
      <c r="F2079" s="178"/>
      <c r="G2079" s="178"/>
      <c r="I2079" s="178"/>
      <c r="J2079" s="178"/>
    </row>
    <row r="2080" spans="1:10" x14ac:dyDescent="0.2">
      <c r="A2080" s="1"/>
      <c r="B2080" s="178"/>
      <c r="C2080" s="178"/>
      <c r="E2080" s="178"/>
      <c r="F2080" s="178"/>
      <c r="G2080" s="178"/>
      <c r="I2080" s="178"/>
      <c r="J2080" s="178"/>
    </row>
    <row r="2081" spans="1:10" x14ac:dyDescent="0.2">
      <c r="A2081" s="1"/>
      <c r="B2081" s="178"/>
      <c r="C2081" s="178"/>
      <c r="E2081" s="178"/>
      <c r="F2081" s="178"/>
      <c r="G2081" s="178"/>
      <c r="I2081" s="178"/>
      <c r="J2081" s="178"/>
    </row>
    <row r="2082" spans="1:10" x14ac:dyDescent="0.2">
      <c r="A2082" s="1"/>
      <c r="B2082" s="178"/>
      <c r="C2082" s="178"/>
      <c r="E2082" s="178"/>
      <c r="F2082" s="178"/>
      <c r="G2082" s="178"/>
      <c r="I2082" s="178"/>
      <c r="J2082" s="178"/>
    </row>
    <row r="2083" spans="1:10" x14ac:dyDescent="0.2">
      <c r="A2083" s="1"/>
      <c r="B2083" s="178"/>
      <c r="C2083" s="178"/>
      <c r="E2083" s="178"/>
      <c r="F2083" s="178"/>
      <c r="G2083" s="178"/>
      <c r="I2083" s="178"/>
      <c r="J2083" s="178"/>
    </row>
    <row r="2084" spans="1:10" x14ac:dyDescent="0.2">
      <c r="A2084" s="1"/>
      <c r="B2084" s="178"/>
      <c r="C2084" s="178"/>
      <c r="E2084" s="178"/>
      <c r="F2084" s="178"/>
      <c r="G2084" s="178"/>
      <c r="I2084" s="178"/>
      <c r="J2084" s="178"/>
    </row>
    <row r="2085" spans="1:10" x14ac:dyDescent="0.2">
      <c r="A2085" s="1"/>
      <c r="B2085" s="178"/>
      <c r="C2085" s="178"/>
      <c r="E2085" s="178"/>
      <c r="F2085" s="178"/>
      <c r="G2085" s="178"/>
      <c r="I2085" s="178"/>
      <c r="J2085" s="178"/>
    </row>
    <row r="2086" spans="1:10" x14ac:dyDescent="0.2">
      <c r="A2086" s="1"/>
      <c r="B2086" s="178"/>
      <c r="C2086" s="178"/>
      <c r="E2086" s="178"/>
      <c r="F2086" s="178"/>
      <c r="G2086" s="178"/>
      <c r="I2086" s="178"/>
      <c r="J2086" s="178"/>
    </row>
    <row r="2087" spans="1:10" x14ac:dyDescent="0.2">
      <c r="A2087" s="1"/>
      <c r="B2087" s="178"/>
      <c r="C2087" s="178"/>
      <c r="E2087" s="178"/>
      <c r="F2087" s="178"/>
      <c r="G2087" s="178"/>
      <c r="I2087" s="178"/>
      <c r="J2087" s="178"/>
    </row>
    <row r="2088" spans="1:10" x14ac:dyDescent="0.2">
      <c r="A2088" s="1"/>
      <c r="B2088" s="178"/>
      <c r="C2088" s="178"/>
      <c r="E2088" s="178"/>
      <c r="F2088" s="178"/>
      <c r="G2088" s="178"/>
      <c r="I2088" s="178"/>
      <c r="J2088" s="178"/>
    </row>
    <row r="2089" spans="1:10" x14ac:dyDescent="0.2">
      <c r="A2089" s="1"/>
      <c r="B2089" s="178"/>
      <c r="C2089" s="178"/>
      <c r="E2089" s="178"/>
      <c r="F2089" s="178"/>
      <c r="G2089" s="178"/>
      <c r="I2089" s="178"/>
      <c r="J2089" s="178"/>
    </row>
    <row r="2090" spans="1:10" x14ac:dyDescent="0.2">
      <c r="A2090" s="1"/>
      <c r="B2090" s="178"/>
      <c r="C2090" s="178"/>
      <c r="E2090" s="178"/>
      <c r="F2090" s="178"/>
      <c r="G2090" s="178"/>
      <c r="I2090" s="178"/>
      <c r="J2090" s="178"/>
    </row>
    <row r="2091" spans="1:10" x14ac:dyDescent="0.2">
      <c r="A2091" s="1"/>
      <c r="B2091" s="178"/>
      <c r="C2091" s="178"/>
      <c r="E2091" s="178"/>
      <c r="F2091" s="178"/>
      <c r="G2091" s="178"/>
      <c r="I2091" s="178"/>
      <c r="J2091" s="178"/>
    </row>
    <row r="2092" spans="1:10" x14ac:dyDescent="0.2">
      <c r="A2092" s="1"/>
      <c r="B2092" s="178"/>
      <c r="C2092" s="178"/>
      <c r="E2092" s="178"/>
      <c r="F2092" s="178"/>
      <c r="G2092" s="178"/>
      <c r="I2092" s="178"/>
      <c r="J2092" s="178"/>
    </row>
    <row r="2093" spans="1:10" x14ac:dyDescent="0.2">
      <c r="A2093" s="1"/>
      <c r="B2093" s="178"/>
      <c r="C2093" s="178"/>
      <c r="E2093" s="178"/>
      <c r="F2093" s="178"/>
      <c r="G2093" s="178"/>
      <c r="I2093" s="178"/>
      <c r="J2093" s="178"/>
    </row>
    <row r="2094" spans="1:10" x14ac:dyDescent="0.2">
      <c r="A2094" s="1"/>
      <c r="B2094" s="178"/>
      <c r="C2094" s="178"/>
      <c r="E2094" s="178"/>
      <c r="F2094" s="178"/>
      <c r="G2094" s="178"/>
      <c r="I2094" s="178"/>
      <c r="J2094" s="178"/>
    </row>
    <row r="2095" spans="1:10" x14ac:dyDescent="0.2">
      <c r="A2095" s="1"/>
      <c r="B2095" s="178"/>
      <c r="C2095" s="178"/>
      <c r="E2095" s="178"/>
      <c r="F2095" s="178"/>
      <c r="G2095" s="178"/>
      <c r="I2095" s="178"/>
      <c r="J2095" s="178"/>
    </row>
    <row r="2096" spans="1:10" x14ac:dyDescent="0.2">
      <c r="A2096" s="1"/>
      <c r="B2096" s="178"/>
      <c r="C2096" s="178"/>
      <c r="E2096" s="178"/>
      <c r="F2096" s="178"/>
      <c r="G2096" s="178"/>
      <c r="I2096" s="178"/>
      <c r="J2096" s="178"/>
    </row>
    <row r="2097" spans="1:10" x14ac:dyDescent="0.2">
      <c r="A2097" s="1"/>
      <c r="B2097" s="178"/>
      <c r="C2097" s="178"/>
      <c r="E2097" s="178"/>
      <c r="F2097" s="178"/>
      <c r="G2097" s="178"/>
      <c r="I2097" s="178"/>
      <c r="J2097" s="178"/>
    </row>
    <row r="2098" spans="1:10" x14ac:dyDescent="0.2">
      <c r="A2098" s="1"/>
      <c r="B2098" s="178"/>
      <c r="C2098" s="178"/>
      <c r="E2098" s="178"/>
      <c r="F2098" s="178"/>
      <c r="G2098" s="178"/>
      <c r="I2098" s="178"/>
      <c r="J2098" s="178"/>
    </row>
    <row r="2099" spans="1:10" x14ac:dyDescent="0.2">
      <c r="A2099" s="1"/>
      <c r="B2099" s="178"/>
      <c r="C2099" s="178"/>
      <c r="E2099" s="178"/>
      <c r="F2099" s="178"/>
      <c r="G2099" s="178"/>
      <c r="I2099" s="178"/>
      <c r="J2099" s="178"/>
    </row>
    <row r="2100" spans="1:10" x14ac:dyDescent="0.2">
      <c r="A2100" s="1"/>
      <c r="B2100" s="178"/>
      <c r="C2100" s="178"/>
      <c r="E2100" s="178"/>
      <c r="F2100" s="178"/>
      <c r="G2100" s="178"/>
      <c r="I2100" s="178"/>
      <c r="J2100" s="178"/>
    </row>
    <row r="2101" spans="1:10" x14ac:dyDescent="0.2">
      <c r="A2101" s="1"/>
      <c r="B2101" s="178"/>
      <c r="C2101" s="178"/>
      <c r="E2101" s="178"/>
      <c r="F2101" s="178"/>
      <c r="G2101" s="178"/>
      <c r="I2101" s="178"/>
      <c r="J2101" s="178"/>
    </row>
    <row r="2102" spans="1:10" x14ac:dyDescent="0.2">
      <c r="A2102" s="1"/>
      <c r="B2102" s="178"/>
      <c r="C2102" s="178"/>
      <c r="E2102" s="178"/>
      <c r="F2102" s="178"/>
      <c r="G2102" s="178"/>
      <c r="I2102" s="178"/>
      <c r="J2102" s="178"/>
    </row>
    <row r="2103" spans="1:10" x14ac:dyDescent="0.2">
      <c r="A2103" s="1"/>
      <c r="B2103" s="178"/>
      <c r="C2103" s="178"/>
      <c r="E2103" s="178"/>
      <c r="F2103" s="178"/>
      <c r="G2103" s="178"/>
      <c r="I2103" s="178"/>
      <c r="J2103" s="178"/>
    </row>
    <row r="2104" spans="1:10" x14ac:dyDescent="0.2">
      <c r="A2104" s="1"/>
      <c r="B2104" s="178"/>
      <c r="C2104" s="178"/>
      <c r="E2104" s="178"/>
      <c r="F2104" s="178"/>
      <c r="G2104" s="178"/>
      <c r="I2104" s="178"/>
      <c r="J2104" s="178"/>
    </row>
    <row r="2105" spans="1:10" x14ac:dyDescent="0.2">
      <c r="A2105" s="1"/>
      <c r="B2105" s="178"/>
      <c r="C2105" s="178"/>
      <c r="E2105" s="178"/>
      <c r="F2105" s="178"/>
      <c r="G2105" s="178"/>
      <c r="I2105" s="178"/>
      <c r="J2105" s="178"/>
    </row>
    <row r="2106" spans="1:10" x14ac:dyDescent="0.2">
      <c r="A2106" s="1"/>
      <c r="B2106" s="178"/>
      <c r="C2106" s="178"/>
      <c r="E2106" s="178"/>
      <c r="F2106" s="178"/>
      <c r="G2106" s="178"/>
      <c r="I2106" s="178"/>
      <c r="J2106" s="178"/>
    </row>
    <row r="2107" spans="1:10" x14ac:dyDescent="0.2">
      <c r="A2107" s="1"/>
      <c r="B2107" s="178"/>
      <c r="C2107" s="178"/>
      <c r="E2107" s="178"/>
      <c r="F2107" s="178"/>
      <c r="G2107" s="178"/>
      <c r="I2107" s="178"/>
      <c r="J2107" s="178"/>
    </row>
    <row r="2108" spans="1:10" x14ac:dyDescent="0.2">
      <c r="A2108" s="1"/>
      <c r="B2108" s="178"/>
      <c r="C2108" s="178"/>
      <c r="E2108" s="178"/>
      <c r="F2108" s="178"/>
      <c r="G2108" s="178"/>
      <c r="I2108" s="178"/>
      <c r="J2108" s="178"/>
    </row>
    <row r="2109" spans="1:10" x14ac:dyDescent="0.2">
      <c r="A2109" s="1"/>
      <c r="B2109" s="178"/>
      <c r="C2109" s="178"/>
      <c r="E2109" s="178"/>
      <c r="F2109" s="178"/>
      <c r="G2109" s="178"/>
      <c r="I2109" s="178"/>
      <c r="J2109" s="178"/>
    </row>
    <row r="2110" spans="1:10" x14ac:dyDescent="0.2">
      <c r="A2110" s="1"/>
      <c r="B2110" s="178"/>
      <c r="C2110" s="178"/>
      <c r="E2110" s="178"/>
      <c r="F2110" s="178"/>
      <c r="G2110" s="178"/>
      <c r="I2110" s="178"/>
      <c r="J2110" s="178"/>
    </row>
    <row r="2111" spans="1:10" x14ac:dyDescent="0.2">
      <c r="A2111" s="1"/>
      <c r="B2111" s="178"/>
      <c r="C2111" s="178"/>
      <c r="E2111" s="178"/>
      <c r="F2111" s="178"/>
      <c r="G2111" s="178"/>
      <c r="I2111" s="178"/>
      <c r="J2111" s="178"/>
    </row>
    <row r="2112" spans="1:10" x14ac:dyDescent="0.2">
      <c r="A2112" s="1"/>
      <c r="B2112" s="178"/>
      <c r="C2112" s="178"/>
      <c r="E2112" s="178"/>
      <c r="F2112" s="178"/>
      <c r="G2112" s="178"/>
      <c r="I2112" s="178"/>
      <c r="J2112" s="178"/>
    </row>
    <row r="2113" spans="1:10" x14ac:dyDescent="0.2">
      <c r="A2113" s="1"/>
      <c r="B2113" s="178"/>
      <c r="C2113" s="178"/>
      <c r="E2113" s="178"/>
      <c r="F2113" s="178"/>
      <c r="G2113" s="178"/>
      <c r="I2113" s="178"/>
      <c r="J2113" s="178"/>
    </row>
    <row r="2114" spans="1:10" x14ac:dyDescent="0.2">
      <c r="A2114" s="1"/>
      <c r="B2114" s="178"/>
      <c r="C2114" s="178"/>
      <c r="E2114" s="178"/>
      <c r="F2114" s="178"/>
      <c r="G2114" s="178"/>
      <c r="I2114" s="178"/>
      <c r="J2114" s="178"/>
    </row>
    <row r="2115" spans="1:10" x14ac:dyDescent="0.2">
      <c r="A2115" s="1"/>
      <c r="B2115" s="178"/>
      <c r="C2115" s="178"/>
      <c r="E2115" s="178"/>
      <c r="F2115" s="178"/>
      <c r="G2115" s="178"/>
      <c r="I2115" s="178"/>
      <c r="J2115" s="178"/>
    </row>
    <row r="2116" spans="1:10" x14ac:dyDescent="0.2">
      <c r="A2116" s="1"/>
      <c r="B2116" s="178"/>
      <c r="C2116" s="178"/>
      <c r="E2116" s="178"/>
      <c r="F2116" s="178"/>
      <c r="G2116" s="178"/>
      <c r="I2116" s="178"/>
      <c r="J2116" s="178"/>
    </row>
    <row r="2117" spans="1:10" x14ac:dyDescent="0.2">
      <c r="A2117" s="1"/>
      <c r="B2117" s="178"/>
      <c r="C2117" s="178"/>
      <c r="E2117" s="178"/>
      <c r="F2117" s="178"/>
      <c r="G2117" s="178"/>
      <c r="I2117" s="178"/>
      <c r="J2117" s="178"/>
    </row>
    <row r="2118" spans="1:10" x14ac:dyDescent="0.2">
      <c r="A2118" s="1"/>
      <c r="B2118" s="178"/>
      <c r="C2118" s="178"/>
      <c r="E2118" s="178"/>
      <c r="F2118" s="178"/>
      <c r="G2118" s="178"/>
      <c r="I2118" s="178"/>
      <c r="J2118" s="178"/>
    </row>
    <row r="2119" spans="1:10" x14ac:dyDescent="0.2">
      <c r="A2119" s="1"/>
      <c r="B2119" s="178"/>
      <c r="C2119" s="178"/>
      <c r="E2119" s="178"/>
      <c r="F2119" s="178"/>
      <c r="G2119" s="178"/>
      <c r="I2119" s="178"/>
      <c r="J2119" s="178"/>
    </row>
    <row r="2120" spans="1:10" x14ac:dyDescent="0.2">
      <c r="A2120" s="1"/>
      <c r="B2120" s="178"/>
      <c r="C2120" s="178"/>
      <c r="E2120" s="178"/>
      <c r="F2120" s="178"/>
      <c r="G2120" s="178"/>
      <c r="I2120" s="178"/>
      <c r="J2120" s="178"/>
    </row>
    <row r="2121" spans="1:10" x14ac:dyDescent="0.2">
      <c r="A2121" s="1"/>
      <c r="B2121" s="178"/>
      <c r="C2121" s="178"/>
      <c r="E2121" s="178"/>
      <c r="F2121" s="178"/>
      <c r="G2121" s="178"/>
      <c r="I2121" s="178"/>
      <c r="J2121" s="178"/>
    </row>
    <row r="2122" spans="1:10" x14ac:dyDescent="0.2">
      <c r="A2122" s="1"/>
      <c r="B2122" s="178"/>
      <c r="C2122" s="178"/>
      <c r="E2122" s="178"/>
      <c r="F2122" s="178"/>
      <c r="G2122" s="178"/>
      <c r="I2122" s="178"/>
      <c r="J2122" s="178"/>
    </row>
    <row r="2123" spans="1:10" x14ac:dyDescent="0.2">
      <c r="A2123" s="1"/>
      <c r="B2123" s="178"/>
      <c r="C2123" s="178"/>
      <c r="E2123" s="178"/>
      <c r="F2123" s="178"/>
      <c r="G2123" s="178"/>
      <c r="I2123" s="178"/>
      <c r="J2123" s="178"/>
    </row>
    <row r="2124" spans="1:10" x14ac:dyDescent="0.2">
      <c r="A2124" s="1"/>
      <c r="B2124" s="178"/>
      <c r="C2124" s="178"/>
      <c r="E2124" s="178"/>
      <c r="F2124" s="178"/>
      <c r="G2124" s="178"/>
      <c r="I2124" s="178"/>
      <c r="J2124" s="178"/>
    </row>
    <row r="2125" spans="1:10" x14ac:dyDescent="0.2">
      <c r="A2125" s="1"/>
      <c r="B2125" s="178"/>
      <c r="C2125" s="178"/>
      <c r="E2125" s="178"/>
      <c r="F2125" s="178"/>
      <c r="G2125" s="178"/>
      <c r="I2125" s="178"/>
      <c r="J2125" s="178"/>
    </row>
    <row r="2126" spans="1:10" x14ac:dyDescent="0.2">
      <c r="A2126" s="1"/>
      <c r="B2126" s="178"/>
      <c r="C2126" s="178"/>
      <c r="E2126" s="178"/>
      <c r="F2126" s="178"/>
      <c r="G2126" s="178"/>
      <c r="I2126" s="178"/>
      <c r="J2126" s="178"/>
    </row>
    <row r="2127" spans="1:10" x14ac:dyDescent="0.2">
      <c r="A2127" s="1"/>
      <c r="B2127" s="178"/>
      <c r="C2127" s="178"/>
      <c r="E2127" s="178"/>
      <c r="F2127" s="178"/>
      <c r="G2127" s="178"/>
      <c r="I2127" s="178"/>
      <c r="J2127" s="178"/>
    </row>
    <row r="2128" spans="1:10" x14ac:dyDescent="0.2">
      <c r="A2128" s="1"/>
      <c r="B2128" s="178"/>
      <c r="C2128" s="178"/>
      <c r="E2128" s="178"/>
      <c r="F2128" s="178"/>
      <c r="G2128" s="178"/>
      <c r="I2128" s="178"/>
      <c r="J2128" s="178"/>
    </row>
    <row r="2129" spans="1:10" x14ac:dyDescent="0.2">
      <c r="A2129" s="1"/>
      <c r="B2129" s="178"/>
      <c r="C2129" s="178"/>
      <c r="E2129" s="178"/>
      <c r="F2129" s="178"/>
      <c r="G2129" s="178"/>
      <c r="I2129" s="178"/>
      <c r="J2129" s="178"/>
    </row>
    <row r="2130" spans="1:10" x14ac:dyDescent="0.2">
      <c r="A2130" s="1"/>
      <c r="B2130" s="178"/>
      <c r="C2130" s="178"/>
      <c r="E2130" s="178"/>
      <c r="F2130" s="178"/>
      <c r="G2130" s="178"/>
      <c r="I2130" s="178"/>
      <c r="J2130" s="178"/>
    </row>
    <row r="2131" spans="1:10" x14ac:dyDescent="0.2">
      <c r="A2131" s="1"/>
      <c r="B2131" s="178"/>
      <c r="C2131" s="178"/>
      <c r="E2131" s="178"/>
      <c r="F2131" s="178"/>
      <c r="G2131" s="178"/>
      <c r="I2131" s="178"/>
      <c r="J2131" s="178"/>
    </row>
    <row r="2132" spans="1:10" x14ac:dyDescent="0.2">
      <c r="A2132" s="1"/>
      <c r="B2132" s="178"/>
      <c r="C2132" s="178"/>
      <c r="E2132" s="178"/>
      <c r="F2132" s="178"/>
      <c r="G2132" s="178"/>
      <c r="I2132" s="178"/>
      <c r="J2132" s="178"/>
    </row>
    <row r="2133" spans="1:10" x14ac:dyDescent="0.2">
      <c r="A2133" s="1"/>
      <c r="B2133" s="178"/>
      <c r="C2133" s="178"/>
      <c r="E2133" s="178"/>
      <c r="F2133" s="178"/>
      <c r="G2133" s="178"/>
      <c r="I2133" s="178"/>
      <c r="J2133" s="178"/>
    </row>
    <row r="2134" spans="1:10" x14ac:dyDescent="0.2">
      <c r="A2134" s="1"/>
      <c r="B2134" s="178"/>
      <c r="C2134" s="178"/>
      <c r="E2134" s="178"/>
      <c r="F2134" s="178"/>
      <c r="G2134" s="178"/>
      <c r="I2134" s="178"/>
      <c r="J2134" s="178"/>
    </row>
    <row r="2135" spans="1:10" x14ac:dyDescent="0.2">
      <c r="A2135" s="1"/>
      <c r="B2135" s="178"/>
      <c r="C2135" s="178"/>
      <c r="E2135" s="178"/>
      <c r="F2135" s="178"/>
      <c r="G2135" s="178"/>
      <c r="I2135" s="178"/>
      <c r="J2135" s="178"/>
    </row>
    <row r="2136" spans="1:10" x14ac:dyDescent="0.2">
      <c r="A2136" s="1"/>
      <c r="B2136" s="178"/>
      <c r="C2136" s="178"/>
      <c r="E2136" s="178"/>
      <c r="F2136" s="178"/>
      <c r="G2136" s="178"/>
      <c r="I2136" s="178"/>
      <c r="J2136" s="178"/>
    </row>
    <row r="2137" spans="1:10" x14ac:dyDescent="0.2">
      <c r="A2137" s="1"/>
      <c r="B2137" s="178"/>
      <c r="C2137" s="178"/>
      <c r="E2137" s="178"/>
      <c r="F2137" s="178"/>
      <c r="G2137" s="178"/>
      <c r="I2137" s="178"/>
      <c r="J2137" s="178"/>
    </row>
    <row r="2138" spans="1:10" x14ac:dyDescent="0.2">
      <c r="A2138" s="1"/>
      <c r="B2138" s="178"/>
      <c r="C2138" s="178"/>
      <c r="E2138" s="178"/>
      <c r="F2138" s="178"/>
      <c r="G2138" s="178"/>
      <c r="I2138" s="178"/>
      <c r="J2138" s="178"/>
    </row>
    <row r="2139" spans="1:10" x14ac:dyDescent="0.2">
      <c r="A2139" s="1"/>
      <c r="B2139" s="178"/>
      <c r="C2139" s="178"/>
      <c r="E2139" s="178"/>
      <c r="F2139" s="178"/>
      <c r="G2139" s="178"/>
      <c r="I2139" s="178"/>
      <c r="J2139" s="178"/>
    </row>
    <row r="2140" spans="1:10" x14ac:dyDescent="0.2">
      <c r="A2140" s="1"/>
      <c r="B2140" s="178"/>
      <c r="C2140" s="178"/>
      <c r="E2140" s="178"/>
      <c r="F2140" s="178"/>
      <c r="G2140" s="178"/>
      <c r="I2140" s="178"/>
      <c r="J2140" s="178"/>
    </row>
    <row r="2141" spans="1:10" x14ac:dyDescent="0.2">
      <c r="A2141" s="1"/>
      <c r="B2141" s="178"/>
      <c r="C2141" s="178"/>
      <c r="E2141" s="178"/>
      <c r="F2141" s="178"/>
      <c r="G2141" s="178"/>
      <c r="I2141" s="178"/>
      <c r="J2141" s="178"/>
    </row>
    <row r="2142" spans="1:10" x14ac:dyDescent="0.2">
      <c r="A2142" s="1"/>
      <c r="B2142" s="178"/>
      <c r="C2142" s="178"/>
      <c r="E2142" s="178"/>
      <c r="F2142" s="178"/>
      <c r="G2142" s="178"/>
      <c r="I2142" s="178"/>
      <c r="J2142" s="178"/>
    </row>
    <row r="2143" spans="1:10" x14ac:dyDescent="0.2">
      <c r="A2143" s="1"/>
      <c r="B2143" s="178"/>
      <c r="C2143" s="178"/>
      <c r="E2143" s="178"/>
      <c r="F2143" s="178"/>
      <c r="G2143" s="178"/>
      <c r="I2143" s="178"/>
      <c r="J2143" s="178"/>
    </row>
    <row r="2144" spans="1:10" x14ac:dyDescent="0.2">
      <c r="A2144" s="1"/>
      <c r="B2144" s="178"/>
      <c r="C2144" s="178"/>
      <c r="E2144" s="178"/>
      <c r="F2144" s="178"/>
      <c r="G2144" s="178"/>
      <c r="I2144" s="178"/>
      <c r="J2144" s="178"/>
    </row>
    <row r="2145" spans="1:10" x14ac:dyDescent="0.2">
      <c r="A2145" s="1"/>
      <c r="B2145" s="178"/>
      <c r="C2145" s="178"/>
      <c r="E2145" s="178"/>
      <c r="F2145" s="178"/>
      <c r="G2145" s="178"/>
      <c r="I2145" s="178"/>
      <c r="J2145" s="178"/>
    </row>
    <row r="2146" spans="1:10" x14ac:dyDescent="0.2">
      <c r="A2146" s="1"/>
      <c r="B2146" s="178"/>
      <c r="C2146" s="178"/>
      <c r="E2146" s="178"/>
      <c r="F2146" s="178"/>
      <c r="G2146" s="178"/>
      <c r="I2146" s="178"/>
      <c r="J2146" s="178"/>
    </row>
    <row r="2147" spans="1:10" x14ac:dyDescent="0.2">
      <c r="A2147" s="1"/>
      <c r="B2147" s="178"/>
      <c r="C2147" s="178"/>
      <c r="E2147" s="178"/>
      <c r="F2147" s="178"/>
      <c r="G2147" s="178"/>
      <c r="I2147" s="178"/>
      <c r="J2147" s="178"/>
    </row>
    <row r="2148" spans="1:10" x14ac:dyDescent="0.2">
      <c r="A2148" s="1"/>
      <c r="B2148" s="178"/>
      <c r="C2148" s="178"/>
      <c r="E2148" s="178"/>
      <c r="F2148" s="178"/>
      <c r="G2148" s="178"/>
      <c r="I2148" s="178"/>
      <c r="J2148" s="178"/>
    </row>
    <row r="2149" spans="1:10" x14ac:dyDescent="0.2">
      <c r="A2149" s="1"/>
      <c r="B2149" s="178"/>
      <c r="C2149" s="178"/>
      <c r="E2149" s="178"/>
      <c r="F2149" s="178"/>
      <c r="G2149" s="178"/>
      <c r="I2149" s="178"/>
      <c r="J2149" s="178"/>
    </row>
    <row r="2150" spans="1:10" x14ac:dyDescent="0.2">
      <c r="A2150" s="1"/>
      <c r="B2150" s="178"/>
      <c r="C2150" s="178"/>
      <c r="E2150" s="178"/>
      <c r="F2150" s="178"/>
      <c r="G2150" s="178"/>
      <c r="I2150" s="178"/>
      <c r="J2150" s="178"/>
    </row>
    <row r="2151" spans="1:10" x14ac:dyDescent="0.2">
      <c r="A2151" s="1"/>
      <c r="B2151" s="178"/>
      <c r="C2151" s="178"/>
      <c r="E2151" s="178"/>
      <c r="F2151" s="178"/>
      <c r="G2151" s="178"/>
      <c r="I2151" s="178"/>
      <c r="J2151" s="178"/>
    </row>
    <row r="2152" spans="1:10" x14ac:dyDescent="0.2">
      <c r="A2152" s="1"/>
      <c r="B2152" s="178"/>
      <c r="C2152" s="178"/>
      <c r="E2152" s="178"/>
      <c r="F2152" s="178"/>
      <c r="G2152" s="178"/>
      <c r="I2152" s="178"/>
      <c r="J2152" s="178"/>
    </row>
    <row r="2153" spans="1:10" x14ac:dyDescent="0.2">
      <c r="A2153" s="1"/>
      <c r="B2153" s="178"/>
      <c r="C2153" s="178"/>
      <c r="E2153" s="178"/>
      <c r="F2153" s="178"/>
      <c r="G2153" s="178"/>
      <c r="I2153" s="178"/>
      <c r="J2153" s="178"/>
    </row>
    <row r="2154" spans="1:10" x14ac:dyDescent="0.2">
      <c r="A2154" s="1"/>
      <c r="B2154" s="178"/>
      <c r="C2154" s="178"/>
      <c r="E2154" s="178"/>
      <c r="F2154" s="178"/>
      <c r="G2154" s="178"/>
      <c r="I2154" s="178"/>
      <c r="J2154" s="178"/>
    </row>
    <row r="2155" spans="1:10" x14ac:dyDescent="0.2">
      <c r="A2155" s="1"/>
      <c r="B2155" s="178"/>
      <c r="C2155" s="178"/>
      <c r="E2155" s="178"/>
      <c r="F2155" s="178"/>
      <c r="G2155" s="178"/>
      <c r="I2155" s="178"/>
      <c r="J2155" s="178"/>
    </row>
    <row r="2156" spans="1:10" x14ac:dyDescent="0.2">
      <c r="A2156" s="1"/>
      <c r="B2156" s="178"/>
      <c r="C2156" s="178"/>
      <c r="E2156" s="178"/>
      <c r="F2156" s="178"/>
      <c r="G2156" s="178"/>
      <c r="I2156" s="178"/>
      <c r="J2156" s="178"/>
    </row>
    <row r="2157" spans="1:10" x14ac:dyDescent="0.2">
      <c r="A2157" s="1"/>
      <c r="B2157" s="178"/>
      <c r="C2157" s="178"/>
      <c r="E2157" s="178"/>
      <c r="F2157" s="178"/>
      <c r="G2157" s="178"/>
      <c r="I2157" s="178"/>
      <c r="J2157" s="178"/>
    </row>
    <row r="2158" spans="1:10" x14ac:dyDescent="0.2">
      <c r="A2158" s="1"/>
      <c r="B2158" s="178"/>
      <c r="C2158" s="178"/>
      <c r="E2158" s="178"/>
      <c r="F2158" s="178"/>
      <c r="G2158" s="178"/>
      <c r="I2158" s="178"/>
      <c r="J2158" s="178"/>
    </row>
    <row r="2159" spans="1:10" x14ac:dyDescent="0.2">
      <c r="A2159" s="1"/>
      <c r="B2159" s="178"/>
      <c r="C2159" s="178"/>
      <c r="E2159" s="178"/>
      <c r="F2159" s="178"/>
      <c r="G2159" s="178"/>
      <c r="I2159" s="178"/>
      <c r="J2159" s="178"/>
    </row>
    <row r="2160" spans="1:10" x14ac:dyDescent="0.2">
      <c r="A2160" s="1"/>
      <c r="B2160" s="178"/>
      <c r="C2160" s="178"/>
      <c r="E2160" s="178"/>
      <c r="F2160" s="178"/>
      <c r="G2160" s="178"/>
      <c r="I2160" s="178"/>
      <c r="J2160" s="178"/>
    </row>
    <row r="2161" spans="1:10" x14ac:dyDescent="0.2">
      <c r="A2161" s="1"/>
      <c r="B2161" s="178"/>
      <c r="C2161" s="178"/>
      <c r="E2161" s="178"/>
      <c r="F2161" s="178"/>
      <c r="G2161" s="178"/>
      <c r="I2161" s="178"/>
      <c r="J2161" s="178"/>
    </row>
    <row r="2162" spans="1:10" x14ac:dyDescent="0.2">
      <c r="A2162" s="1"/>
      <c r="B2162" s="178"/>
      <c r="C2162" s="178"/>
      <c r="E2162" s="178"/>
      <c r="F2162" s="178"/>
      <c r="G2162" s="178"/>
      <c r="I2162" s="178"/>
      <c r="J2162" s="178"/>
    </row>
    <row r="2163" spans="1:10" x14ac:dyDescent="0.2">
      <c r="A2163" s="1"/>
      <c r="B2163" s="178"/>
      <c r="C2163" s="178"/>
      <c r="E2163" s="178"/>
      <c r="F2163" s="178"/>
      <c r="G2163" s="178"/>
      <c r="I2163" s="178"/>
      <c r="J2163" s="178"/>
    </row>
    <row r="2164" spans="1:10" x14ac:dyDescent="0.2">
      <c r="A2164" s="1"/>
      <c r="B2164" s="178"/>
      <c r="C2164" s="178"/>
      <c r="E2164" s="178"/>
      <c r="F2164" s="178"/>
      <c r="G2164" s="178"/>
      <c r="I2164" s="178"/>
      <c r="J2164" s="178"/>
    </row>
    <row r="2165" spans="1:10" x14ac:dyDescent="0.2">
      <c r="A2165" s="1"/>
      <c r="B2165" s="178"/>
      <c r="C2165" s="178"/>
      <c r="E2165" s="178"/>
      <c r="F2165" s="178"/>
      <c r="G2165" s="178"/>
      <c r="I2165" s="178"/>
      <c r="J2165" s="178"/>
    </row>
    <row r="2166" spans="1:10" x14ac:dyDescent="0.2">
      <c r="A2166" s="1"/>
      <c r="B2166" s="178"/>
      <c r="C2166" s="178"/>
      <c r="E2166" s="178"/>
      <c r="F2166" s="178"/>
      <c r="G2166" s="178"/>
      <c r="I2166" s="178"/>
      <c r="J2166" s="178"/>
    </row>
    <row r="2167" spans="1:10" x14ac:dyDescent="0.2">
      <c r="A2167" s="1"/>
      <c r="B2167" s="178"/>
      <c r="C2167" s="178"/>
      <c r="E2167" s="178"/>
      <c r="F2167" s="178"/>
      <c r="G2167" s="178"/>
      <c r="I2167" s="178"/>
      <c r="J2167" s="178"/>
    </row>
    <row r="2168" spans="1:10" x14ac:dyDescent="0.2">
      <c r="A2168" s="1"/>
      <c r="B2168" s="178"/>
      <c r="C2168" s="178"/>
      <c r="E2168" s="178"/>
      <c r="F2168" s="178"/>
      <c r="G2168" s="178"/>
      <c r="I2168" s="178"/>
      <c r="J2168" s="178"/>
    </row>
    <row r="2169" spans="1:10" x14ac:dyDescent="0.2">
      <c r="A2169" s="1"/>
      <c r="B2169" s="178"/>
      <c r="C2169" s="178"/>
      <c r="E2169" s="178"/>
      <c r="F2169" s="178"/>
      <c r="G2169" s="178"/>
      <c r="I2169" s="178"/>
      <c r="J2169" s="178"/>
    </row>
    <row r="2170" spans="1:10" x14ac:dyDescent="0.2">
      <c r="A2170" s="1"/>
      <c r="B2170" s="178"/>
      <c r="C2170" s="178"/>
      <c r="E2170" s="178"/>
      <c r="F2170" s="178"/>
      <c r="G2170" s="178"/>
      <c r="I2170" s="178"/>
      <c r="J2170" s="178"/>
    </row>
    <row r="2171" spans="1:10" x14ac:dyDescent="0.2">
      <c r="A2171" s="1"/>
      <c r="B2171" s="178"/>
      <c r="C2171" s="178"/>
      <c r="E2171" s="178"/>
      <c r="F2171" s="178"/>
      <c r="G2171" s="178"/>
      <c r="I2171" s="178"/>
      <c r="J2171" s="178"/>
    </row>
    <row r="2172" spans="1:10" x14ac:dyDescent="0.2">
      <c r="A2172" s="1"/>
      <c r="B2172" s="178"/>
      <c r="C2172" s="178"/>
      <c r="E2172" s="178"/>
      <c r="F2172" s="178"/>
      <c r="G2172" s="178"/>
      <c r="I2172" s="178"/>
      <c r="J2172" s="178"/>
    </row>
    <row r="2173" spans="1:10" x14ac:dyDescent="0.2">
      <c r="A2173" s="1"/>
      <c r="B2173" s="178"/>
      <c r="C2173" s="178"/>
      <c r="E2173" s="178"/>
      <c r="F2173" s="178"/>
      <c r="G2173" s="178"/>
      <c r="I2173" s="178"/>
      <c r="J2173" s="178"/>
    </row>
    <row r="2174" spans="1:10" x14ac:dyDescent="0.2">
      <c r="A2174" s="1"/>
      <c r="B2174" s="178"/>
      <c r="C2174" s="178"/>
      <c r="E2174" s="178"/>
      <c r="F2174" s="178"/>
      <c r="G2174" s="178"/>
      <c r="I2174" s="178"/>
      <c r="J2174" s="178"/>
    </row>
    <row r="2175" spans="1:10" x14ac:dyDescent="0.2">
      <c r="A2175" s="1"/>
      <c r="B2175" s="178"/>
      <c r="C2175" s="178"/>
      <c r="E2175" s="178"/>
      <c r="F2175" s="178"/>
      <c r="G2175" s="178"/>
      <c r="I2175" s="178"/>
      <c r="J2175" s="178"/>
    </row>
    <row r="2176" spans="1:10" x14ac:dyDescent="0.2">
      <c r="A2176" s="1"/>
      <c r="B2176" s="178"/>
      <c r="C2176" s="178"/>
      <c r="E2176" s="178"/>
      <c r="F2176" s="178"/>
      <c r="G2176" s="178"/>
      <c r="I2176" s="178"/>
      <c r="J2176" s="178"/>
    </row>
    <row r="2177" spans="1:10" x14ac:dyDescent="0.2">
      <c r="A2177" s="1"/>
      <c r="B2177" s="178"/>
      <c r="C2177" s="178"/>
      <c r="E2177" s="178"/>
      <c r="F2177" s="178"/>
      <c r="G2177" s="178"/>
      <c r="I2177" s="178"/>
      <c r="J2177" s="178"/>
    </row>
    <row r="2178" spans="1:10" x14ac:dyDescent="0.2">
      <c r="A2178" s="1"/>
      <c r="B2178" s="178"/>
      <c r="C2178" s="178"/>
      <c r="E2178" s="178"/>
      <c r="F2178" s="178"/>
      <c r="G2178" s="178"/>
      <c r="I2178" s="178"/>
      <c r="J2178" s="178"/>
    </row>
    <row r="2179" spans="1:10" x14ac:dyDescent="0.2">
      <c r="A2179" s="1"/>
      <c r="B2179" s="178"/>
      <c r="C2179" s="178"/>
      <c r="E2179" s="178"/>
      <c r="F2179" s="178"/>
      <c r="G2179" s="178"/>
      <c r="I2179" s="178"/>
      <c r="J2179" s="178"/>
    </row>
    <row r="2180" spans="1:10" x14ac:dyDescent="0.2">
      <c r="A2180" s="1"/>
      <c r="B2180" s="178"/>
      <c r="C2180" s="178"/>
      <c r="E2180" s="178"/>
      <c r="F2180" s="178"/>
      <c r="G2180" s="178"/>
      <c r="I2180" s="178"/>
      <c r="J2180" s="178"/>
    </row>
    <row r="2181" spans="1:10" x14ac:dyDescent="0.2">
      <c r="A2181" s="1"/>
      <c r="B2181" s="178"/>
      <c r="C2181" s="178"/>
      <c r="E2181" s="178"/>
      <c r="F2181" s="178"/>
      <c r="G2181" s="178"/>
      <c r="I2181" s="178"/>
      <c r="J2181" s="178"/>
    </row>
    <row r="2182" spans="1:10" x14ac:dyDescent="0.2">
      <c r="A2182" s="1"/>
      <c r="B2182" s="178"/>
      <c r="C2182" s="178"/>
      <c r="E2182" s="178"/>
      <c r="F2182" s="178"/>
      <c r="G2182" s="178"/>
      <c r="I2182" s="178"/>
      <c r="J2182" s="178"/>
    </row>
    <row r="2183" spans="1:10" x14ac:dyDescent="0.2">
      <c r="A2183" s="1"/>
      <c r="B2183" s="178"/>
      <c r="C2183" s="178"/>
      <c r="E2183" s="178"/>
      <c r="F2183" s="178"/>
      <c r="G2183" s="178"/>
      <c r="I2183" s="178"/>
      <c r="J2183" s="178"/>
    </row>
    <row r="2184" spans="1:10" x14ac:dyDescent="0.2">
      <c r="A2184" s="1"/>
      <c r="B2184" s="178"/>
      <c r="C2184" s="178"/>
      <c r="E2184" s="178"/>
      <c r="F2184" s="178"/>
      <c r="G2184" s="178"/>
      <c r="I2184" s="178"/>
      <c r="J2184" s="178"/>
    </row>
    <row r="2185" spans="1:10" x14ac:dyDescent="0.2">
      <c r="A2185" s="1"/>
      <c r="B2185" s="178"/>
      <c r="C2185" s="178"/>
      <c r="E2185" s="178"/>
      <c r="F2185" s="178"/>
      <c r="G2185" s="178"/>
      <c r="I2185" s="178"/>
      <c r="J2185" s="178"/>
    </row>
    <row r="2186" spans="1:10" x14ac:dyDescent="0.2">
      <c r="A2186" s="1"/>
      <c r="B2186" s="178"/>
      <c r="C2186" s="178"/>
      <c r="E2186" s="178"/>
      <c r="F2186" s="178"/>
      <c r="G2186" s="178"/>
      <c r="I2186" s="178"/>
      <c r="J2186" s="178"/>
    </row>
    <row r="2187" spans="1:10" x14ac:dyDescent="0.2">
      <c r="A2187" s="1"/>
      <c r="B2187" s="178"/>
      <c r="C2187" s="178"/>
      <c r="E2187" s="178"/>
      <c r="F2187" s="178"/>
      <c r="G2187" s="178"/>
      <c r="I2187" s="178"/>
      <c r="J2187" s="178"/>
    </row>
    <row r="2188" spans="1:10" x14ac:dyDescent="0.2">
      <c r="A2188" s="1"/>
      <c r="B2188" s="178"/>
      <c r="C2188" s="178"/>
      <c r="E2188" s="178"/>
      <c r="F2188" s="178"/>
      <c r="G2188" s="178"/>
      <c r="I2188" s="178"/>
      <c r="J2188" s="178"/>
    </row>
    <row r="2189" spans="1:10" x14ac:dyDescent="0.2">
      <c r="A2189" s="1"/>
      <c r="B2189" s="178"/>
      <c r="C2189" s="178"/>
      <c r="E2189" s="178"/>
      <c r="F2189" s="178"/>
      <c r="G2189" s="178"/>
      <c r="I2189" s="178"/>
      <c r="J2189" s="178"/>
    </row>
    <row r="2190" spans="1:10" x14ac:dyDescent="0.2">
      <c r="A2190" s="1"/>
      <c r="B2190" s="178"/>
      <c r="C2190" s="178"/>
      <c r="E2190" s="178"/>
      <c r="F2190" s="178"/>
      <c r="G2190" s="178"/>
      <c r="I2190" s="178"/>
      <c r="J2190" s="178"/>
    </row>
    <row r="2191" spans="1:10" x14ac:dyDescent="0.2">
      <c r="A2191" s="1"/>
      <c r="B2191" s="178"/>
      <c r="C2191" s="178"/>
      <c r="E2191" s="178"/>
      <c r="F2191" s="178"/>
      <c r="G2191" s="178"/>
      <c r="I2191" s="178"/>
      <c r="J2191" s="178"/>
    </row>
    <row r="2192" spans="1:10" x14ac:dyDescent="0.2">
      <c r="A2192" s="1"/>
      <c r="B2192" s="178"/>
      <c r="C2192" s="178"/>
      <c r="E2192" s="178"/>
      <c r="F2192" s="178"/>
      <c r="G2192" s="178"/>
      <c r="I2192" s="178"/>
      <c r="J2192" s="178"/>
    </row>
    <row r="2193" spans="1:10" x14ac:dyDescent="0.2">
      <c r="A2193" s="1"/>
      <c r="B2193" s="178"/>
      <c r="C2193" s="178"/>
      <c r="E2193" s="178"/>
      <c r="F2193" s="178"/>
      <c r="G2193" s="178"/>
      <c r="I2193" s="178"/>
      <c r="J2193" s="178"/>
    </row>
    <row r="2194" spans="1:10" x14ac:dyDescent="0.2">
      <c r="A2194" s="1"/>
      <c r="B2194" s="178"/>
      <c r="C2194" s="178"/>
      <c r="E2194" s="178"/>
      <c r="F2194" s="178"/>
      <c r="G2194" s="178"/>
      <c r="I2194" s="178"/>
      <c r="J2194" s="178"/>
    </row>
    <row r="2195" spans="1:10" x14ac:dyDescent="0.2">
      <c r="A2195" s="1"/>
      <c r="B2195" s="178"/>
      <c r="C2195" s="178"/>
      <c r="E2195" s="178"/>
      <c r="F2195" s="178"/>
      <c r="G2195" s="178"/>
      <c r="I2195" s="178"/>
      <c r="J2195" s="178"/>
    </row>
    <row r="2196" spans="1:10" x14ac:dyDescent="0.2">
      <c r="A2196" s="1"/>
      <c r="B2196" s="178"/>
      <c r="C2196" s="178"/>
      <c r="E2196" s="178"/>
      <c r="F2196" s="178"/>
      <c r="G2196" s="178"/>
      <c r="I2196" s="178"/>
      <c r="J2196" s="178"/>
    </row>
    <row r="2197" spans="1:10" x14ac:dyDescent="0.2">
      <c r="A2197" s="1"/>
      <c r="B2197" s="178"/>
      <c r="C2197" s="178"/>
      <c r="E2197" s="178"/>
      <c r="F2197" s="178"/>
      <c r="G2197" s="178"/>
      <c r="I2197" s="178"/>
      <c r="J2197" s="178"/>
    </row>
    <row r="2198" spans="1:10" x14ac:dyDescent="0.2">
      <c r="A2198" s="1"/>
      <c r="B2198" s="178"/>
      <c r="C2198" s="178"/>
      <c r="E2198" s="178"/>
      <c r="F2198" s="178"/>
      <c r="G2198" s="178"/>
      <c r="I2198" s="178"/>
      <c r="J2198" s="178"/>
    </row>
    <row r="2199" spans="1:10" x14ac:dyDescent="0.2">
      <c r="A2199" s="1"/>
      <c r="B2199" s="178"/>
      <c r="C2199" s="178"/>
      <c r="E2199" s="178"/>
      <c r="F2199" s="178"/>
      <c r="G2199" s="178"/>
      <c r="I2199" s="178"/>
      <c r="J2199" s="178"/>
    </row>
    <row r="2200" spans="1:10" x14ac:dyDescent="0.2">
      <c r="A2200" s="1"/>
      <c r="B2200" s="178"/>
      <c r="C2200" s="178"/>
      <c r="E2200" s="178"/>
      <c r="F2200" s="178"/>
      <c r="G2200" s="178"/>
      <c r="I2200" s="178"/>
      <c r="J2200" s="178"/>
    </row>
    <row r="2201" spans="1:10" x14ac:dyDescent="0.2">
      <c r="A2201" s="1"/>
      <c r="B2201" s="178"/>
      <c r="C2201" s="178"/>
      <c r="E2201" s="178"/>
      <c r="F2201" s="178"/>
      <c r="G2201" s="178"/>
      <c r="I2201" s="178"/>
      <c r="J2201" s="178"/>
    </row>
    <row r="2202" spans="1:10" x14ac:dyDescent="0.2">
      <c r="A2202" s="1"/>
      <c r="B2202" s="178"/>
      <c r="C2202" s="178"/>
      <c r="E2202" s="178"/>
      <c r="F2202" s="178"/>
      <c r="G2202" s="178"/>
      <c r="I2202" s="178"/>
      <c r="J2202" s="178"/>
    </row>
    <row r="2203" spans="1:10" x14ac:dyDescent="0.2">
      <c r="A2203" s="1"/>
      <c r="B2203" s="178"/>
      <c r="C2203" s="178"/>
      <c r="E2203" s="178"/>
      <c r="F2203" s="178"/>
      <c r="G2203" s="178"/>
      <c r="I2203" s="178"/>
      <c r="J2203" s="178"/>
    </row>
    <row r="2204" spans="1:10" x14ac:dyDescent="0.2">
      <c r="A2204" s="1"/>
      <c r="B2204" s="178"/>
      <c r="C2204" s="178"/>
      <c r="E2204" s="178"/>
      <c r="F2204" s="178"/>
      <c r="G2204" s="178"/>
      <c r="I2204" s="178"/>
      <c r="J2204" s="178"/>
    </row>
    <row r="2205" spans="1:10" x14ac:dyDescent="0.2">
      <c r="A2205" s="1"/>
      <c r="B2205" s="178"/>
      <c r="C2205" s="178"/>
      <c r="E2205" s="178"/>
      <c r="F2205" s="178"/>
      <c r="G2205" s="178"/>
      <c r="I2205" s="178"/>
      <c r="J2205" s="178"/>
    </row>
    <row r="2206" spans="1:10" x14ac:dyDescent="0.2">
      <c r="A2206" s="1"/>
      <c r="B2206" s="178"/>
      <c r="C2206" s="178"/>
      <c r="E2206" s="178"/>
      <c r="F2206" s="178"/>
      <c r="G2206" s="178"/>
      <c r="I2206" s="178"/>
      <c r="J2206" s="178"/>
    </row>
    <row r="2207" spans="1:10" x14ac:dyDescent="0.2">
      <c r="A2207" s="1"/>
      <c r="B2207" s="178"/>
      <c r="C2207" s="178"/>
      <c r="E2207" s="178"/>
      <c r="F2207" s="178"/>
      <c r="G2207" s="178"/>
      <c r="I2207" s="178"/>
      <c r="J2207" s="178"/>
    </row>
    <row r="2208" spans="1:10" x14ac:dyDescent="0.2">
      <c r="A2208" s="1"/>
      <c r="B2208" s="178"/>
      <c r="C2208" s="178"/>
      <c r="E2208" s="178"/>
      <c r="F2208" s="178"/>
      <c r="G2208" s="178"/>
      <c r="I2208" s="178"/>
      <c r="J2208" s="178"/>
    </row>
    <row r="2209" spans="1:10" x14ac:dyDescent="0.2">
      <c r="A2209" s="1"/>
      <c r="B2209" s="178"/>
      <c r="C2209" s="178"/>
      <c r="E2209" s="178"/>
      <c r="F2209" s="178"/>
      <c r="G2209" s="178"/>
      <c r="I2209" s="178"/>
      <c r="J2209" s="178"/>
    </row>
    <row r="2210" spans="1:10" x14ac:dyDescent="0.2">
      <c r="A2210" s="1"/>
      <c r="B2210" s="178"/>
      <c r="C2210" s="178"/>
      <c r="E2210" s="178"/>
      <c r="F2210" s="178"/>
      <c r="G2210" s="178"/>
      <c r="I2210" s="178"/>
      <c r="J2210" s="178"/>
    </row>
    <row r="2211" spans="1:10" x14ac:dyDescent="0.2">
      <c r="A2211" s="1"/>
      <c r="B2211" s="178"/>
      <c r="C2211" s="178"/>
      <c r="E2211" s="178"/>
      <c r="F2211" s="178"/>
      <c r="G2211" s="178"/>
      <c r="I2211" s="178"/>
      <c r="J2211" s="178"/>
    </row>
    <row r="2212" spans="1:10" x14ac:dyDescent="0.2">
      <c r="A2212" s="1"/>
      <c r="B2212" s="178"/>
      <c r="C2212" s="178"/>
      <c r="E2212" s="178"/>
      <c r="F2212" s="178"/>
      <c r="G2212" s="178"/>
      <c r="I2212" s="178"/>
      <c r="J2212" s="178"/>
    </row>
    <row r="2213" spans="1:10" x14ac:dyDescent="0.2">
      <c r="A2213" s="1"/>
      <c r="B2213" s="178"/>
      <c r="C2213" s="178"/>
      <c r="E2213" s="178"/>
      <c r="F2213" s="178"/>
      <c r="G2213" s="178"/>
      <c r="I2213" s="178"/>
      <c r="J2213" s="178"/>
    </row>
    <row r="2214" spans="1:10" x14ac:dyDescent="0.2">
      <c r="A2214" s="1"/>
      <c r="B2214" s="178"/>
      <c r="C2214" s="178"/>
      <c r="E2214" s="178"/>
      <c r="F2214" s="178"/>
      <c r="G2214" s="178"/>
      <c r="I2214" s="178"/>
      <c r="J2214" s="178"/>
    </row>
    <row r="2215" spans="1:10" x14ac:dyDescent="0.2">
      <c r="A2215" s="1"/>
      <c r="B2215" s="178"/>
      <c r="C2215" s="178"/>
      <c r="E2215" s="178"/>
      <c r="F2215" s="178"/>
      <c r="G2215" s="178"/>
      <c r="I2215" s="178"/>
      <c r="J2215" s="178"/>
    </row>
    <row r="2216" spans="1:10" x14ac:dyDescent="0.2">
      <c r="A2216" s="1"/>
      <c r="B2216" s="178"/>
      <c r="C2216" s="178"/>
      <c r="E2216" s="178"/>
      <c r="F2216" s="178"/>
      <c r="G2216" s="178"/>
      <c r="I2216" s="178"/>
      <c r="J2216" s="178"/>
    </row>
    <row r="2217" spans="1:10" x14ac:dyDescent="0.2">
      <c r="A2217" s="1"/>
      <c r="B2217" s="178"/>
      <c r="C2217" s="178"/>
      <c r="E2217" s="178"/>
      <c r="F2217" s="178"/>
      <c r="G2217" s="178"/>
      <c r="I2217" s="178"/>
      <c r="J2217" s="178"/>
    </row>
    <row r="2218" spans="1:10" x14ac:dyDescent="0.2">
      <c r="A2218" s="1"/>
      <c r="B2218" s="178"/>
      <c r="C2218" s="178"/>
      <c r="E2218" s="178"/>
      <c r="F2218" s="178"/>
      <c r="G2218" s="178"/>
      <c r="I2218" s="178"/>
      <c r="J2218" s="178"/>
    </row>
    <row r="2219" spans="1:10" x14ac:dyDescent="0.2">
      <c r="A2219" s="1"/>
      <c r="B2219" s="178"/>
      <c r="C2219" s="178"/>
      <c r="E2219" s="178"/>
      <c r="F2219" s="178"/>
      <c r="G2219" s="178"/>
      <c r="I2219" s="178"/>
      <c r="J2219" s="178"/>
    </row>
    <row r="2220" spans="1:10" x14ac:dyDescent="0.2">
      <c r="A2220" s="1"/>
      <c r="B2220" s="178"/>
      <c r="C2220" s="178"/>
      <c r="E2220" s="178"/>
      <c r="F2220" s="178"/>
      <c r="G2220" s="178"/>
      <c r="I2220" s="178"/>
      <c r="J2220" s="178"/>
    </row>
    <row r="2221" spans="1:10" x14ac:dyDescent="0.2">
      <c r="A2221" s="1"/>
      <c r="B2221" s="178"/>
      <c r="C2221" s="178"/>
      <c r="E2221" s="178"/>
      <c r="F2221" s="178"/>
      <c r="G2221" s="178"/>
      <c r="I2221" s="178"/>
      <c r="J2221" s="178"/>
    </row>
    <row r="2222" spans="1:10" x14ac:dyDescent="0.2">
      <c r="A2222" s="1"/>
      <c r="B2222" s="178"/>
      <c r="C2222" s="178"/>
      <c r="E2222" s="178"/>
      <c r="F2222" s="178"/>
      <c r="G2222" s="178"/>
      <c r="I2222" s="178"/>
      <c r="J2222" s="178"/>
    </row>
    <row r="2223" spans="1:10" x14ac:dyDescent="0.2">
      <c r="A2223" s="1"/>
      <c r="B2223" s="178"/>
      <c r="C2223" s="178"/>
      <c r="E2223" s="178"/>
      <c r="F2223" s="178"/>
      <c r="G2223" s="178"/>
      <c r="I2223" s="178"/>
      <c r="J2223" s="178"/>
    </row>
    <row r="2224" spans="1:10" x14ac:dyDescent="0.2">
      <c r="A2224" s="1"/>
      <c r="B2224" s="178"/>
      <c r="C2224" s="178"/>
      <c r="E2224" s="178"/>
      <c r="F2224" s="178"/>
      <c r="G2224" s="178"/>
      <c r="I2224" s="178"/>
      <c r="J2224" s="178"/>
    </row>
    <row r="2225" spans="1:10" x14ac:dyDescent="0.2">
      <c r="A2225" s="1"/>
      <c r="B2225" s="178"/>
      <c r="C2225" s="178"/>
      <c r="E2225" s="178"/>
      <c r="F2225" s="178"/>
      <c r="G2225" s="178"/>
      <c r="I2225" s="178"/>
      <c r="J2225" s="178"/>
    </row>
    <row r="2226" spans="1:10" x14ac:dyDescent="0.2">
      <c r="A2226" s="1"/>
      <c r="B2226" s="178"/>
      <c r="C2226" s="178"/>
      <c r="E2226" s="178"/>
      <c r="F2226" s="178"/>
      <c r="G2226" s="178"/>
      <c r="I2226" s="178"/>
      <c r="J2226" s="178"/>
    </row>
    <row r="2227" spans="1:10" x14ac:dyDescent="0.2">
      <c r="A2227" s="1"/>
      <c r="B2227" s="178"/>
      <c r="C2227" s="178"/>
      <c r="E2227" s="178"/>
      <c r="F2227" s="178"/>
      <c r="G2227" s="178"/>
      <c r="I2227" s="178"/>
      <c r="J2227" s="178"/>
    </row>
    <row r="2228" spans="1:10" x14ac:dyDescent="0.2">
      <c r="A2228" s="1"/>
      <c r="B2228" s="178"/>
      <c r="C2228" s="178"/>
      <c r="E2228" s="178"/>
      <c r="F2228" s="178"/>
      <c r="G2228" s="178"/>
      <c r="I2228" s="178"/>
      <c r="J2228" s="178"/>
    </row>
    <row r="2229" spans="1:10" x14ac:dyDescent="0.2">
      <c r="A2229" s="1"/>
      <c r="B2229" s="178"/>
      <c r="C2229" s="178"/>
      <c r="E2229" s="178"/>
      <c r="F2229" s="178"/>
      <c r="G2229" s="178"/>
      <c r="I2229" s="178"/>
      <c r="J2229" s="178"/>
    </row>
    <row r="2230" spans="1:10" x14ac:dyDescent="0.2">
      <c r="A2230" s="1"/>
      <c r="B2230" s="178"/>
      <c r="C2230" s="178"/>
      <c r="E2230" s="178"/>
      <c r="F2230" s="178"/>
      <c r="G2230" s="178"/>
      <c r="I2230" s="178"/>
      <c r="J2230" s="178"/>
    </row>
    <row r="2231" spans="1:10" x14ac:dyDescent="0.2">
      <c r="A2231" s="1"/>
      <c r="B2231" s="178"/>
      <c r="C2231" s="178"/>
      <c r="E2231" s="178"/>
      <c r="F2231" s="178"/>
      <c r="G2231" s="178"/>
      <c r="I2231" s="178"/>
      <c r="J2231" s="178"/>
    </row>
    <row r="2232" spans="1:10" x14ac:dyDescent="0.2">
      <c r="A2232" s="1"/>
      <c r="B2232" s="178"/>
      <c r="C2232" s="178"/>
      <c r="E2232" s="178"/>
      <c r="F2232" s="178"/>
      <c r="G2232" s="178"/>
      <c r="I2232" s="178"/>
      <c r="J2232" s="178"/>
    </row>
    <row r="2233" spans="1:10" x14ac:dyDescent="0.2">
      <c r="A2233" s="1"/>
      <c r="B2233" s="178"/>
      <c r="C2233" s="178"/>
      <c r="E2233" s="178"/>
      <c r="F2233" s="178"/>
      <c r="G2233" s="178"/>
      <c r="I2233" s="178"/>
      <c r="J2233" s="178"/>
    </row>
    <row r="2234" spans="1:10" x14ac:dyDescent="0.2">
      <c r="A2234" s="1"/>
      <c r="B2234" s="178"/>
      <c r="C2234" s="178"/>
      <c r="E2234" s="178"/>
      <c r="F2234" s="178"/>
      <c r="G2234" s="178"/>
      <c r="I2234" s="178"/>
      <c r="J2234" s="178"/>
    </row>
    <row r="2235" spans="1:10" x14ac:dyDescent="0.2">
      <c r="A2235" s="1"/>
      <c r="B2235" s="178"/>
      <c r="C2235" s="178"/>
      <c r="E2235" s="178"/>
      <c r="F2235" s="178"/>
      <c r="G2235" s="178"/>
      <c r="I2235" s="178"/>
      <c r="J2235" s="178"/>
    </row>
    <row r="2236" spans="1:10" x14ac:dyDescent="0.2">
      <c r="A2236" s="1"/>
      <c r="B2236" s="178"/>
      <c r="C2236" s="178"/>
      <c r="E2236" s="178"/>
      <c r="F2236" s="178"/>
      <c r="G2236" s="178"/>
      <c r="I2236" s="178"/>
      <c r="J2236" s="178"/>
    </row>
    <row r="2237" spans="1:10" x14ac:dyDescent="0.2">
      <c r="A2237" s="1"/>
      <c r="B2237" s="178"/>
      <c r="C2237" s="178"/>
      <c r="E2237" s="178"/>
      <c r="F2237" s="178"/>
      <c r="G2237" s="178"/>
      <c r="I2237" s="178"/>
      <c r="J2237" s="178"/>
    </row>
    <row r="2238" spans="1:10" x14ac:dyDescent="0.2">
      <c r="A2238" s="1"/>
      <c r="B2238" s="178"/>
      <c r="C2238" s="178"/>
      <c r="E2238" s="178"/>
      <c r="F2238" s="178"/>
      <c r="G2238" s="178"/>
      <c r="I2238" s="178"/>
      <c r="J2238" s="178"/>
    </row>
    <row r="2239" spans="1:10" x14ac:dyDescent="0.2">
      <c r="A2239" s="1"/>
      <c r="B2239" s="178"/>
      <c r="C2239" s="178"/>
      <c r="E2239" s="178"/>
      <c r="F2239" s="178"/>
      <c r="G2239" s="178"/>
      <c r="I2239" s="178"/>
      <c r="J2239" s="178"/>
    </row>
    <row r="2240" spans="1:10" x14ac:dyDescent="0.2">
      <c r="A2240" s="1"/>
      <c r="B2240" s="178"/>
      <c r="C2240" s="178"/>
      <c r="E2240" s="178"/>
      <c r="F2240" s="178"/>
      <c r="G2240" s="178"/>
      <c r="I2240" s="178"/>
      <c r="J2240" s="178"/>
    </row>
    <row r="2241" spans="1:10" x14ac:dyDescent="0.2">
      <c r="A2241" s="1"/>
      <c r="B2241" s="178"/>
      <c r="C2241" s="178"/>
      <c r="E2241" s="178"/>
      <c r="F2241" s="178"/>
      <c r="G2241" s="178"/>
      <c r="I2241" s="178"/>
      <c r="J2241" s="178"/>
    </row>
    <row r="2242" spans="1:10" x14ac:dyDescent="0.2">
      <c r="A2242" s="1"/>
      <c r="B2242" s="178"/>
      <c r="C2242" s="178"/>
      <c r="E2242" s="178"/>
      <c r="F2242" s="178"/>
      <c r="G2242" s="178"/>
      <c r="I2242" s="178"/>
      <c r="J2242" s="178"/>
    </row>
    <row r="2243" spans="1:10" x14ac:dyDescent="0.2">
      <c r="A2243" s="1"/>
      <c r="B2243" s="178"/>
      <c r="C2243" s="178"/>
      <c r="E2243" s="178"/>
      <c r="F2243" s="178"/>
      <c r="G2243" s="178"/>
      <c r="I2243" s="178"/>
      <c r="J2243" s="178"/>
    </row>
    <row r="2244" spans="1:10" x14ac:dyDescent="0.2">
      <c r="A2244" s="1"/>
      <c r="B2244" s="178"/>
      <c r="C2244" s="178"/>
      <c r="E2244" s="178"/>
      <c r="F2244" s="178"/>
      <c r="G2244" s="178"/>
      <c r="I2244" s="178"/>
      <c r="J2244" s="178"/>
    </row>
    <row r="2245" spans="1:10" x14ac:dyDescent="0.2">
      <c r="A2245" s="1"/>
      <c r="B2245" s="178"/>
      <c r="C2245" s="178"/>
      <c r="E2245" s="178"/>
      <c r="F2245" s="178"/>
      <c r="G2245" s="178"/>
      <c r="I2245" s="178"/>
      <c r="J2245" s="178"/>
    </row>
    <row r="2246" spans="1:10" x14ac:dyDescent="0.2">
      <c r="A2246" s="1"/>
      <c r="B2246" s="178"/>
      <c r="C2246" s="178"/>
      <c r="E2246" s="178"/>
      <c r="F2246" s="178"/>
      <c r="G2246" s="178"/>
      <c r="I2246" s="178"/>
      <c r="J2246" s="178"/>
    </row>
    <row r="2247" spans="1:10" x14ac:dyDescent="0.2">
      <c r="A2247" s="1"/>
      <c r="B2247" s="178"/>
      <c r="C2247" s="178"/>
      <c r="E2247" s="178"/>
      <c r="F2247" s="178"/>
      <c r="G2247" s="178"/>
      <c r="I2247" s="178"/>
      <c r="J2247" s="178"/>
    </row>
    <row r="2248" spans="1:10" x14ac:dyDescent="0.2">
      <c r="A2248" s="1"/>
      <c r="B2248" s="178"/>
      <c r="C2248" s="178"/>
      <c r="E2248" s="178"/>
      <c r="F2248" s="178"/>
      <c r="G2248" s="178"/>
      <c r="I2248" s="178"/>
      <c r="J2248" s="178"/>
    </row>
    <row r="2249" spans="1:10" x14ac:dyDescent="0.2">
      <c r="A2249" s="1"/>
      <c r="B2249" s="178"/>
      <c r="C2249" s="178"/>
      <c r="E2249" s="178"/>
      <c r="F2249" s="178"/>
      <c r="G2249" s="178"/>
      <c r="I2249" s="178"/>
      <c r="J2249" s="178"/>
    </row>
    <row r="2250" spans="1:10" x14ac:dyDescent="0.2">
      <c r="A2250" s="1"/>
      <c r="B2250" s="178"/>
      <c r="C2250" s="178"/>
      <c r="E2250" s="178"/>
      <c r="F2250" s="178"/>
      <c r="G2250" s="178"/>
      <c r="I2250" s="178"/>
      <c r="J2250" s="178"/>
    </row>
    <row r="2251" spans="1:10" x14ac:dyDescent="0.2">
      <c r="A2251" s="1"/>
      <c r="B2251" s="178"/>
      <c r="C2251" s="178"/>
      <c r="E2251" s="178"/>
      <c r="F2251" s="178"/>
      <c r="G2251" s="178"/>
      <c r="I2251" s="178"/>
      <c r="J2251" s="178"/>
    </row>
  </sheetData>
  <autoFilter ref="A1:M421">
    <sortState ref="A2:M421">
      <sortCondition ref="B1:B42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3"/>
  <sheetViews>
    <sheetView topLeftCell="B118" workbookViewId="0">
      <selection activeCell="E1" sqref="E1:E1048576"/>
    </sheetView>
  </sheetViews>
  <sheetFormatPr defaultRowHeight="12.75" x14ac:dyDescent="0.2"/>
  <cols>
    <col min="3" max="3" width="9.42578125" customWidth="1"/>
    <col min="4" max="4" width="14.28515625" bestFit="1" customWidth="1"/>
    <col min="5" max="6" width="9.140625" style="427"/>
  </cols>
  <sheetData>
    <row r="1" spans="1:18" ht="13.5" thickBot="1" x14ac:dyDescent="0.25">
      <c r="A1" s="326" t="s">
        <v>678</v>
      </c>
      <c r="B1" s="398" t="s">
        <v>678</v>
      </c>
      <c r="C1" s="398" t="s">
        <v>123</v>
      </c>
      <c r="D1" s="398" t="s">
        <v>1065</v>
      </c>
      <c r="E1" s="193" t="s">
        <v>683</v>
      </c>
      <c r="F1" s="193" t="s">
        <v>284</v>
      </c>
      <c r="G1" s="190" t="s">
        <v>684</v>
      </c>
      <c r="H1" s="152" t="s">
        <v>966</v>
      </c>
      <c r="O1" s="399"/>
      <c r="P1" s="399"/>
      <c r="Q1" s="399"/>
      <c r="R1" s="399"/>
    </row>
    <row r="2" spans="1:18" x14ac:dyDescent="0.2">
      <c r="A2" s="331">
        <v>1</v>
      </c>
      <c r="B2" s="405">
        <v>1</v>
      </c>
      <c r="C2" s="405">
        <v>1</v>
      </c>
      <c r="D2" s="405" t="s">
        <v>962</v>
      </c>
      <c r="E2" s="423">
        <v>1980</v>
      </c>
      <c r="F2" s="424">
        <v>10</v>
      </c>
      <c r="G2" s="393">
        <v>5332.85</v>
      </c>
      <c r="O2" s="276"/>
      <c r="P2" s="395"/>
      <c r="Q2" s="392"/>
      <c r="R2" s="392"/>
    </row>
    <row r="3" spans="1:18" x14ac:dyDescent="0.2">
      <c r="A3" s="337">
        <v>1</v>
      </c>
      <c r="B3" s="405">
        <v>1</v>
      </c>
      <c r="C3" s="405">
        <v>1</v>
      </c>
      <c r="D3" s="405" t="s">
        <v>962</v>
      </c>
      <c r="E3" s="423">
        <v>1981</v>
      </c>
      <c r="F3" s="424">
        <v>10</v>
      </c>
      <c r="G3" s="393">
        <v>4226.5</v>
      </c>
      <c r="O3" s="276"/>
      <c r="P3" s="395"/>
      <c r="Q3" s="392"/>
      <c r="R3" s="392"/>
    </row>
    <row r="4" spans="1:18" x14ac:dyDescent="0.2">
      <c r="A4" s="337">
        <v>1</v>
      </c>
      <c r="B4" s="405">
        <v>1</v>
      </c>
      <c r="C4" s="405">
        <v>1</v>
      </c>
      <c r="D4" s="405" t="s">
        <v>962</v>
      </c>
      <c r="E4" s="423">
        <v>1982</v>
      </c>
      <c r="F4" s="424">
        <v>10</v>
      </c>
      <c r="G4" s="393">
        <v>6667</v>
      </c>
      <c r="P4" s="396"/>
      <c r="Q4" s="396"/>
      <c r="R4" s="397"/>
    </row>
    <row r="5" spans="1:18" x14ac:dyDescent="0.2">
      <c r="A5" s="337">
        <v>1</v>
      </c>
      <c r="B5" s="405">
        <v>1</v>
      </c>
      <c r="C5" s="405">
        <v>1</v>
      </c>
      <c r="D5" s="405" t="s">
        <v>962</v>
      </c>
      <c r="E5" s="423">
        <v>1983</v>
      </c>
      <c r="F5" s="424">
        <v>9</v>
      </c>
      <c r="G5" s="393">
        <v>4823.7</v>
      </c>
      <c r="P5" s="396"/>
      <c r="Q5" s="396"/>
      <c r="R5" s="397"/>
    </row>
    <row r="6" spans="1:18" x14ac:dyDescent="0.2">
      <c r="A6" s="337">
        <v>1</v>
      </c>
      <c r="B6" s="405">
        <v>1</v>
      </c>
      <c r="C6" s="405">
        <v>1</v>
      </c>
      <c r="D6" s="405" t="s">
        <v>962</v>
      </c>
      <c r="E6" s="423">
        <v>1984</v>
      </c>
      <c r="F6" s="424">
        <v>10</v>
      </c>
      <c r="G6" s="393">
        <v>3281.3</v>
      </c>
      <c r="P6" s="396"/>
      <c r="Q6" s="396"/>
      <c r="R6" s="397"/>
    </row>
    <row r="7" spans="1:18" x14ac:dyDescent="0.2">
      <c r="A7" s="337">
        <v>1</v>
      </c>
      <c r="B7" s="405">
        <v>1</v>
      </c>
      <c r="C7" s="405">
        <v>1</v>
      </c>
      <c r="D7" s="405" t="s">
        <v>962</v>
      </c>
      <c r="E7" s="423">
        <v>1985</v>
      </c>
      <c r="F7" s="424">
        <v>9</v>
      </c>
      <c r="G7" s="393">
        <v>3909.15</v>
      </c>
      <c r="P7" s="396"/>
      <c r="Q7" s="396"/>
      <c r="R7" s="397"/>
    </row>
    <row r="8" spans="1:18" x14ac:dyDescent="0.2">
      <c r="A8" s="337">
        <v>1</v>
      </c>
      <c r="B8" s="405">
        <v>1</v>
      </c>
      <c r="C8" s="405">
        <v>1</v>
      </c>
      <c r="D8" s="405" t="s">
        <v>962</v>
      </c>
      <c r="E8" s="423">
        <v>1986</v>
      </c>
      <c r="F8" s="424">
        <v>10</v>
      </c>
      <c r="G8" s="393">
        <v>6111.65</v>
      </c>
      <c r="P8" s="396"/>
      <c r="Q8" s="396"/>
      <c r="R8" s="397"/>
    </row>
    <row r="9" spans="1:18" x14ac:dyDescent="0.2">
      <c r="B9" s="405">
        <v>1</v>
      </c>
      <c r="C9" s="405">
        <v>1</v>
      </c>
      <c r="D9" s="405" t="s">
        <v>962</v>
      </c>
      <c r="E9" s="423">
        <v>1987</v>
      </c>
      <c r="F9" s="424">
        <v>10</v>
      </c>
      <c r="G9" s="393">
        <v>7780.85</v>
      </c>
      <c r="P9" s="395"/>
      <c r="Q9" s="392"/>
      <c r="R9" s="392"/>
    </row>
    <row r="10" spans="1:18" x14ac:dyDescent="0.2">
      <c r="B10" s="405">
        <v>1</v>
      </c>
      <c r="C10" s="405">
        <v>1</v>
      </c>
      <c r="D10" s="405" t="s">
        <v>962</v>
      </c>
      <c r="E10" s="423">
        <v>1988</v>
      </c>
      <c r="F10" s="424">
        <v>10</v>
      </c>
      <c r="G10" s="393">
        <v>3888.2</v>
      </c>
      <c r="P10" s="395"/>
      <c r="Q10" s="392"/>
      <c r="R10" s="392"/>
    </row>
    <row r="11" spans="1:18" x14ac:dyDescent="0.2">
      <c r="B11" s="405">
        <v>1</v>
      </c>
      <c r="C11" s="405">
        <v>1</v>
      </c>
      <c r="D11" s="405" t="s">
        <v>962</v>
      </c>
      <c r="E11" s="423">
        <v>1989</v>
      </c>
      <c r="F11" s="424">
        <v>10</v>
      </c>
      <c r="G11" s="393">
        <v>6258.65</v>
      </c>
      <c r="P11" s="395"/>
      <c r="Q11" s="392"/>
      <c r="R11" s="392"/>
    </row>
    <row r="12" spans="1:18" x14ac:dyDescent="0.2">
      <c r="B12" s="405">
        <v>1</v>
      </c>
      <c r="C12" s="405">
        <v>1</v>
      </c>
      <c r="D12" s="405" t="s">
        <v>962</v>
      </c>
      <c r="E12" s="423">
        <v>1990</v>
      </c>
      <c r="F12" s="424">
        <v>10</v>
      </c>
      <c r="G12" s="393">
        <v>4737</v>
      </c>
      <c r="P12" s="395"/>
      <c r="Q12" s="392"/>
      <c r="R12" s="392"/>
    </row>
    <row r="13" spans="1:18" x14ac:dyDescent="0.2">
      <c r="B13" s="405">
        <v>1</v>
      </c>
      <c r="C13" s="405">
        <v>1</v>
      </c>
      <c r="D13" s="405" t="s">
        <v>962</v>
      </c>
      <c r="E13" s="423">
        <v>1991</v>
      </c>
      <c r="F13" s="424">
        <v>10</v>
      </c>
      <c r="G13" s="393">
        <v>5497.05</v>
      </c>
      <c r="P13" s="395"/>
      <c r="Q13" s="392"/>
      <c r="R13" s="392"/>
    </row>
    <row r="14" spans="1:18" x14ac:dyDescent="0.2">
      <c r="B14" s="405">
        <v>1</v>
      </c>
      <c r="C14" s="405">
        <v>1</v>
      </c>
      <c r="D14" s="405" t="s">
        <v>962</v>
      </c>
      <c r="E14" s="423">
        <v>1992</v>
      </c>
      <c r="F14" s="424">
        <v>10</v>
      </c>
      <c r="G14" s="393">
        <v>6038.5</v>
      </c>
      <c r="P14" s="396"/>
      <c r="Q14" s="396"/>
      <c r="R14" s="397"/>
    </row>
    <row r="15" spans="1:18" x14ac:dyDescent="0.2">
      <c r="B15" s="405">
        <v>1</v>
      </c>
      <c r="C15" s="405">
        <v>1</v>
      </c>
      <c r="D15" s="405" t="s">
        <v>962</v>
      </c>
      <c r="E15" s="423">
        <v>1993</v>
      </c>
      <c r="F15" s="424">
        <v>10</v>
      </c>
      <c r="G15" s="393">
        <v>4025.25</v>
      </c>
      <c r="P15" s="396"/>
      <c r="Q15" s="396"/>
      <c r="R15" s="397"/>
    </row>
    <row r="16" spans="1:18" x14ac:dyDescent="0.2">
      <c r="B16" s="405">
        <v>1</v>
      </c>
      <c r="C16" s="405">
        <v>1</v>
      </c>
      <c r="D16" s="405" t="s">
        <v>962</v>
      </c>
      <c r="E16" s="423">
        <v>1994</v>
      </c>
      <c r="F16" s="424">
        <v>10</v>
      </c>
      <c r="G16" s="393">
        <v>4495.3999999999996</v>
      </c>
      <c r="P16" s="396"/>
      <c r="Q16" s="396"/>
      <c r="R16" s="397"/>
    </row>
    <row r="17" spans="2:18" x14ac:dyDescent="0.2">
      <c r="B17" s="405">
        <v>1</v>
      </c>
      <c r="C17" s="405">
        <v>1</v>
      </c>
      <c r="D17" s="405" t="s">
        <v>962</v>
      </c>
      <c r="E17" s="423">
        <v>1995</v>
      </c>
      <c r="F17" s="424">
        <v>10</v>
      </c>
      <c r="G17" s="393">
        <v>5005.1499999999996</v>
      </c>
      <c r="P17" s="396"/>
      <c r="Q17" s="396"/>
      <c r="R17" s="397"/>
    </row>
    <row r="18" spans="2:18" x14ac:dyDescent="0.2">
      <c r="B18" s="405">
        <v>1</v>
      </c>
      <c r="C18" s="405">
        <v>1</v>
      </c>
      <c r="D18" s="405" t="s">
        <v>962</v>
      </c>
      <c r="E18" s="423">
        <v>1996</v>
      </c>
      <c r="F18" s="424">
        <v>10</v>
      </c>
      <c r="G18" s="393">
        <v>6149.75</v>
      </c>
      <c r="P18" s="396"/>
      <c r="Q18" s="396"/>
      <c r="R18" s="397"/>
    </row>
    <row r="19" spans="2:18" x14ac:dyDescent="0.2">
      <c r="B19" s="405">
        <v>1</v>
      </c>
      <c r="C19" s="405">
        <v>1</v>
      </c>
      <c r="D19" s="405" t="s">
        <v>962</v>
      </c>
      <c r="E19" s="423">
        <v>1997</v>
      </c>
      <c r="F19" s="424">
        <v>10</v>
      </c>
      <c r="G19" s="393">
        <v>6854.2</v>
      </c>
      <c r="P19" s="395"/>
      <c r="Q19" s="392"/>
      <c r="R19" s="392"/>
    </row>
    <row r="20" spans="2:18" x14ac:dyDescent="0.2">
      <c r="B20" s="405">
        <v>1</v>
      </c>
      <c r="C20" s="405">
        <v>1</v>
      </c>
      <c r="D20" s="405" t="s">
        <v>962</v>
      </c>
      <c r="E20" s="423">
        <v>1998</v>
      </c>
      <c r="F20" s="424">
        <v>10</v>
      </c>
      <c r="G20" s="393">
        <v>4951.95</v>
      </c>
      <c r="P20" s="395"/>
      <c r="Q20" s="392"/>
      <c r="R20" s="392"/>
    </row>
    <row r="21" spans="2:18" x14ac:dyDescent="0.2">
      <c r="B21" s="405">
        <v>1</v>
      </c>
      <c r="C21" s="405">
        <v>1</v>
      </c>
      <c r="D21" s="405" t="s">
        <v>962</v>
      </c>
      <c r="E21" s="423">
        <v>1999</v>
      </c>
      <c r="F21" s="424">
        <v>10</v>
      </c>
      <c r="G21" s="393">
        <v>6833.7</v>
      </c>
      <c r="P21" s="395"/>
      <c r="Q21" s="392"/>
      <c r="R21" s="392"/>
    </row>
    <row r="22" spans="2:18" x14ac:dyDescent="0.2">
      <c r="B22" s="405">
        <v>1</v>
      </c>
      <c r="C22" s="405">
        <v>1</v>
      </c>
      <c r="D22" s="405" t="s">
        <v>962</v>
      </c>
      <c r="E22" s="423">
        <v>2000</v>
      </c>
      <c r="F22" s="424">
        <v>10</v>
      </c>
      <c r="G22" s="393">
        <v>7438</v>
      </c>
      <c r="P22" s="395"/>
      <c r="Q22" s="392"/>
      <c r="R22" s="392"/>
    </row>
    <row r="23" spans="2:18" x14ac:dyDescent="0.2">
      <c r="B23" s="405">
        <v>1</v>
      </c>
      <c r="C23" s="405">
        <v>1</v>
      </c>
      <c r="D23" s="405" t="s">
        <v>962</v>
      </c>
      <c r="E23" s="423">
        <v>2001</v>
      </c>
      <c r="F23" s="424">
        <v>9</v>
      </c>
      <c r="G23" s="393">
        <v>3368.4</v>
      </c>
      <c r="P23" s="395"/>
      <c r="Q23" s="392"/>
      <c r="R23" s="392"/>
    </row>
    <row r="24" spans="2:18" x14ac:dyDescent="0.2">
      <c r="B24" s="405">
        <v>1</v>
      </c>
      <c r="C24" s="405">
        <v>1</v>
      </c>
      <c r="D24" s="405" t="s">
        <v>962</v>
      </c>
      <c r="E24" s="423">
        <v>2002</v>
      </c>
      <c r="F24" s="424">
        <v>10</v>
      </c>
      <c r="G24" s="393">
        <v>5552.15</v>
      </c>
      <c r="P24" s="396"/>
      <c r="Q24" s="396"/>
      <c r="R24" s="397"/>
    </row>
    <row r="25" spans="2:18" x14ac:dyDescent="0.2">
      <c r="B25" s="405">
        <v>1</v>
      </c>
      <c r="C25" s="405">
        <v>1</v>
      </c>
      <c r="D25" s="405" t="s">
        <v>962</v>
      </c>
      <c r="E25" s="423">
        <v>2003</v>
      </c>
      <c r="F25" s="424">
        <v>10</v>
      </c>
      <c r="G25" s="393">
        <v>3788.8</v>
      </c>
      <c r="P25" s="396"/>
      <c r="Q25" s="396"/>
      <c r="R25" s="397"/>
    </row>
    <row r="26" spans="2:18" x14ac:dyDescent="0.2">
      <c r="B26" s="405">
        <v>1</v>
      </c>
      <c r="C26" s="405">
        <v>1</v>
      </c>
      <c r="D26" s="405" t="s">
        <v>962</v>
      </c>
      <c r="E26" s="423">
        <v>2004</v>
      </c>
      <c r="F26" s="424">
        <v>10</v>
      </c>
      <c r="G26" s="393">
        <v>5409.15</v>
      </c>
      <c r="P26" s="396"/>
      <c r="Q26" s="396"/>
      <c r="R26" s="397"/>
    </row>
    <row r="27" spans="2:18" x14ac:dyDescent="0.2">
      <c r="B27" s="405">
        <v>1</v>
      </c>
      <c r="C27" s="405">
        <v>1</v>
      </c>
      <c r="D27" s="405" t="s">
        <v>962</v>
      </c>
      <c r="E27" s="423">
        <v>2005</v>
      </c>
      <c r="F27" s="424">
        <v>10</v>
      </c>
      <c r="G27" s="393">
        <v>3774.8</v>
      </c>
      <c r="P27" s="396"/>
      <c r="Q27" s="396"/>
      <c r="R27" s="397"/>
    </row>
    <row r="28" spans="2:18" x14ac:dyDescent="0.2">
      <c r="B28" s="405">
        <v>1</v>
      </c>
      <c r="C28" s="405">
        <v>1</v>
      </c>
      <c r="D28" s="405" t="s">
        <v>962</v>
      </c>
      <c r="E28" s="423">
        <v>2006</v>
      </c>
      <c r="F28" s="424">
        <v>10</v>
      </c>
      <c r="G28" s="393">
        <v>6022.05</v>
      </c>
      <c r="P28" s="396"/>
      <c r="Q28" s="396"/>
      <c r="R28" s="397"/>
    </row>
    <row r="29" spans="2:18" x14ac:dyDescent="0.2">
      <c r="B29" s="405">
        <v>1</v>
      </c>
      <c r="C29" s="405">
        <v>1</v>
      </c>
      <c r="D29" s="405" t="s">
        <v>962</v>
      </c>
      <c r="E29" s="423">
        <v>2007</v>
      </c>
      <c r="F29" s="424">
        <v>10</v>
      </c>
      <c r="G29" s="393">
        <v>5643.25</v>
      </c>
      <c r="P29" s="396"/>
      <c r="Q29" s="396"/>
      <c r="R29" s="397"/>
    </row>
    <row r="30" spans="2:18" x14ac:dyDescent="0.2">
      <c r="B30" s="405">
        <v>1</v>
      </c>
      <c r="C30" s="405">
        <v>1</v>
      </c>
      <c r="D30" s="405" t="s">
        <v>962</v>
      </c>
      <c r="E30" s="423">
        <v>2008</v>
      </c>
      <c r="F30" s="424">
        <v>10</v>
      </c>
      <c r="G30" s="393">
        <v>3109.05</v>
      </c>
      <c r="P30" s="396"/>
      <c r="Q30" s="396"/>
      <c r="R30" s="397"/>
    </row>
    <row r="31" spans="2:18" x14ac:dyDescent="0.2">
      <c r="B31" s="405">
        <v>1</v>
      </c>
      <c r="C31" s="405">
        <v>1</v>
      </c>
      <c r="D31" s="405" t="s">
        <v>962</v>
      </c>
      <c r="E31" s="423">
        <v>2009</v>
      </c>
      <c r="F31" s="424">
        <v>10</v>
      </c>
      <c r="G31" s="393">
        <v>5361.9</v>
      </c>
      <c r="P31" s="396"/>
      <c r="Q31" s="396"/>
      <c r="R31" s="397"/>
    </row>
    <row r="32" spans="2:18" x14ac:dyDescent="0.2">
      <c r="B32" s="405">
        <v>1</v>
      </c>
      <c r="C32" s="405">
        <v>1</v>
      </c>
      <c r="D32" s="405" t="s">
        <v>1066</v>
      </c>
      <c r="E32" s="423">
        <v>1980</v>
      </c>
      <c r="F32" s="424">
        <v>10</v>
      </c>
      <c r="G32" s="393">
        <v>6838.8</v>
      </c>
      <c r="H32" s="394">
        <v>8.9911689175427769E-3</v>
      </c>
    </row>
    <row r="33" spans="2:8" x14ac:dyDescent="0.2">
      <c r="B33" s="405">
        <v>1</v>
      </c>
      <c r="C33" s="405">
        <v>1</v>
      </c>
      <c r="D33" s="405" t="s">
        <v>1066</v>
      </c>
      <c r="E33" s="423">
        <v>1981</v>
      </c>
      <c r="F33" s="424">
        <v>10</v>
      </c>
      <c r="G33" s="393">
        <v>6119.4</v>
      </c>
      <c r="H33" s="394">
        <v>1.0659653731151885E-2</v>
      </c>
    </row>
    <row r="34" spans="2:8" x14ac:dyDescent="0.2">
      <c r="B34" s="405">
        <v>1</v>
      </c>
      <c r="C34" s="405">
        <v>1</v>
      </c>
      <c r="D34" s="405" t="s">
        <v>1066</v>
      </c>
      <c r="E34" s="423">
        <v>1982</v>
      </c>
      <c r="F34" s="424">
        <v>10</v>
      </c>
      <c r="G34" s="393">
        <v>8595.9500000000007</v>
      </c>
      <c r="H34" s="394">
        <v>8.3799609792248632E-3</v>
      </c>
    </row>
    <row r="35" spans="2:8" x14ac:dyDescent="0.2">
      <c r="B35" s="405">
        <v>1</v>
      </c>
      <c r="C35" s="405">
        <v>1</v>
      </c>
      <c r="D35" s="405" t="s">
        <v>1066</v>
      </c>
      <c r="E35" s="423">
        <v>1983</v>
      </c>
      <c r="F35" s="424">
        <v>9</v>
      </c>
      <c r="G35" s="393">
        <v>6531.85</v>
      </c>
      <c r="H35" s="394">
        <v>1.074042195281499E-2</v>
      </c>
    </row>
    <row r="36" spans="2:8" x14ac:dyDescent="0.2">
      <c r="B36" s="405">
        <v>1</v>
      </c>
      <c r="C36" s="405">
        <v>1</v>
      </c>
      <c r="D36" s="405" t="s">
        <v>1066</v>
      </c>
      <c r="E36" s="423">
        <v>1984</v>
      </c>
      <c r="F36" s="424">
        <v>10</v>
      </c>
      <c r="G36" s="393">
        <v>4224.1000000000004</v>
      </c>
      <c r="H36" s="394">
        <v>1.1304848980186463E-2</v>
      </c>
    </row>
    <row r="37" spans="2:8" x14ac:dyDescent="0.2">
      <c r="B37" s="405">
        <v>1</v>
      </c>
      <c r="C37" s="405">
        <v>1</v>
      </c>
      <c r="D37" s="405" t="s">
        <v>1066</v>
      </c>
      <c r="E37" s="423">
        <v>1985</v>
      </c>
      <c r="F37" s="424">
        <v>9</v>
      </c>
      <c r="G37" s="393">
        <v>5829.15</v>
      </c>
      <c r="H37" s="394">
        <v>1.1525787097238522E-2</v>
      </c>
    </row>
    <row r="38" spans="2:8" x14ac:dyDescent="0.2">
      <c r="B38" s="405">
        <v>1</v>
      </c>
      <c r="C38" s="405">
        <v>1</v>
      </c>
      <c r="D38" s="405" t="s">
        <v>1066</v>
      </c>
      <c r="E38" s="423">
        <v>1986</v>
      </c>
      <c r="F38" s="424">
        <v>10</v>
      </c>
      <c r="G38" s="393">
        <v>7904</v>
      </c>
      <c r="H38" s="394">
        <v>9.3530489249700286E-3</v>
      </c>
    </row>
    <row r="39" spans="2:8" x14ac:dyDescent="0.2">
      <c r="B39" s="405">
        <v>1</v>
      </c>
      <c r="C39" s="405">
        <v>1</v>
      </c>
      <c r="D39" s="405" t="s">
        <v>1066</v>
      </c>
      <c r="E39" s="423">
        <v>1987</v>
      </c>
      <c r="F39" s="424">
        <v>10</v>
      </c>
      <c r="G39" s="393">
        <v>10316.65</v>
      </c>
      <c r="H39" s="394">
        <v>8.3400787242553006E-3</v>
      </c>
    </row>
    <row r="40" spans="2:8" x14ac:dyDescent="0.2">
      <c r="B40" s="405">
        <v>1</v>
      </c>
      <c r="C40" s="405">
        <v>1</v>
      </c>
      <c r="D40" s="405" t="s">
        <v>1066</v>
      </c>
      <c r="E40" s="423">
        <v>1988</v>
      </c>
      <c r="F40" s="424">
        <v>10</v>
      </c>
      <c r="G40" s="393">
        <v>5184.45</v>
      </c>
      <c r="H40" s="394">
        <v>1.0279272224699491E-2</v>
      </c>
    </row>
    <row r="41" spans="2:8" x14ac:dyDescent="0.2">
      <c r="B41" s="405">
        <v>1</v>
      </c>
      <c r="C41" s="405">
        <v>1</v>
      </c>
      <c r="D41" s="405" t="s">
        <v>1066</v>
      </c>
      <c r="E41" s="423">
        <v>1989</v>
      </c>
      <c r="F41" s="424">
        <v>10</v>
      </c>
      <c r="G41" s="393">
        <v>7985.5</v>
      </c>
      <c r="H41" s="394">
        <v>9.4227095283897621E-3</v>
      </c>
    </row>
    <row r="42" spans="2:8" x14ac:dyDescent="0.2">
      <c r="B42" s="405">
        <v>1</v>
      </c>
      <c r="C42" s="405">
        <v>1</v>
      </c>
      <c r="D42" s="405" t="s">
        <v>1066</v>
      </c>
      <c r="E42" s="423">
        <v>1990</v>
      </c>
      <c r="F42" s="424">
        <v>10</v>
      </c>
      <c r="G42" s="393">
        <v>6529.45</v>
      </c>
      <c r="H42" s="394">
        <v>9.919305249836018E-3</v>
      </c>
    </row>
    <row r="43" spans="2:8" x14ac:dyDescent="0.2">
      <c r="B43" s="405">
        <v>1</v>
      </c>
      <c r="C43" s="405">
        <v>1</v>
      </c>
      <c r="D43" s="405" t="s">
        <v>1066</v>
      </c>
      <c r="E43" s="423">
        <v>1991</v>
      </c>
      <c r="F43" s="424">
        <v>10</v>
      </c>
      <c r="G43" s="393">
        <v>7378.7</v>
      </c>
      <c r="H43" s="394">
        <v>9.4972612693281812E-3</v>
      </c>
    </row>
    <row r="44" spans="2:8" x14ac:dyDescent="0.2">
      <c r="B44" s="405">
        <v>1</v>
      </c>
      <c r="C44" s="405">
        <v>1</v>
      </c>
      <c r="D44" s="405" t="s">
        <v>1066</v>
      </c>
      <c r="E44" s="423">
        <v>1992</v>
      </c>
      <c r="F44" s="424">
        <v>10</v>
      </c>
      <c r="G44" s="393">
        <v>8113.55</v>
      </c>
      <c r="H44" s="394">
        <v>8.8578451773071547E-3</v>
      </c>
    </row>
    <row r="45" spans="2:8" x14ac:dyDescent="0.2">
      <c r="B45" s="405">
        <v>1</v>
      </c>
      <c r="C45" s="405">
        <v>1</v>
      </c>
      <c r="D45" s="405" t="s">
        <v>1066</v>
      </c>
      <c r="E45" s="423">
        <v>1993</v>
      </c>
      <c r="F45" s="424">
        <v>10</v>
      </c>
      <c r="G45" s="393">
        <v>5446.25</v>
      </c>
      <c r="H45" s="394">
        <v>1.2430245825625652E-2</v>
      </c>
    </row>
    <row r="46" spans="2:8" x14ac:dyDescent="0.2">
      <c r="B46" s="405">
        <v>1</v>
      </c>
      <c r="C46" s="405">
        <v>1</v>
      </c>
      <c r="D46" s="405" t="s">
        <v>1066</v>
      </c>
      <c r="E46" s="423">
        <v>1994</v>
      </c>
      <c r="F46" s="424">
        <v>10</v>
      </c>
      <c r="G46" s="393">
        <v>5760.4</v>
      </c>
      <c r="H46" s="394">
        <v>1.0094438680376905E-2</v>
      </c>
    </row>
    <row r="47" spans="2:8" x14ac:dyDescent="0.2">
      <c r="B47" s="405">
        <v>1</v>
      </c>
      <c r="C47" s="405">
        <v>1</v>
      </c>
      <c r="D47" s="405" t="s">
        <v>1066</v>
      </c>
      <c r="E47" s="423">
        <v>1995</v>
      </c>
      <c r="F47" s="424">
        <v>10</v>
      </c>
      <c r="G47" s="393">
        <v>6407.8</v>
      </c>
      <c r="H47" s="394">
        <v>9.5359724847720716E-3</v>
      </c>
    </row>
    <row r="48" spans="2:8" x14ac:dyDescent="0.2">
      <c r="B48" s="405">
        <v>1</v>
      </c>
      <c r="C48" s="405">
        <v>1</v>
      </c>
      <c r="D48" s="405" t="s">
        <v>1066</v>
      </c>
      <c r="E48" s="423">
        <v>1996</v>
      </c>
      <c r="F48" s="424">
        <v>10</v>
      </c>
      <c r="G48" s="393">
        <v>8080.5</v>
      </c>
      <c r="H48" s="394">
        <v>9.4999622155129658E-3</v>
      </c>
    </row>
    <row r="49" spans="2:9" x14ac:dyDescent="0.2">
      <c r="B49" s="405">
        <v>1</v>
      </c>
      <c r="C49" s="405">
        <v>1</v>
      </c>
      <c r="D49" s="405" t="s">
        <v>1066</v>
      </c>
      <c r="E49" s="423">
        <v>1997</v>
      </c>
      <c r="F49" s="424">
        <v>10</v>
      </c>
      <c r="G49" s="393">
        <v>8935</v>
      </c>
      <c r="H49" s="394">
        <v>9.3219101258396522E-3</v>
      </c>
    </row>
    <row r="50" spans="2:9" x14ac:dyDescent="0.2">
      <c r="B50" s="405">
        <v>1</v>
      </c>
      <c r="C50" s="405">
        <v>1</v>
      </c>
      <c r="D50" s="405" t="s">
        <v>1066</v>
      </c>
      <c r="E50" s="423">
        <v>1998</v>
      </c>
      <c r="F50" s="424">
        <v>10</v>
      </c>
      <c r="G50" s="393">
        <v>6744.65</v>
      </c>
      <c r="H50" s="394">
        <v>9.8852574429353444E-3</v>
      </c>
    </row>
    <row r="51" spans="2:9" x14ac:dyDescent="0.2">
      <c r="B51" s="405">
        <v>1</v>
      </c>
      <c r="C51" s="405">
        <v>1</v>
      </c>
      <c r="D51" s="405" t="s">
        <v>1066</v>
      </c>
      <c r="E51" s="423">
        <v>1999</v>
      </c>
      <c r="F51" s="424">
        <v>10</v>
      </c>
      <c r="G51" s="393">
        <v>8934.5499999999993</v>
      </c>
      <c r="H51" s="394">
        <v>8.8304210787335854E-3</v>
      </c>
    </row>
    <row r="52" spans="2:9" x14ac:dyDescent="0.2">
      <c r="B52" s="405">
        <v>1</v>
      </c>
      <c r="C52" s="405">
        <v>1</v>
      </c>
      <c r="D52" s="405" t="s">
        <v>1066</v>
      </c>
      <c r="E52" s="423">
        <v>2000</v>
      </c>
      <c r="F52" s="424">
        <v>10</v>
      </c>
      <c r="G52" s="393">
        <v>9450.7999999999993</v>
      </c>
      <c r="H52" s="394">
        <v>8.60547312928483E-3</v>
      </c>
    </row>
    <row r="53" spans="2:9" x14ac:dyDescent="0.2">
      <c r="B53" s="405">
        <v>1</v>
      </c>
      <c r="C53" s="405">
        <v>1</v>
      </c>
      <c r="D53" s="405" t="s">
        <v>1066</v>
      </c>
      <c r="E53" s="423">
        <v>2001</v>
      </c>
      <c r="F53" s="424">
        <v>9</v>
      </c>
      <c r="G53" s="393">
        <v>5262.8</v>
      </c>
      <c r="H53" s="394">
        <v>1.2060272537293649E-2</v>
      </c>
    </row>
    <row r="54" spans="2:9" x14ac:dyDescent="0.2">
      <c r="B54" s="405">
        <v>1</v>
      </c>
      <c r="C54" s="405">
        <v>1</v>
      </c>
      <c r="D54" s="405" t="s">
        <v>1066</v>
      </c>
      <c r="E54" s="423">
        <v>2002</v>
      </c>
      <c r="F54" s="424">
        <v>10</v>
      </c>
      <c r="G54" s="393">
        <v>7286.4</v>
      </c>
      <c r="H54" s="394">
        <v>8.822052654142893E-3</v>
      </c>
    </row>
    <row r="55" spans="2:9" x14ac:dyDescent="0.2">
      <c r="B55" s="405">
        <v>1</v>
      </c>
      <c r="C55" s="405">
        <v>1</v>
      </c>
      <c r="D55" s="405" t="s">
        <v>1066</v>
      </c>
      <c r="E55" s="423">
        <v>2003</v>
      </c>
      <c r="F55" s="424">
        <v>10</v>
      </c>
      <c r="G55" s="393">
        <v>5659.35</v>
      </c>
      <c r="H55" s="394">
        <v>1.2023089294984371E-2</v>
      </c>
    </row>
    <row r="56" spans="2:9" x14ac:dyDescent="0.2">
      <c r="B56" s="405">
        <v>1</v>
      </c>
      <c r="C56" s="405">
        <v>1</v>
      </c>
      <c r="D56" s="405" t="s">
        <v>1066</v>
      </c>
      <c r="E56" s="423">
        <v>2004</v>
      </c>
      <c r="F56" s="424">
        <v>10</v>
      </c>
      <c r="G56" s="393">
        <v>7052</v>
      </c>
      <c r="H56" s="394">
        <v>7.9002819471940076E-3</v>
      </c>
    </row>
    <row r="57" spans="2:9" x14ac:dyDescent="0.2">
      <c r="B57" s="405">
        <v>1</v>
      </c>
      <c r="C57" s="405">
        <v>1</v>
      </c>
      <c r="D57" s="405" t="s">
        <v>1066</v>
      </c>
      <c r="E57" s="423">
        <v>2005</v>
      </c>
      <c r="F57" s="424">
        <v>10</v>
      </c>
      <c r="G57" s="393">
        <v>4938.55</v>
      </c>
      <c r="H57" s="394">
        <v>1.1586982046597806E-2</v>
      </c>
    </row>
    <row r="58" spans="2:9" x14ac:dyDescent="0.2">
      <c r="B58" s="405">
        <v>1</v>
      </c>
      <c r="C58" s="405">
        <v>1</v>
      </c>
      <c r="D58" s="405" t="s">
        <v>1066</v>
      </c>
      <c r="E58" s="423">
        <v>2006</v>
      </c>
      <c r="F58" s="424">
        <v>10</v>
      </c>
      <c r="G58" s="393">
        <v>7935.6</v>
      </c>
      <c r="H58" s="394">
        <v>8.0424463243487058E-3</v>
      </c>
    </row>
    <row r="59" spans="2:9" x14ac:dyDescent="0.2">
      <c r="B59" s="405">
        <v>1</v>
      </c>
      <c r="C59" s="405">
        <v>1</v>
      </c>
      <c r="D59" s="405" t="s">
        <v>1066</v>
      </c>
      <c r="E59" s="423">
        <v>2007</v>
      </c>
      <c r="F59" s="424">
        <v>10</v>
      </c>
      <c r="G59" s="393">
        <v>7471.35</v>
      </c>
      <c r="H59" s="394">
        <v>8.7453944393268597E-3</v>
      </c>
    </row>
    <row r="60" spans="2:9" x14ac:dyDescent="0.2">
      <c r="B60" s="405">
        <v>1</v>
      </c>
      <c r="C60" s="405">
        <v>1</v>
      </c>
      <c r="D60" s="405" t="s">
        <v>1066</v>
      </c>
      <c r="E60" s="423">
        <v>2008</v>
      </c>
      <c r="F60" s="424">
        <v>10</v>
      </c>
      <c r="G60" s="393">
        <v>3809.95</v>
      </c>
      <c r="H60" s="394">
        <v>1.2748482076218421E-2</v>
      </c>
    </row>
    <row r="61" spans="2:9" x14ac:dyDescent="0.2">
      <c r="B61" s="405">
        <v>1</v>
      </c>
      <c r="C61" s="405">
        <v>1</v>
      </c>
      <c r="D61" s="405" t="s">
        <v>1066</v>
      </c>
      <c r="E61" s="423">
        <v>2009</v>
      </c>
      <c r="F61" s="424">
        <v>10</v>
      </c>
      <c r="G61" s="393">
        <v>7071.3</v>
      </c>
      <c r="H61" s="394">
        <v>8.9602364743046302E-3</v>
      </c>
    </row>
    <row r="62" spans="2:9" x14ac:dyDescent="0.2">
      <c r="B62" s="405">
        <v>1</v>
      </c>
      <c r="C62" s="405">
        <v>1</v>
      </c>
      <c r="D62" s="405" t="s">
        <v>1067</v>
      </c>
      <c r="E62" s="423">
        <v>1980</v>
      </c>
      <c r="F62" s="428">
        <v>10</v>
      </c>
      <c r="G62" s="393">
        <v>5313.1</v>
      </c>
      <c r="H62" s="393"/>
      <c r="I62" s="394"/>
    </row>
    <row r="63" spans="2:9" x14ac:dyDescent="0.2">
      <c r="B63" s="405">
        <v>1</v>
      </c>
      <c r="C63" s="405">
        <v>1</v>
      </c>
      <c r="D63" s="405" t="s">
        <v>1067</v>
      </c>
      <c r="E63" s="423">
        <v>1981</v>
      </c>
      <c r="F63" s="428">
        <v>10</v>
      </c>
      <c r="G63" s="393">
        <v>4952.75</v>
      </c>
      <c r="H63" s="393"/>
      <c r="I63" s="394"/>
    </row>
    <row r="64" spans="2:9" x14ac:dyDescent="0.2">
      <c r="B64" s="405">
        <v>1</v>
      </c>
      <c r="C64" s="405">
        <v>1</v>
      </c>
      <c r="D64" s="405" t="s">
        <v>1067</v>
      </c>
      <c r="E64" s="423">
        <v>1982</v>
      </c>
      <c r="F64" s="428">
        <v>10</v>
      </c>
      <c r="G64" s="393">
        <v>3839.9</v>
      </c>
      <c r="H64" s="393"/>
      <c r="I64" s="394"/>
    </row>
    <row r="65" spans="2:9" x14ac:dyDescent="0.2">
      <c r="B65" s="405">
        <v>1</v>
      </c>
      <c r="C65" s="405">
        <v>1</v>
      </c>
      <c r="D65" s="405" t="s">
        <v>1067</v>
      </c>
      <c r="E65" s="423">
        <v>1983</v>
      </c>
      <c r="F65" s="428">
        <v>10</v>
      </c>
      <c r="G65" s="393">
        <v>3575</v>
      </c>
      <c r="H65" s="393"/>
      <c r="I65" s="394"/>
    </row>
    <row r="66" spans="2:9" x14ac:dyDescent="0.2">
      <c r="B66" s="405">
        <v>1</v>
      </c>
      <c r="C66" s="405">
        <v>1</v>
      </c>
      <c r="D66" s="405" t="s">
        <v>1067</v>
      </c>
      <c r="E66" s="423">
        <v>1984</v>
      </c>
      <c r="F66" s="428">
        <v>10</v>
      </c>
      <c r="G66" s="393">
        <v>2962.9</v>
      </c>
      <c r="H66" s="393"/>
      <c r="I66" s="394"/>
    </row>
    <row r="67" spans="2:9" x14ac:dyDescent="0.2">
      <c r="B67" s="405">
        <v>1</v>
      </c>
      <c r="C67" s="405">
        <v>1</v>
      </c>
      <c r="D67" s="405" t="s">
        <v>1067</v>
      </c>
      <c r="E67" s="423">
        <v>1985</v>
      </c>
      <c r="F67" s="428">
        <v>10</v>
      </c>
      <c r="G67" s="393">
        <v>2907.45</v>
      </c>
      <c r="H67" s="393"/>
      <c r="I67" s="394"/>
    </row>
    <row r="68" spans="2:9" x14ac:dyDescent="0.2">
      <c r="B68" s="405">
        <v>1</v>
      </c>
      <c r="C68" s="405">
        <v>1</v>
      </c>
      <c r="D68" s="405" t="s">
        <v>1067</v>
      </c>
      <c r="E68" s="423">
        <v>1986</v>
      </c>
      <c r="F68" s="428">
        <v>10</v>
      </c>
      <c r="G68" s="393">
        <v>2655.3</v>
      </c>
      <c r="H68" s="393"/>
      <c r="I68" s="394"/>
    </row>
    <row r="69" spans="2:9" x14ac:dyDescent="0.2">
      <c r="B69" s="405">
        <v>1</v>
      </c>
      <c r="C69" s="405">
        <v>1</v>
      </c>
      <c r="D69" s="405" t="s">
        <v>1067</v>
      </c>
      <c r="E69" s="423">
        <v>1987</v>
      </c>
      <c r="F69" s="428">
        <v>10</v>
      </c>
      <c r="G69" s="393">
        <v>3968.9</v>
      </c>
      <c r="H69" s="393"/>
      <c r="I69" s="394"/>
    </row>
    <row r="70" spans="2:9" x14ac:dyDescent="0.2">
      <c r="B70" s="405">
        <v>1</v>
      </c>
      <c r="C70" s="405">
        <v>1</v>
      </c>
      <c r="D70" s="405" t="s">
        <v>1067</v>
      </c>
      <c r="E70" s="423">
        <v>1988</v>
      </c>
      <c r="F70" s="428">
        <v>10</v>
      </c>
      <c r="G70" s="393">
        <v>3702.45</v>
      </c>
      <c r="H70" s="393"/>
      <c r="I70" s="394"/>
    </row>
    <row r="71" spans="2:9" x14ac:dyDescent="0.2">
      <c r="B71" s="405">
        <v>1</v>
      </c>
      <c r="C71" s="405">
        <v>1</v>
      </c>
      <c r="D71" s="405" t="s">
        <v>1067</v>
      </c>
      <c r="E71" s="423">
        <v>1989</v>
      </c>
      <c r="F71" s="428">
        <v>10</v>
      </c>
      <c r="G71" s="393">
        <v>3140.05</v>
      </c>
      <c r="H71" s="393"/>
      <c r="I71" s="394"/>
    </row>
    <row r="72" spans="2:9" x14ac:dyDescent="0.2">
      <c r="B72" s="405">
        <v>1</v>
      </c>
      <c r="C72" s="405">
        <v>1</v>
      </c>
      <c r="D72" s="405" t="s">
        <v>1067</v>
      </c>
      <c r="E72" s="423">
        <v>1990</v>
      </c>
      <c r="F72" s="428">
        <v>10</v>
      </c>
      <c r="G72" s="393">
        <v>3956.7</v>
      </c>
      <c r="H72" s="393"/>
      <c r="I72" s="394"/>
    </row>
    <row r="73" spans="2:9" x14ac:dyDescent="0.2">
      <c r="B73" s="405">
        <v>1</v>
      </c>
      <c r="C73" s="405">
        <v>1</v>
      </c>
      <c r="D73" s="405" t="s">
        <v>1067</v>
      </c>
      <c r="E73" s="423">
        <v>1991</v>
      </c>
      <c r="F73" s="428">
        <v>10</v>
      </c>
      <c r="G73" s="393">
        <v>3227.65</v>
      </c>
      <c r="H73" s="393"/>
      <c r="I73" s="394"/>
    </row>
    <row r="74" spans="2:9" x14ac:dyDescent="0.2">
      <c r="B74" s="405">
        <v>1</v>
      </c>
      <c r="C74" s="405">
        <v>1</v>
      </c>
      <c r="D74" s="405" t="s">
        <v>1067</v>
      </c>
      <c r="E74" s="423">
        <v>1992</v>
      </c>
      <c r="F74" s="428">
        <v>10</v>
      </c>
      <c r="G74" s="393">
        <v>3640.15</v>
      </c>
      <c r="H74" s="393"/>
      <c r="I74" s="394"/>
    </row>
    <row r="75" spans="2:9" x14ac:dyDescent="0.2">
      <c r="B75" s="405">
        <v>1</v>
      </c>
      <c r="C75" s="405">
        <v>1</v>
      </c>
      <c r="D75" s="405" t="s">
        <v>1067</v>
      </c>
      <c r="E75" s="423">
        <v>1993</v>
      </c>
      <c r="F75" s="428">
        <v>10</v>
      </c>
      <c r="G75" s="393">
        <v>4600.25</v>
      </c>
      <c r="H75" s="393"/>
      <c r="I75" s="394"/>
    </row>
    <row r="76" spans="2:9" x14ac:dyDescent="0.2">
      <c r="B76" s="405">
        <v>1</v>
      </c>
      <c r="C76" s="405">
        <v>1</v>
      </c>
      <c r="D76" s="405" t="s">
        <v>1067</v>
      </c>
      <c r="E76" s="423">
        <v>1994</v>
      </c>
      <c r="F76" s="428">
        <v>10</v>
      </c>
      <c r="G76" s="393">
        <v>2792.9</v>
      </c>
      <c r="H76" s="393"/>
      <c r="I76" s="394"/>
    </row>
    <row r="77" spans="2:9" x14ac:dyDescent="0.2">
      <c r="B77" s="405">
        <v>1</v>
      </c>
      <c r="C77" s="405">
        <v>1</v>
      </c>
      <c r="D77" s="405" t="s">
        <v>1067</v>
      </c>
      <c r="E77" s="423">
        <v>1995</v>
      </c>
      <c r="F77" s="428">
        <v>10</v>
      </c>
      <c r="G77" s="393">
        <v>3420.55</v>
      </c>
      <c r="H77" s="393"/>
      <c r="I77" s="394"/>
    </row>
    <row r="78" spans="2:9" x14ac:dyDescent="0.2">
      <c r="B78" s="405">
        <v>1</v>
      </c>
      <c r="C78" s="405">
        <v>1</v>
      </c>
      <c r="D78" s="405" t="s">
        <v>1067</v>
      </c>
      <c r="E78" s="423">
        <v>1996</v>
      </c>
      <c r="F78" s="428">
        <v>10</v>
      </c>
      <c r="G78" s="393">
        <v>4524.3500000000004</v>
      </c>
      <c r="H78" s="393"/>
      <c r="I78" s="394"/>
    </row>
    <row r="79" spans="2:9" x14ac:dyDescent="0.2">
      <c r="B79" s="405">
        <v>1</v>
      </c>
      <c r="C79" s="405">
        <v>1</v>
      </c>
      <c r="D79" s="405" t="s">
        <v>1067</v>
      </c>
      <c r="E79" s="423">
        <v>1997</v>
      </c>
      <c r="F79" s="428">
        <v>10</v>
      </c>
      <c r="G79" s="393">
        <v>4438.05</v>
      </c>
      <c r="H79" s="393"/>
      <c r="I79" s="394"/>
    </row>
    <row r="80" spans="2:9" x14ac:dyDescent="0.2">
      <c r="B80" s="405">
        <v>1</v>
      </c>
      <c r="C80" s="405">
        <v>1</v>
      </c>
      <c r="D80" s="405" t="s">
        <v>1067</v>
      </c>
      <c r="E80" s="423">
        <v>1998</v>
      </c>
      <c r="F80" s="428">
        <v>10</v>
      </c>
      <c r="G80" s="393">
        <v>5267.35</v>
      </c>
      <c r="H80" s="393"/>
      <c r="I80" s="394"/>
    </row>
    <row r="81" spans="2:9" x14ac:dyDescent="0.2">
      <c r="B81" s="405">
        <v>1</v>
      </c>
      <c r="C81" s="405">
        <v>1</v>
      </c>
      <c r="D81" s="405" t="s">
        <v>1067</v>
      </c>
      <c r="E81" s="423">
        <v>1999</v>
      </c>
      <c r="F81" s="428">
        <v>10</v>
      </c>
      <c r="G81" s="393">
        <v>4544.55</v>
      </c>
      <c r="H81" s="393"/>
      <c r="I81" s="394"/>
    </row>
    <row r="82" spans="2:9" x14ac:dyDescent="0.2">
      <c r="B82" s="405">
        <v>1</v>
      </c>
      <c r="C82" s="405">
        <v>1</v>
      </c>
      <c r="D82" s="405" t="s">
        <v>1067</v>
      </c>
      <c r="E82" s="423">
        <v>2000</v>
      </c>
      <c r="F82" s="428">
        <v>10</v>
      </c>
      <c r="G82" s="393">
        <v>4340.1499999999996</v>
      </c>
      <c r="H82" s="393"/>
      <c r="I82" s="394"/>
    </row>
    <row r="83" spans="2:9" x14ac:dyDescent="0.2">
      <c r="B83" s="405">
        <v>1</v>
      </c>
      <c r="C83" s="405">
        <v>1</v>
      </c>
      <c r="D83" s="405" t="s">
        <v>1067</v>
      </c>
      <c r="E83" s="423">
        <v>2001</v>
      </c>
      <c r="F83" s="428">
        <v>10</v>
      </c>
      <c r="G83" s="393">
        <v>5025.1000000000004</v>
      </c>
      <c r="H83" s="393"/>
      <c r="I83" s="394"/>
    </row>
    <row r="84" spans="2:9" x14ac:dyDescent="0.2">
      <c r="B84" s="405">
        <v>1</v>
      </c>
      <c r="C84" s="405">
        <v>1</v>
      </c>
      <c r="D84" s="405" t="s">
        <v>1067</v>
      </c>
      <c r="E84" s="423">
        <v>2002</v>
      </c>
      <c r="F84" s="428">
        <v>10</v>
      </c>
      <c r="G84" s="393">
        <v>4513.1000000000004</v>
      </c>
      <c r="H84" s="393"/>
      <c r="I84" s="394"/>
    </row>
    <row r="85" spans="2:9" x14ac:dyDescent="0.2">
      <c r="B85" s="405">
        <v>1</v>
      </c>
      <c r="C85" s="405">
        <v>1</v>
      </c>
      <c r="D85" s="405" t="s">
        <v>1067</v>
      </c>
      <c r="E85" s="423">
        <v>2003</v>
      </c>
      <c r="F85" s="428">
        <v>10</v>
      </c>
      <c r="G85" s="393">
        <v>4325.25</v>
      </c>
      <c r="H85" s="393"/>
      <c r="I85" s="394"/>
    </row>
    <row r="86" spans="2:9" x14ac:dyDescent="0.2">
      <c r="B86" s="405">
        <v>1</v>
      </c>
      <c r="C86" s="405">
        <v>1</v>
      </c>
      <c r="D86" s="405" t="s">
        <v>1067</v>
      </c>
      <c r="E86" s="423">
        <v>2004</v>
      </c>
      <c r="F86" s="428">
        <v>10</v>
      </c>
      <c r="G86" s="393">
        <v>4167.7</v>
      </c>
      <c r="H86" s="393"/>
      <c r="I86" s="394"/>
    </row>
    <row r="87" spans="2:9" x14ac:dyDescent="0.2">
      <c r="B87" s="405">
        <v>1</v>
      </c>
      <c r="C87" s="405">
        <v>1</v>
      </c>
      <c r="D87" s="405" t="s">
        <v>1067</v>
      </c>
      <c r="E87" s="423">
        <v>2005</v>
      </c>
      <c r="F87" s="428">
        <v>10</v>
      </c>
      <c r="G87" s="393">
        <v>3924.65</v>
      </c>
      <c r="H87" s="393"/>
      <c r="I87" s="394"/>
    </row>
    <row r="88" spans="2:9" x14ac:dyDescent="0.2">
      <c r="B88" s="405">
        <v>1</v>
      </c>
      <c r="C88" s="405">
        <v>1</v>
      </c>
      <c r="D88" s="405" t="s">
        <v>1067</v>
      </c>
      <c r="E88" s="423">
        <v>2006</v>
      </c>
      <c r="F88" s="428">
        <v>10</v>
      </c>
      <c r="G88" s="393">
        <v>2176.75</v>
      </c>
      <c r="H88" s="393"/>
      <c r="I88" s="394"/>
    </row>
    <row r="89" spans="2:9" x14ac:dyDescent="0.2">
      <c r="B89" s="405">
        <v>1</v>
      </c>
      <c r="C89" s="405">
        <v>1</v>
      </c>
      <c r="D89" s="405" t="s">
        <v>1067</v>
      </c>
      <c r="E89" s="423">
        <v>2007</v>
      </c>
      <c r="F89" s="428">
        <v>10</v>
      </c>
      <c r="G89" s="393">
        <v>4242.8500000000004</v>
      </c>
      <c r="H89" s="393"/>
      <c r="I89" s="394"/>
    </row>
    <row r="90" spans="2:9" x14ac:dyDescent="0.2">
      <c r="B90" s="405">
        <v>1</v>
      </c>
      <c r="C90" s="405">
        <v>1</v>
      </c>
      <c r="D90" s="405" t="s">
        <v>1067</v>
      </c>
      <c r="E90" s="423">
        <v>2008</v>
      </c>
      <c r="F90" s="428">
        <v>10</v>
      </c>
      <c r="G90" s="393">
        <v>4341.3</v>
      </c>
      <c r="H90" s="393"/>
      <c r="I90" s="394"/>
    </row>
    <row r="91" spans="2:9" x14ac:dyDescent="0.2">
      <c r="B91" s="405">
        <v>1</v>
      </c>
      <c r="C91" s="405">
        <v>1</v>
      </c>
      <c r="D91" s="405" t="s">
        <v>1067</v>
      </c>
      <c r="E91" s="423">
        <v>2009</v>
      </c>
      <c r="F91" s="428">
        <v>10</v>
      </c>
      <c r="G91" s="393">
        <v>2334.65</v>
      </c>
      <c r="H91" s="393"/>
      <c r="I91" s="394"/>
    </row>
    <row r="92" spans="2:9" x14ac:dyDescent="0.2">
      <c r="B92" s="405">
        <v>1</v>
      </c>
      <c r="C92" s="405">
        <v>1</v>
      </c>
      <c r="D92" s="405" t="s">
        <v>1068</v>
      </c>
      <c r="E92" s="423">
        <v>1980</v>
      </c>
      <c r="F92" s="428">
        <v>10</v>
      </c>
      <c r="G92" s="393">
        <v>6641.55</v>
      </c>
      <c r="H92" s="394">
        <v>8.9095635708562864E-3</v>
      </c>
    </row>
    <row r="93" spans="2:9" x14ac:dyDescent="0.2">
      <c r="B93" s="405">
        <v>1</v>
      </c>
      <c r="C93" s="405">
        <v>1</v>
      </c>
      <c r="D93" s="405" t="s">
        <v>1068</v>
      </c>
      <c r="E93" s="423">
        <v>1981</v>
      </c>
      <c r="F93" s="428">
        <v>10</v>
      </c>
      <c r="G93" s="393">
        <v>6191</v>
      </c>
      <c r="H93" s="394">
        <v>8.3268818385339744E-3</v>
      </c>
    </row>
    <row r="94" spans="2:9" x14ac:dyDescent="0.2">
      <c r="B94" s="405">
        <v>1</v>
      </c>
      <c r="C94" s="405">
        <v>1</v>
      </c>
      <c r="D94" s="405" t="s">
        <v>1068</v>
      </c>
      <c r="E94" s="423">
        <v>1982</v>
      </c>
      <c r="F94" s="428">
        <v>10</v>
      </c>
      <c r="G94" s="393">
        <v>4799.7</v>
      </c>
      <c r="H94" s="394">
        <v>9.7214074247461597E-3</v>
      </c>
    </row>
    <row r="95" spans="2:9" x14ac:dyDescent="0.2">
      <c r="B95" s="405">
        <v>1</v>
      </c>
      <c r="C95" s="405">
        <v>1</v>
      </c>
      <c r="D95" s="405" t="s">
        <v>1068</v>
      </c>
      <c r="E95" s="423">
        <v>1983</v>
      </c>
      <c r="F95" s="428">
        <v>10</v>
      </c>
      <c r="G95" s="393">
        <v>4468.7</v>
      </c>
      <c r="H95" s="394">
        <v>9.2168512672127171E-3</v>
      </c>
    </row>
    <row r="96" spans="2:9" x14ac:dyDescent="0.2">
      <c r="B96" s="405">
        <v>1</v>
      </c>
      <c r="C96" s="405">
        <v>1</v>
      </c>
      <c r="D96" s="405" t="s">
        <v>1068</v>
      </c>
      <c r="E96" s="423">
        <v>1984</v>
      </c>
      <c r="F96" s="428">
        <v>10</v>
      </c>
      <c r="G96" s="393">
        <v>3703.75</v>
      </c>
      <c r="H96" s="394">
        <v>1.1240945510571879E-2</v>
      </c>
    </row>
    <row r="97" spans="2:8" x14ac:dyDescent="0.2">
      <c r="B97" s="405">
        <v>1</v>
      </c>
      <c r="C97" s="405">
        <v>1</v>
      </c>
      <c r="D97" s="405" t="s">
        <v>1068</v>
      </c>
      <c r="E97" s="423">
        <v>1985</v>
      </c>
      <c r="F97" s="428">
        <v>10</v>
      </c>
      <c r="G97" s="393">
        <v>3634.1</v>
      </c>
      <c r="H97" s="394">
        <v>1.3383285673250237E-2</v>
      </c>
    </row>
    <row r="98" spans="2:8" x14ac:dyDescent="0.2">
      <c r="B98" s="405">
        <v>1</v>
      </c>
      <c r="C98" s="405">
        <v>1</v>
      </c>
      <c r="D98" s="405" t="s">
        <v>1068</v>
      </c>
      <c r="E98" s="423">
        <v>1986</v>
      </c>
      <c r="F98" s="428">
        <v>10</v>
      </c>
      <c r="G98" s="393">
        <v>3319.1</v>
      </c>
      <c r="H98" s="394">
        <v>1.0791714211800184E-2</v>
      </c>
    </row>
    <row r="99" spans="2:8" x14ac:dyDescent="0.2">
      <c r="B99" s="405">
        <v>1</v>
      </c>
      <c r="C99" s="405">
        <v>1</v>
      </c>
      <c r="D99" s="405" t="s">
        <v>1068</v>
      </c>
      <c r="E99" s="423">
        <v>1987</v>
      </c>
      <c r="F99" s="428">
        <v>10</v>
      </c>
      <c r="G99" s="393">
        <v>4961.05</v>
      </c>
      <c r="H99" s="394">
        <v>1.0158705127053341E-2</v>
      </c>
    </row>
    <row r="100" spans="2:8" x14ac:dyDescent="0.2">
      <c r="B100" s="405">
        <v>1</v>
      </c>
      <c r="C100" s="405">
        <v>1</v>
      </c>
      <c r="D100" s="405" t="s">
        <v>1068</v>
      </c>
      <c r="E100" s="423">
        <v>1988</v>
      </c>
      <c r="F100" s="428">
        <v>10</v>
      </c>
      <c r="G100" s="393">
        <v>4628.05</v>
      </c>
      <c r="H100" s="394">
        <v>7.6002406053173139E-3</v>
      </c>
    </row>
    <row r="101" spans="2:8" x14ac:dyDescent="0.2">
      <c r="B101" s="405">
        <v>1</v>
      </c>
      <c r="C101" s="405">
        <v>1</v>
      </c>
      <c r="D101" s="405" t="s">
        <v>1068</v>
      </c>
      <c r="E101" s="423">
        <v>1989</v>
      </c>
      <c r="F101" s="428">
        <v>10</v>
      </c>
      <c r="G101" s="393">
        <v>3925.1</v>
      </c>
      <c r="H101" s="394">
        <v>9.4489763052390159E-3</v>
      </c>
    </row>
    <row r="102" spans="2:8" x14ac:dyDescent="0.2">
      <c r="B102" s="405">
        <v>1</v>
      </c>
      <c r="C102" s="405">
        <v>1</v>
      </c>
      <c r="D102" s="405" t="s">
        <v>1068</v>
      </c>
      <c r="E102" s="423">
        <v>1990</v>
      </c>
      <c r="F102" s="428">
        <v>10</v>
      </c>
      <c r="G102" s="393">
        <v>4946.05</v>
      </c>
      <c r="H102" s="394">
        <v>1.0946949071697198E-2</v>
      </c>
    </row>
    <row r="103" spans="2:8" x14ac:dyDescent="0.2">
      <c r="B103" s="405">
        <v>1</v>
      </c>
      <c r="C103" s="405">
        <v>1</v>
      </c>
      <c r="D103" s="405" t="s">
        <v>1068</v>
      </c>
      <c r="E103" s="423">
        <v>1991</v>
      </c>
      <c r="F103" s="428">
        <v>10</v>
      </c>
      <c r="G103" s="393">
        <v>4034.55</v>
      </c>
      <c r="H103" s="394">
        <v>1.1163123841984261E-2</v>
      </c>
    </row>
    <row r="104" spans="2:8" x14ac:dyDescent="0.2">
      <c r="B104" s="405">
        <v>1</v>
      </c>
      <c r="C104" s="405">
        <v>1</v>
      </c>
      <c r="D104" s="405" t="s">
        <v>1068</v>
      </c>
      <c r="E104" s="423">
        <v>1992</v>
      </c>
      <c r="F104" s="428">
        <v>10</v>
      </c>
      <c r="G104" s="393">
        <v>4550.05</v>
      </c>
      <c r="H104" s="394">
        <v>1.0680165179882007E-2</v>
      </c>
    </row>
    <row r="105" spans="2:8" x14ac:dyDescent="0.2">
      <c r="B105" s="405">
        <v>1</v>
      </c>
      <c r="C105" s="405">
        <v>1</v>
      </c>
      <c r="D105" s="405" t="s">
        <v>1068</v>
      </c>
      <c r="E105" s="423">
        <v>1993</v>
      </c>
      <c r="F105" s="428">
        <v>10</v>
      </c>
      <c r="G105" s="393">
        <v>5750.15</v>
      </c>
      <c r="H105" s="394">
        <v>8.999850991430438E-3</v>
      </c>
    </row>
    <row r="106" spans="2:8" x14ac:dyDescent="0.2">
      <c r="B106" s="405">
        <v>1</v>
      </c>
      <c r="C106" s="405">
        <v>1</v>
      </c>
      <c r="D106" s="405" t="s">
        <v>1068</v>
      </c>
      <c r="E106" s="423">
        <v>1994</v>
      </c>
      <c r="F106" s="428">
        <v>10</v>
      </c>
      <c r="G106" s="393">
        <v>3491.05</v>
      </c>
      <c r="H106" s="394">
        <v>1.1891742495748554E-2</v>
      </c>
    </row>
    <row r="107" spans="2:8" x14ac:dyDescent="0.2">
      <c r="B107" s="405">
        <v>1</v>
      </c>
      <c r="C107" s="405">
        <v>1</v>
      </c>
      <c r="D107" s="405" t="s">
        <v>1068</v>
      </c>
      <c r="E107" s="423">
        <v>1995</v>
      </c>
      <c r="F107" s="428">
        <v>10</v>
      </c>
      <c r="G107" s="393">
        <v>4275.45</v>
      </c>
      <c r="H107" s="394">
        <v>9.4066070271164731E-3</v>
      </c>
    </row>
    <row r="108" spans="2:8" x14ac:dyDescent="0.2">
      <c r="B108" s="405">
        <v>1</v>
      </c>
      <c r="C108" s="405">
        <v>1</v>
      </c>
      <c r="D108" s="405" t="s">
        <v>1068</v>
      </c>
      <c r="E108" s="423">
        <v>1996</v>
      </c>
      <c r="F108" s="428">
        <v>10</v>
      </c>
      <c r="G108" s="393">
        <v>5655.25</v>
      </c>
      <c r="H108" s="394">
        <v>9.6746394971954225E-3</v>
      </c>
    </row>
    <row r="109" spans="2:8" x14ac:dyDescent="0.2">
      <c r="B109" s="405">
        <v>1</v>
      </c>
      <c r="C109" s="405">
        <v>1</v>
      </c>
      <c r="D109" s="405" t="s">
        <v>1068</v>
      </c>
      <c r="E109" s="423">
        <v>1997</v>
      </c>
      <c r="F109" s="428">
        <v>10</v>
      </c>
      <c r="G109" s="393">
        <v>5547.65</v>
      </c>
      <c r="H109" s="394">
        <v>9.2450070415892698E-3</v>
      </c>
    </row>
    <row r="110" spans="2:8" x14ac:dyDescent="0.2">
      <c r="B110" s="405">
        <v>1</v>
      </c>
      <c r="C110" s="405">
        <v>1</v>
      </c>
      <c r="D110" s="405" t="s">
        <v>1068</v>
      </c>
      <c r="E110" s="423">
        <v>1998</v>
      </c>
      <c r="F110" s="428">
        <v>10</v>
      </c>
      <c r="G110" s="393">
        <v>6584.15</v>
      </c>
      <c r="H110" s="394">
        <v>1.0054910253183091E-2</v>
      </c>
    </row>
    <row r="111" spans="2:8" x14ac:dyDescent="0.2">
      <c r="B111" s="405">
        <v>1</v>
      </c>
      <c r="C111" s="405">
        <v>1</v>
      </c>
      <c r="D111" s="405" t="s">
        <v>1068</v>
      </c>
      <c r="E111" s="423">
        <v>1999</v>
      </c>
      <c r="F111" s="428">
        <v>10</v>
      </c>
      <c r="G111" s="393">
        <v>5680.6</v>
      </c>
      <c r="H111" s="394">
        <v>9.7028390370966014E-3</v>
      </c>
    </row>
    <row r="112" spans="2:8" x14ac:dyDescent="0.2">
      <c r="B112" s="405">
        <v>1</v>
      </c>
      <c r="C112" s="405">
        <v>1</v>
      </c>
      <c r="D112" s="405" t="s">
        <v>1068</v>
      </c>
      <c r="E112" s="423">
        <v>2000</v>
      </c>
      <c r="F112" s="428">
        <v>10</v>
      </c>
      <c r="G112" s="393">
        <v>5425.05</v>
      </c>
      <c r="H112" s="394">
        <v>9.1875021515907054E-3</v>
      </c>
    </row>
    <row r="113" spans="2:8" x14ac:dyDescent="0.2">
      <c r="B113" s="405">
        <v>1</v>
      </c>
      <c r="C113" s="405">
        <v>1</v>
      </c>
      <c r="D113" s="405" t="s">
        <v>1068</v>
      </c>
      <c r="E113" s="423">
        <v>2001</v>
      </c>
      <c r="F113" s="428">
        <v>10</v>
      </c>
      <c r="G113" s="393">
        <v>6281.3</v>
      </c>
      <c r="H113" s="394">
        <v>1.0638778200854997E-2</v>
      </c>
    </row>
    <row r="114" spans="2:8" x14ac:dyDescent="0.2">
      <c r="B114" s="405">
        <v>1</v>
      </c>
      <c r="C114" s="405">
        <v>1</v>
      </c>
      <c r="D114" s="405" t="s">
        <v>1068</v>
      </c>
      <c r="E114" s="423">
        <v>2002</v>
      </c>
      <c r="F114" s="428">
        <v>10</v>
      </c>
      <c r="G114" s="393">
        <v>5641.25</v>
      </c>
      <c r="H114" s="394">
        <v>9.3849560177813908E-3</v>
      </c>
    </row>
    <row r="115" spans="2:8" x14ac:dyDescent="0.2">
      <c r="B115" s="405">
        <v>1</v>
      </c>
      <c r="C115" s="405">
        <v>1</v>
      </c>
      <c r="D115" s="405" t="s">
        <v>1068</v>
      </c>
      <c r="E115" s="423">
        <v>2003</v>
      </c>
      <c r="F115" s="428">
        <v>10</v>
      </c>
      <c r="G115" s="393">
        <v>5406.6</v>
      </c>
      <c r="H115" s="394">
        <v>9.2436507187572143E-3</v>
      </c>
    </row>
    <row r="116" spans="2:8" x14ac:dyDescent="0.2">
      <c r="B116" s="405">
        <v>1</v>
      </c>
      <c r="C116" s="405">
        <v>1</v>
      </c>
      <c r="D116" s="405" t="s">
        <v>1068</v>
      </c>
      <c r="E116" s="423">
        <v>2004</v>
      </c>
      <c r="F116" s="428">
        <v>10</v>
      </c>
      <c r="G116" s="393">
        <v>5209.5</v>
      </c>
      <c r="H116" s="394">
        <v>1.0557555803858396E-2</v>
      </c>
    </row>
    <row r="117" spans="2:8" x14ac:dyDescent="0.2">
      <c r="B117" s="405">
        <v>1</v>
      </c>
      <c r="C117" s="405">
        <v>1</v>
      </c>
      <c r="D117" s="405" t="s">
        <v>1068</v>
      </c>
      <c r="E117" s="423">
        <v>2005</v>
      </c>
      <c r="F117" s="428">
        <v>10</v>
      </c>
      <c r="G117" s="393">
        <v>4905.8999999999996</v>
      </c>
      <c r="H117" s="394">
        <v>7.5876451593385073E-3</v>
      </c>
    </row>
    <row r="118" spans="2:8" x14ac:dyDescent="0.2">
      <c r="B118" s="405">
        <v>1</v>
      </c>
      <c r="C118" s="405">
        <v>1</v>
      </c>
      <c r="D118" s="405" t="s">
        <v>1068</v>
      </c>
      <c r="E118" s="423">
        <v>2006</v>
      </c>
      <c r="F118" s="428">
        <v>10</v>
      </c>
      <c r="G118" s="393">
        <v>2720.85</v>
      </c>
      <c r="H118" s="394">
        <v>1.3618852184930424E-2</v>
      </c>
    </row>
    <row r="119" spans="2:8" x14ac:dyDescent="0.2">
      <c r="B119" s="405">
        <v>1</v>
      </c>
      <c r="C119" s="405">
        <v>1</v>
      </c>
      <c r="D119" s="405" t="s">
        <v>1068</v>
      </c>
      <c r="E119" s="423">
        <v>2007</v>
      </c>
      <c r="F119" s="428">
        <v>10</v>
      </c>
      <c r="G119" s="393">
        <v>5303.5</v>
      </c>
      <c r="H119" s="394">
        <v>7.9193042523902912E-3</v>
      </c>
    </row>
    <row r="120" spans="2:8" x14ac:dyDescent="0.2">
      <c r="B120" s="405">
        <v>1</v>
      </c>
      <c r="C120" s="405">
        <v>1</v>
      </c>
      <c r="D120" s="405" t="s">
        <v>1068</v>
      </c>
      <c r="E120" s="423">
        <v>2008</v>
      </c>
      <c r="F120" s="428">
        <v>10</v>
      </c>
      <c r="G120" s="393">
        <v>5426.55</v>
      </c>
      <c r="H120" s="394">
        <v>8.5140289359214687E-3</v>
      </c>
    </row>
    <row r="121" spans="2:8" x14ac:dyDescent="0.2">
      <c r="B121" s="406">
        <v>1</v>
      </c>
      <c r="C121" s="406">
        <v>1</v>
      </c>
      <c r="D121" s="406" t="s">
        <v>1068</v>
      </c>
      <c r="E121" s="424">
        <v>2009</v>
      </c>
      <c r="F121" s="429">
        <v>10</v>
      </c>
      <c r="G121" s="407">
        <v>2918.4</v>
      </c>
      <c r="H121" s="408">
        <v>1.1090869708762696E-2</v>
      </c>
    </row>
    <row r="122" spans="2:8" x14ac:dyDescent="0.2">
      <c r="B122" s="338">
        <v>1</v>
      </c>
      <c r="C122" s="338">
        <v>1</v>
      </c>
      <c r="D122" s="338" t="s">
        <v>1069</v>
      </c>
      <c r="E122" s="355">
        <v>2001</v>
      </c>
      <c r="F122" s="355">
        <v>12</v>
      </c>
      <c r="G122" s="356">
        <v>20</v>
      </c>
      <c r="H122" s="356">
        <v>0.2</v>
      </c>
    </row>
    <row r="123" spans="2:8" x14ac:dyDescent="0.2">
      <c r="B123" s="338">
        <v>1</v>
      </c>
      <c r="C123" s="338">
        <v>1</v>
      </c>
      <c r="D123" s="338" t="s">
        <v>1069</v>
      </c>
      <c r="E123" s="355">
        <v>2002</v>
      </c>
      <c r="F123" s="355">
        <v>12</v>
      </c>
      <c r="G123" s="356">
        <v>20</v>
      </c>
      <c r="H123" s="356">
        <v>0.2</v>
      </c>
    </row>
    <row r="124" spans="2:8" x14ac:dyDescent="0.2">
      <c r="B124" s="338">
        <v>1</v>
      </c>
      <c r="C124" s="338">
        <v>1</v>
      </c>
      <c r="D124" s="338" t="s">
        <v>1069</v>
      </c>
      <c r="E124" s="355">
        <v>2003</v>
      </c>
      <c r="F124" s="355">
        <v>12</v>
      </c>
      <c r="G124" s="356">
        <v>20</v>
      </c>
      <c r="H124" s="356">
        <v>0.2</v>
      </c>
    </row>
    <row r="125" spans="2:8" x14ac:dyDescent="0.2">
      <c r="B125" s="338">
        <v>1</v>
      </c>
      <c r="C125" s="338">
        <v>1</v>
      </c>
      <c r="D125" s="338" t="s">
        <v>1069</v>
      </c>
      <c r="E125" s="355">
        <v>2004</v>
      </c>
      <c r="F125" s="355">
        <v>12</v>
      </c>
      <c r="G125" s="356">
        <v>20</v>
      </c>
      <c r="H125" s="356">
        <v>0.2</v>
      </c>
    </row>
    <row r="126" spans="2:8" x14ac:dyDescent="0.2">
      <c r="B126" s="338">
        <v>1</v>
      </c>
      <c r="C126" s="338">
        <v>1</v>
      </c>
      <c r="D126" s="338" t="s">
        <v>1070</v>
      </c>
      <c r="E126" s="355">
        <v>2001</v>
      </c>
      <c r="F126" s="355">
        <v>12</v>
      </c>
      <c r="G126" s="356">
        <v>40</v>
      </c>
      <c r="H126" s="356">
        <v>0</v>
      </c>
    </row>
    <row r="127" spans="2:8" x14ac:dyDescent="0.2">
      <c r="B127" s="338">
        <v>1</v>
      </c>
      <c r="C127" s="338">
        <v>1</v>
      </c>
      <c r="D127" s="338" t="s">
        <v>1070</v>
      </c>
      <c r="E127" s="355">
        <v>2002</v>
      </c>
      <c r="F127" s="355">
        <v>12</v>
      </c>
      <c r="G127" s="356">
        <v>40</v>
      </c>
      <c r="H127" s="356">
        <v>0</v>
      </c>
    </row>
    <row r="128" spans="2:8" x14ac:dyDescent="0.2">
      <c r="B128" s="338">
        <v>1</v>
      </c>
      <c r="C128" s="338">
        <v>1</v>
      </c>
      <c r="D128" s="338" t="s">
        <v>1070</v>
      </c>
      <c r="E128" s="355">
        <v>2003</v>
      </c>
      <c r="F128" s="355">
        <v>12</v>
      </c>
      <c r="G128" s="356">
        <v>40</v>
      </c>
      <c r="H128" s="356">
        <v>0</v>
      </c>
    </row>
    <row r="129" spans="2:8" x14ac:dyDescent="0.2">
      <c r="B129" s="338">
        <v>1</v>
      </c>
      <c r="C129" s="338">
        <v>1</v>
      </c>
      <c r="D129" s="338" t="s">
        <v>1070</v>
      </c>
      <c r="E129" s="355">
        <v>2004</v>
      </c>
      <c r="F129" s="355">
        <v>12</v>
      </c>
      <c r="G129" s="356">
        <v>40</v>
      </c>
      <c r="H129" s="356">
        <v>0</v>
      </c>
    </row>
    <row r="130" spans="2:8" x14ac:dyDescent="0.2">
      <c r="B130" s="338">
        <v>1</v>
      </c>
      <c r="C130" s="338">
        <v>1</v>
      </c>
      <c r="D130" s="338" t="s">
        <v>1071</v>
      </c>
      <c r="E130" s="355">
        <v>2001</v>
      </c>
      <c r="F130" s="355">
        <v>12</v>
      </c>
      <c r="G130" s="356">
        <v>10</v>
      </c>
      <c r="H130" s="356">
        <v>0.1</v>
      </c>
    </row>
    <row r="131" spans="2:8" x14ac:dyDescent="0.2">
      <c r="B131" s="338">
        <v>1</v>
      </c>
      <c r="C131" s="338">
        <v>1</v>
      </c>
      <c r="D131" s="338" t="s">
        <v>1071</v>
      </c>
      <c r="E131" s="355">
        <v>2002</v>
      </c>
      <c r="F131" s="355">
        <v>12</v>
      </c>
      <c r="G131" s="356">
        <v>10</v>
      </c>
      <c r="H131" s="356">
        <v>0.1</v>
      </c>
    </row>
    <row r="132" spans="2:8" x14ac:dyDescent="0.2">
      <c r="B132" s="338">
        <v>1</v>
      </c>
      <c r="C132" s="338">
        <v>1</v>
      </c>
      <c r="D132" s="338" t="s">
        <v>1071</v>
      </c>
      <c r="E132" s="355">
        <v>2003</v>
      </c>
      <c r="F132" s="355">
        <v>12</v>
      </c>
      <c r="G132" s="356">
        <v>10</v>
      </c>
      <c r="H132" s="356">
        <v>0.1</v>
      </c>
    </row>
    <row r="133" spans="2:8" x14ac:dyDescent="0.2">
      <c r="B133" s="338">
        <v>1</v>
      </c>
      <c r="C133" s="338">
        <v>1</v>
      </c>
      <c r="D133" s="338" t="s">
        <v>1071</v>
      </c>
      <c r="E133" s="355">
        <v>2004</v>
      </c>
      <c r="F133" s="355">
        <v>12</v>
      </c>
      <c r="G133" s="356">
        <v>10</v>
      </c>
      <c r="H133" s="356">
        <v>0.1</v>
      </c>
    </row>
    <row r="134" spans="2:8" x14ac:dyDescent="0.2">
      <c r="B134" s="338">
        <v>1</v>
      </c>
      <c r="C134" s="338">
        <v>0</v>
      </c>
      <c r="D134" s="338" t="s">
        <v>1072</v>
      </c>
      <c r="E134" s="425">
        <v>1980</v>
      </c>
      <c r="F134" s="203">
        <v>2</v>
      </c>
      <c r="G134" s="214">
        <v>600</v>
      </c>
      <c r="H134" s="215">
        <v>1.5</v>
      </c>
    </row>
    <row r="135" spans="2:8" x14ac:dyDescent="0.2">
      <c r="B135" s="338">
        <v>1</v>
      </c>
      <c r="C135" s="338">
        <v>0</v>
      </c>
      <c r="D135" s="338" t="s">
        <v>1072</v>
      </c>
      <c r="E135" s="425">
        <v>1980</v>
      </c>
      <c r="F135" s="203">
        <v>4</v>
      </c>
      <c r="G135" s="214">
        <v>600</v>
      </c>
      <c r="H135" s="215">
        <v>1.5</v>
      </c>
    </row>
    <row r="136" spans="2:8" x14ac:dyDescent="0.2">
      <c r="B136" s="338">
        <v>1</v>
      </c>
      <c r="C136" s="338">
        <v>0</v>
      </c>
      <c r="D136" s="338" t="s">
        <v>1072</v>
      </c>
      <c r="E136" s="425">
        <v>1980</v>
      </c>
      <c r="F136" s="203">
        <v>6</v>
      </c>
      <c r="G136" s="214">
        <v>600</v>
      </c>
      <c r="H136" s="215">
        <v>1.5</v>
      </c>
    </row>
    <row r="137" spans="2:8" x14ac:dyDescent="0.2">
      <c r="B137" s="338">
        <v>1</v>
      </c>
      <c r="C137" s="338">
        <v>0</v>
      </c>
      <c r="D137" s="338" t="s">
        <v>1072</v>
      </c>
      <c r="E137" s="425">
        <v>1980</v>
      </c>
      <c r="F137" s="203">
        <v>8</v>
      </c>
      <c r="G137" s="214">
        <v>600</v>
      </c>
      <c r="H137" s="215">
        <v>1.5</v>
      </c>
    </row>
    <row r="138" spans="2:8" x14ac:dyDescent="0.2">
      <c r="B138" s="338">
        <v>1</v>
      </c>
      <c r="C138" s="338">
        <v>0</v>
      </c>
      <c r="D138" s="338" t="s">
        <v>1072</v>
      </c>
      <c r="E138" s="425">
        <v>1980</v>
      </c>
      <c r="F138" s="203">
        <v>10</v>
      </c>
      <c r="G138" s="214">
        <v>600</v>
      </c>
      <c r="H138" s="215">
        <v>1.5</v>
      </c>
    </row>
    <row r="139" spans="2:8" x14ac:dyDescent="0.2">
      <c r="B139" s="338">
        <v>1</v>
      </c>
      <c r="C139" s="338">
        <v>0</v>
      </c>
      <c r="D139" s="338" t="s">
        <v>1072</v>
      </c>
      <c r="E139" s="425">
        <v>1980</v>
      </c>
      <c r="F139" s="203">
        <v>12</v>
      </c>
      <c r="G139" s="214">
        <v>600</v>
      </c>
      <c r="H139" s="215">
        <v>1.5</v>
      </c>
    </row>
    <row r="140" spans="2:8" x14ac:dyDescent="0.2">
      <c r="B140" s="338">
        <v>1</v>
      </c>
      <c r="C140" s="338">
        <v>0</v>
      </c>
      <c r="D140" s="338" t="s">
        <v>1072</v>
      </c>
      <c r="E140" s="425">
        <v>1981</v>
      </c>
      <c r="F140" s="203">
        <v>2</v>
      </c>
      <c r="G140" s="214">
        <v>600</v>
      </c>
      <c r="H140" s="215">
        <v>1.5</v>
      </c>
    </row>
    <row r="141" spans="2:8" x14ac:dyDescent="0.2">
      <c r="B141" s="338">
        <v>1</v>
      </c>
      <c r="C141" s="338">
        <v>0</v>
      </c>
      <c r="D141" s="338" t="s">
        <v>1072</v>
      </c>
      <c r="E141" s="425">
        <v>1981</v>
      </c>
      <c r="F141" s="203">
        <v>4</v>
      </c>
      <c r="G141" s="214">
        <v>600</v>
      </c>
      <c r="H141" s="215">
        <v>1.5</v>
      </c>
    </row>
    <row r="142" spans="2:8" x14ac:dyDescent="0.2">
      <c r="B142" s="338">
        <v>1</v>
      </c>
      <c r="C142" s="338">
        <v>0</v>
      </c>
      <c r="D142" s="338" t="s">
        <v>1072</v>
      </c>
      <c r="E142" s="425">
        <v>1981</v>
      </c>
      <c r="F142" s="203">
        <v>6</v>
      </c>
      <c r="G142" s="214">
        <v>600</v>
      </c>
      <c r="H142" s="215">
        <v>1.5</v>
      </c>
    </row>
    <row r="143" spans="2:8" x14ac:dyDescent="0.2">
      <c r="B143" s="338">
        <v>1</v>
      </c>
      <c r="C143" s="338">
        <v>0</v>
      </c>
      <c r="D143" s="338" t="s">
        <v>1072</v>
      </c>
      <c r="E143" s="425">
        <v>1981</v>
      </c>
      <c r="F143" s="203">
        <v>8</v>
      </c>
      <c r="G143" s="214">
        <v>600</v>
      </c>
      <c r="H143" s="215">
        <v>1.5</v>
      </c>
    </row>
    <row r="144" spans="2:8" x14ac:dyDescent="0.2">
      <c r="B144" s="338">
        <v>1</v>
      </c>
      <c r="C144" s="338">
        <v>0</v>
      </c>
      <c r="D144" s="338" t="s">
        <v>1072</v>
      </c>
      <c r="E144" s="425">
        <v>1981</v>
      </c>
      <c r="F144" s="203">
        <v>10</v>
      </c>
      <c r="G144" s="214">
        <v>600</v>
      </c>
      <c r="H144" s="215">
        <v>1.5</v>
      </c>
    </row>
    <row r="145" spans="2:8" x14ac:dyDescent="0.2">
      <c r="B145" s="338">
        <v>1</v>
      </c>
      <c r="C145" s="338">
        <v>0</v>
      </c>
      <c r="D145" s="338" t="s">
        <v>1072</v>
      </c>
      <c r="E145" s="425">
        <v>1981</v>
      </c>
      <c r="F145" s="203">
        <v>12</v>
      </c>
      <c r="G145" s="214">
        <v>600</v>
      </c>
      <c r="H145" s="215">
        <v>1.5</v>
      </c>
    </row>
    <row r="146" spans="2:8" x14ac:dyDescent="0.2">
      <c r="B146" s="338">
        <v>1</v>
      </c>
      <c r="C146" s="338">
        <v>0</v>
      </c>
      <c r="D146" s="338" t="s">
        <v>1072</v>
      </c>
      <c r="E146" s="425">
        <v>1982</v>
      </c>
      <c r="F146" s="203">
        <v>2</v>
      </c>
      <c r="G146" s="214">
        <v>600</v>
      </c>
      <c r="H146" s="215">
        <v>1.5</v>
      </c>
    </row>
    <row r="147" spans="2:8" x14ac:dyDescent="0.2">
      <c r="B147" s="338">
        <v>1</v>
      </c>
      <c r="C147" s="338">
        <v>0</v>
      </c>
      <c r="D147" s="338" t="s">
        <v>1072</v>
      </c>
      <c r="E147" s="425">
        <v>1982</v>
      </c>
      <c r="F147" s="203">
        <v>4</v>
      </c>
      <c r="G147" s="214">
        <v>600</v>
      </c>
      <c r="H147" s="215">
        <v>1.5</v>
      </c>
    </row>
    <row r="148" spans="2:8" x14ac:dyDescent="0.2">
      <c r="B148" s="338">
        <v>1</v>
      </c>
      <c r="C148" s="338">
        <v>0</v>
      </c>
      <c r="D148" s="338" t="s">
        <v>1072</v>
      </c>
      <c r="E148" s="425">
        <v>1982</v>
      </c>
      <c r="F148" s="203">
        <v>6</v>
      </c>
      <c r="G148" s="214">
        <v>600</v>
      </c>
      <c r="H148" s="215">
        <v>1.5</v>
      </c>
    </row>
    <row r="149" spans="2:8" x14ac:dyDescent="0.2">
      <c r="B149" s="338">
        <v>1</v>
      </c>
      <c r="C149" s="338">
        <v>0</v>
      </c>
      <c r="D149" s="338" t="s">
        <v>1072</v>
      </c>
      <c r="E149" s="425">
        <v>1982</v>
      </c>
      <c r="F149" s="203">
        <v>8</v>
      </c>
      <c r="G149" s="214">
        <v>600</v>
      </c>
      <c r="H149" s="215">
        <v>1.5</v>
      </c>
    </row>
    <row r="150" spans="2:8" x14ac:dyDescent="0.2">
      <c r="B150" s="338">
        <v>1</v>
      </c>
      <c r="C150" s="338">
        <v>0</v>
      </c>
      <c r="D150" s="338" t="s">
        <v>1072</v>
      </c>
      <c r="E150" s="425">
        <v>1982</v>
      </c>
      <c r="F150" s="203">
        <v>10</v>
      </c>
      <c r="G150" s="214">
        <v>600</v>
      </c>
      <c r="H150" s="215">
        <v>1.5</v>
      </c>
    </row>
    <row r="151" spans="2:8" x14ac:dyDescent="0.2">
      <c r="B151" s="338">
        <v>1</v>
      </c>
      <c r="C151" s="338">
        <v>0</v>
      </c>
      <c r="D151" s="338" t="s">
        <v>1072</v>
      </c>
      <c r="E151" s="425">
        <v>1982</v>
      </c>
      <c r="F151" s="203">
        <v>12</v>
      </c>
      <c r="G151" s="214">
        <v>600</v>
      </c>
      <c r="H151" s="215">
        <v>1.5</v>
      </c>
    </row>
    <row r="152" spans="2:8" x14ac:dyDescent="0.2">
      <c r="B152" s="338">
        <v>1</v>
      </c>
      <c r="C152" s="338">
        <v>0</v>
      </c>
      <c r="D152" s="338" t="s">
        <v>1072</v>
      </c>
      <c r="E152" s="425">
        <v>1983</v>
      </c>
      <c r="F152" s="203">
        <v>2</v>
      </c>
      <c r="G152" s="214">
        <v>600</v>
      </c>
      <c r="H152" s="215">
        <v>1.5</v>
      </c>
    </row>
    <row r="153" spans="2:8" x14ac:dyDescent="0.2">
      <c r="B153" s="338">
        <v>1</v>
      </c>
      <c r="C153" s="338">
        <v>0</v>
      </c>
      <c r="D153" s="338" t="s">
        <v>1072</v>
      </c>
      <c r="E153" s="425">
        <v>1983</v>
      </c>
      <c r="F153" s="203">
        <v>4</v>
      </c>
      <c r="G153" s="214">
        <v>600</v>
      </c>
      <c r="H153" s="215">
        <v>1.5</v>
      </c>
    </row>
    <row r="154" spans="2:8" x14ac:dyDescent="0.2">
      <c r="B154" s="338">
        <v>1</v>
      </c>
      <c r="C154" s="338">
        <v>0</v>
      </c>
      <c r="D154" s="338" t="s">
        <v>1072</v>
      </c>
      <c r="E154" s="425">
        <v>1983</v>
      </c>
      <c r="F154" s="203">
        <v>6</v>
      </c>
      <c r="G154" s="214">
        <v>600</v>
      </c>
      <c r="H154" s="215">
        <v>1.5</v>
      </c>
    </row>
    <row r="155" spans="2:8" x14ac:dyDescent="0.2">
      <c r="B155" s="338">
        <v>1</v>
      </c>
      <c r="C155" s="338">
        <v>0</v>
      </c>
      <c r="D155" s="338" t="s">
        <v>1072</v>
      </c>
      <c r="E155" s="425">
        <v>1983</v>
      </c>
      <c r="F155" s="203">
        <v>8</v>
      </c>
      <c r="G155" s="214">
        <v>600</v>
      </c>
      <c r="H155" s="215">
        <v>1.5</v>
      </c>
    </row>
    <row r="156" spans="2:8" x14ac:dyDescent="0.2">
      <c r="B156" s="338">
        <v>1</v>
      </c>
      <c r="C156" s="338">
        <v>0</v>
      </c>
      <c r="D156" s="338" t="s">
        <v>1072</v>
      </c>
      <c r="E156" s="425">
        <v>1983</v>
      </c>
      <c r="F156" s="203">
        <v>10</v>
      </c>
      <c r="G156" s="214">
        <v>600</v>
      </c>
      <c r="H156" s="215">
        <v>1.5</v>
      </c>
    </row>
    <row r="157" spans="2:8" x14ac:dyDescent="0.2">
      <c r="B157" s="338">
        <v>1</v>
      </c>
      <c r="C157" s="338">
        <v>0</v>
      </c>
      <c r="D157" s="338" t="s">
        <v>1072</v>
      </c>
      <c r="E157" s="425">
        <v>1983</v>
      </c>
      <c r="F157" s="203">
        <v>12</v>
      </c>
      <c r="G157" s="214">
        <v>600</v>
      </c>
      <c r="H157" s="215">
        <v>1.5</v>
      </c>
    </row>
    <row r="158" spans="2:8" x14ac:dyDescent="0.2">
      <c r="B158" s="338">
        <v>1</v>
      </c>
      <c r="C158" s="338">
        <v>0</v>
      </c>
      <c r="D158" s="338" t="s">
        <v>1072</v>
      </c>
      <c r="E158" s="426">
        <v>1984</v>
      </c>
      <c r="F158" s="203">
        <v>2</v>
      </c>
      <c r="G158" s="214">
        <v>600</v>
      </c>
      <c r="H158" s="215">
        <v>1.5</v>
      </c>
    </row>
    <row r="159" spans="2:8" x14ac:dyDescent="0.2">
      <c r="B159" s="338">
        <v>1</v>
      </c>
      <c r="C159" s="338">
        <v>0</v>
      </c>
      <c r="D159" s="338" t="s">
        <v>1072</v>
      </c>
      <c r="E159" s="426">
        <v>1984</v>
      </c>
      <c r="F159" s="203">
        <v>4</v>
      </c>
      <c r="G159" s="214">
        <v>600</v>
      </c>
      <c r="H159" s="215">
        <v>1.5</v>
      </c>
    </row>
    <row r="160" spans="2:8" x14ac:dyDescent="0.2">
      <c r="B160" s="338">
        <v>1</v>
      </c>
      <c r="C160" s="338">
        <v>0</v>
      </c>
      <c r="D160" s="338" t="s">
        <v>1072</v>
      </c>
      <c r="E160" s="426">
        <v>1984</v>
      </c>
      <c r="F160" s="203">
        <v>6</v>
      </c>
      <c r="G160" s="214">
        <v>600</v>
      </c>
      <c r="H160" s="215">
        <v>1.5</v>
      </c>
    </row>
    <row r="161" spans="2:8" x14ac:dyDescent="0.2">
      <c r="B161" s="338">
        <v>1</v>
      </c>
      <c r="C161" s="338">
        <v>0</v>
      </c>
      <c r="D161" s="338" t="s">
        <v>1072</v>
      </c>
      <c r="E161" s="426">
        <v>1984</v>
      </c>
      <c r="F161" s="203">
        <v>8</v>
      </c>
      <c r="G161" s="214">
        <v>600</v>
      </c>
      <c r="H161" s="215">
        <v>1.5</v>
      </c>
    </row>
    <row r="162" spans="2:8" x14ac:dyDescent="0.2">
      <c r="B162" s="338">
        <v>1</v>
      </c>
      <c r="C162" s="338">
        <v>0</v>
      </c>
      <c r="D162" s="338" t="s">
        <v>1072</v>
      </c>
      <c r="E162" s="426">
        <v>1984</v>
      </c>
      <c r="F162" s="203">
        <v>10</v>
      </c>
      <c r="G162" s="214">
        <v>600</v>
      </c>
      <c r="H162" s="215">
        <v>1.5</v>
      </c>
    </row>
    <row r="163" spans="2:8" x14ac:dyDescent="0.2">
      <c r="B163" s="338">
        <v>1</v>
      </c>
      <c r="C163" s="338">
        <v>0</v>
      </c>
      <c r="D163" s="338" t="s">
        <v>1072</v>
      </c>
      <c r="E163" s="426">
        <v>1984</v>
      </c>
      <c r="F163" s="203">
        <v>12</v>
      </c>
      <c r="G163" s="214">
        <v>600</v>
      </c>
      <c r="H163" s="215">
        <v>1.5</v>
      </c>
    </row>
    <row r="164" spans="2:8" x14ac:dyDescent="0.2">
      <c r="B164" s="338">
        <v>1</v>
      </c>
      <c r="C164" s="338">
        <v>0</v>
      </c>
      <c r="D164" s="338" t="s">
        <v>1072</v>
      </c>
      <c r="E164" s="425">
        <v>1985</v>
      </c>
      <c r="F164" s="203">
        <v>2</v>
      </c>
      <c r="G164" s="214">
        <v>600</v>
      </c>
      <c r="H164" s="215">
        <v>1.5</v>
      </c>
    </row>
    <row r="165" spans="2:8" x14ac:dyDescent="0.2">
      <c r="B165" s="338">
        <v>1</v>
      </c>
      <c r="C165" s="338">
        <v>0</v>
      </c>
      <c r="D165" s="338" t="s">
        <v>1072</v>
      </c>
      <c r="E165" s="425">
        <v>1985</v>
      </c>
      <c r="F165" s="203">
        <v>4</v>
      </c>
      <c r="G165" s="214">
        <v>600</v>
      </c>
      <c r="H165" s="215">
        <v>1.5</v>
      </c>
    </row>
    <row r="166" spans="2:8" x14ac:dyDescent="0.2">
      <c r="B166" s="338">
        <v>1</v>
      </c>
      <c r="C166" s="338">
        <v>0</v>
      </c>
      <c r="D166" s="338" t="s">
        <v>1072</v>
      </c>
      <c r="E166" s="425">
        <v>1985</v>
      </c>
      <c r="F166" s="203">
        <v>6</v>
      </c>
      <c r="G166" s="214">
        <v>600</v>
      </c>
      <c r="H166" s="215">
        <v>1.5</v>
      </c>
    </row>
    <row r="167" spans="2:8" x14ac:dyDescent="0.2">
      <c r="B167" s="338">
        <v>1</v>
      </c>
      <c r="C167" s="338">
        <v>0</v>
      </c>
      <c r="D167" s="338" t="s">
        <v>1072</v>
      </c>
      <c r="E167" s="425">
        <v>1985</v>
      </c>
      <c r="F167" s="203">
        <v>8</v>
      </c>
      <c r="G167" s="214">
        <v>600</v>
      </c>
      <c r="H167" s="215">
        <v>1.5</v>
      </c>
    </row>
    <row r="168" spans="2:8" x14ac:dyDescent="0.2">
      <c r="B168" s="338">
        <v>1</v>
      </c>
      <c r="C168" s="338">
        <v>0</v>
      </c>
      <c r="D168" s="338" t="s">
        <v>1072</v>
      </c>
      <c r="E168" s="425">
        <v>1985</v>
      </c>
      <c r="F168" s="203">
        <v>10</v>
      </c>
      <c r="G168" s="214">
        <v>600</v>
      </c>
      <c r="H168" s="215">
        <v>1.5</v>
      </c>
    </row>
    <row r="169" spans="2:8" x14ac:dyDescent="0.2">
      <c r="B169" s="338">
        <v>1</v>
      </c>
      <c r="C169" s="338">
        <v>0</v>
      </c>
      <c r="D169" s="338" t="s">
        <v>1072</v>
      </c>
      <c r="E169" s="425">
        <v>1985</v>
      </c>
      <c r="F169" s="203">
        <v>12</v>
      </c>
      <c r="G169" s="214">
        <v>600</v>
      </c>
      <c r="H169" s="215">
        <v>1.5</v>
      </c>
    </row>
    <row r="170" spans="2:8" x14ac:dyDescent="0.2">
      <c r="B170" s="338">
        <v>1</v>
      </c>
      <c r="C170" s="338">
        <v>0</v>
      </c>
      <c r="D170" s="338" t="s">
        <v>1072</v>
      </c>
      <c r="E170" s="425">
        <v>1986</v>
      </c>
      <c r="F170" s="203">
        <v>2</v>
      </c>
      <c r="G170" s="214">
        <v>600</v>
      </c>
      <c r="H170" s="215">
        <v>1.5</v>
      </c>
    </row>
    <row r="171" spans="2:8" x14ac:dyDescent="0.2">
      <c r="B171" s="338">
        <v>1</v>
      </c>
      <c r="C171" s="338">
        <v>0</v>
      </c>
      <c r="D171" s="338" t="s">
        <v>1072</v>
      </c>
      <c r="E171" s="425">
        <v>1986</v>
      </c>
      <c r="F171" s="203">
        <v>4</v>
      </c>
      <c r="G171" s="214">
        <v>600</v>
      </c>
      <c r="H171" s="215">
        <v>1.5</v>
      </c>
    </row>
    <row r="172" spans="2:8" x14ac:dyDescent="0.2">
      <c r="B172" s="338">
        <v>1</v>
      </c>
      <c r="C172" s="338">
        <v>0</v>
      </c>
      <c r="D172" s="338" t="s">
        <v>1072</v>
      </c>
      <c r="E172" s="425">
        <v>1986</v>
      </c>
      <c r="F172" s="203">
        <v>6</v>
      </c>
      <c r="G172" s="214">
        <v>600</v>
      </c>
      <c r="H172" s="215">
        <v>1.5</v>
      </c>
    </row>
    <row r="173" spans="2:8" x14ac:dyDescent="0.2">
      <c r="B173" s="338">
        <v>1</v>
      </c>
      <c r="C173" s="338">
        <v>0</v>
      </c>
      <c r="D173" s="338" t="s">
        <v>1072</v>
      </c>
      <c r="E173" s="425">
        <v>1986</v>
      </c>
      <c r="F173" s="203">
        <v>8</v>
      </c>
      <c r="G173" s="214">
        <v>600</v>
      </c>
      <c r="H173" s="215">
        <v>1.5</v>
      </c>
    </row>
    <row r="174" spans="2:8" x14ac:dyDescent="0.2">
      <c r="B174" s="338">
        <v>1</v>
      </c>
      <c r="C174" s="338">
        <v>0</v>
      </c>
      <c r="D174" s="338" t="s">
        <v>1072</v>
      </c>
      <c r="E174" s="425">
        <v>1986</v>
      </c>
      <c r="F174" s="203">
        <v>10</v>
      </c>
      <c r="G174" s="214">
        <v>600</v>
      </c>
      <c r="H174" s="215">
        <v>1.5</v>
      </c>
    </row>
    <row r="175" spans="2:8" x14ac:dyDescent="0.2">
      <c r="B175" s="338">
        <v>1</v>
      </c>
      <c r="C175" s="338">
        <v>0</v>
      </c>
      <c r="D175" s="338" t="s">
        <v>1072</v>
      </c>
      <c r="E175" s="425">
        <v>1986</v>
      </c>
      <c r="F175" s="203">
        <v>12</v>
      </c>
      <c r="G175" s="214">
        <v>600</v>
      </c>
      <c r="H175" s="215">
        <v>1.5</v>
      </c>
    </row>
    <row r="176" spans="2:8" x14ac:dyDescent="0.2">
      <c r="B176" s="338">
        <v>1</v>
      </c>
      <c r="C176" s="338">
        <v>0</v>
      </c>
      <c r="D176" s="338" t="s">
        <v>1072</v>
      </c>
      <c r="E176" s="425">
        <v>1987</v>
      </c>
      <c r="F176" s="203">
        <v>2</v>
      </c>
      <c r="G176" s="214">
        <v>600</v>
      </c>
      <c r="H176" s="215">
        <v>1.5</v>
      </c>
    </row>
    <row r="177" spans="2:8" x14ac:dyDescent="0.2">
      <c r="B177" s="338">
        <v>1</v>
      </c>
      <c r="C177" s="338">
        <v>0</v>
      </c>
      <c r="D177" s="338" t="s">
        <v>1072</v>
      </c>
      <c r="E177" s="425">
        <v>1987</v>
      </c>
      <c r="F177" s="203">
        <v>4</v>
      </c>
      <c r="G177" s="214">
        <v>600</v>
      </c>
      <c r="H177" s="215">
        <v>1.5</v>
      </c>
    </row>
    <row r="178" spans="2:8" x14ac:dyDescent="0.2">
      <c r="B178" s="338">
        <v>1</v>
      </c>
      <c r="C178" s="338">
        <v>0</v>
      </c>
      <c r="D178" s="338" t="s">
        <v>1072</v>
      </c>
      <c r="E178" s="425">
        <v>1987</v>
      </c>
      <c r="F178" s="203">
        <v>6</v>
      </c>
      <c r="G178" s="214">
        <v>600</v>
      </c>
      <c r="H178" s="215">
        <v>1.5</v>
      </c>
    </row>
    <row r="179" spans="2:8" x14ac:dyDescent="0.2">
      <c r="B179" s="338">
        <v>1</v>
      </c>
      <c r="C179" s="338">
        <v>0</v>
      </c>
      <c r="D179" s="338" t="s">
        <v>1072</v>
      </c>
      <c r="E179" s="425">
        <v>1987</v>
      </c>
      <c r="F179" s="203">
        <v>8</v>
      </c>
      <c r="G179" s="214">
        <v>600</v>
      </c>
      <c r="H179" s="215">
        <v>1.5</v>
      </c>
    </row>
    <row r="180" spans="2:8" x14ac:dyDescent="0.2">
      <c r="B180" s="338">
        <v>1</v>
      </c>
      <c r="C180" s="338">
        <v>0</v>
      </c>
      <c r="D180" s="338" t="s">
        <v>1072</v>
      </c>
      <c r="E180" s="425">
        <v>1987</v>
      </c>
      <c r="F180" s="203">
        <v>10</v>
      </c>
      <c r="G180" s="214">
        <v>600</v>
      </c>
      <c r="H180" s="215">
        <v>1.5</v>
      </c>
    </row>
    <row r="181" spans="2:8" x14ac:dyDescent="0.2">
      <c r="B181" s="338">
        <v>1</v>
      </c>
      <c r="C181" s="338">
        <v>0</v>
      </c>
      <c r="D181" s="338" t="s">
        <v>1072</v>
      </c>
      <c r="E181" s="425">
        <v>1987</v>
      </c>
      <c r="F181" s="203">
        <v>12</v>
      </c>
      <c r="G181" s="214">
        <v>600</v>
      </c>
      <c r="H181" s="215">
        <v>1.5</v>
      </c>
    </row>
    <row r="182" spans="2:8" x14ac:dyDescent="0.2">
      <c r="B182" s="338">
        <v>1</v>
      </c>
      <c r="C182" s="338">
        <v>0</v>
      </c>
      <c r="D182" s="338" t="s">
        <v>1072</v>
      </c>
      <c r="E182" s="425">
        <v>1988</v>
      </c>
      <c r="F182" s="203">
        <v>2</v>
      </c>
      <c r="G182" s="214">
        <v>600</v>
      </c>
      <c r="H182" s="215">
        <v>1.5</v>
      </c>
    </row>
    <row r="183" spans="2:8" x14ac:dyDescent="0.2">
      <c r="B183" s="338">
        <v>1</v>
      </c>
      <c r="C183" s="338">
        <v>0</v>
      </c>
      <c r="D183" s="338" t="s">
        <v>1072</v>
      </c>
      <c r="E183" s="425">
        <v>1988</v>
      </c>
      <c r="F183" s="203">
        <v>4</v>
      </c>
      <c r="G183" s="214">
        <v>600</v>
      </c>
      <c r="H183" s="215">
        <v>1.5</v>
      </c>
    </row>
    <row r="184" spans="2:8" x14ac:dyDescent="0.2">
      <c r="B184" s="338">
        <v>1</v>
      </c>
      <c r="C184" s="338">
        <v>0</v>
      </c>
      <c r="D184" s="338" t="s">
        <v>1072</v>
      </c>
      <c r="E184" s="425">
        <v>1988</v>
      </c>
      <c r="F184" s="203">
        <v>6</v>
      </c>
      <c r="G184" s="214">
        <v>600</v>
      </c>
      <c r="H184" s="215">
        <v>1.5</v>
      </c>
    </row>
    <row r="185" spans="2:8" x14ac:dyDescent="0.2">
      <c r="B185" s="338">
        <v>1</v>
      </c>
      <c r="C185" s="338">
        <v>0</v>
      </c>
      <c r="D185" s="338" t="s">
        <v>1072</v>
      </c>
      <c r="E185" s="425">
        <v>1988</v>
      </c>
      <c r="F185" s="203">
        <v>8</v>
      </c>
      <c r="G185" s="214">
        <v>600</v>
      </c>
      <c r="H185" s="215">
        <v>1.5</v>
      </c>
    </row>
    <row r="186" spans="2:8" x14ac:dyDescent="0.2">
      <c r="B186" s="338">
        <v>1</v>
      </c>
      <c r="C186" s="338">
        <v>0</v>
      </c>
      <c r="D186" s="338" t="s">
        <v>1072</v>
      </c>
      <c r="E186" s="425">
        <v>1988</v>
      </c>
      <c r="F186" s="203">
        <v>10</v>
      </c>
      <c r="G186" s="214">
        <v>600</v>
      </c>
      <c r="H186" s="215">
        <v>1.5</v>
      </c>
    </row>
    <row r="187" spans="2:8" x14ac:dyDescent="0.2">
      <c r="B187" s="338">
        <v>1</v>
      </c>
      <c r="C187" s="338">
        <v>0</v>
      </c>
      <c r="D187" s="338" t="s">
        <v>1072</v>
      </c>
      <c r="E187" s="425">
        <v>1988</v>
      </c>
      <c r="F187" s="203">
        <v>12</v>
      </c>
      <c r="G187" s="214">
        <v>600</v>
      </c>
      <c r="H187" s="215">
        <v>1.5</v>
      </c>
    </row>
    <row r="188" spans="2:8" x14ac:dyDescent="0.2">
      <c r="B188" s="338">
        <v>1</v>
      </c>
      <c r="C188" s="338">
        <v>0</v>
      </c>
      <c r="D188" s="338" t="s">
        <v>1072</v>
      </c>
      <c r="E188" s="425">
        <v>1989</v>
      </c>
      <c r="F188" s="203">
        <v>2</v>
      </c>
      <c r="G188" s="214">
        <v>600</v>
      </c>
      <c r="H188" s="215">
        <v>1.5</v>
      </c>
    </row>
    <row r="189" spans="2:8" x14ac:dyDescent="0.2">
      <c r="B189" s="338">
        <v>1</v>
      </c>
      <c r="C189" s="338">
        <v>0</v>
      </c>
      <c r="D189" s="338" t="s">
        <v>1072</v>
      </c>
      <c r="E189" s="425">
        <v>1989</v>
      </c>
      <c r="F189" s="203">
        <v>4</v>
      </c>
      <c r="G189" s="214">
        <v>600</v>
      </c>
      <c r="H189" s="215">
        <v>1.5</v>
      </c>
    </row>
    <row r="190" spans="2:8" x14ac:dyDescent="0.2">
      <c r="B190" s="338">
        <v>1</v>
      </c>
      <c r="C190" s="338">
        <v>0</v>
      </c>
      <c r="D190" s="338" t="s">
        <v>1072</v>
      </c>
      <c r="E190" s="425">
        <v>1989</v>
      </c>
      <c r="F190" s="203">
        <v>6</v>
      </c>
      <c r="G190" s="214">
        <v>600</v>
      </c>
      <c r="H190" s="215">
        <v>1.5</v>
      </c>
    </row>
    <row r="191" spans="2:8" x14ac:dyDescent="0.2">
      <c r="B191" s="338">
        <v>1</v>
      </c>
      <c r="C191" s="338">
        <v>0</v>
      </c>
      <c r="D191" s="338" t="s">
        <v>1072</v>
      </c>
      <c r="E191" s="425">
        <v>1989</v>
      </c>
      <c r="F191" s="203">
        <v>8</v>
      </c>
      <c r="G191" s="214">
        <v>600</v>
      </c>
      <c r="H191" s="215">
        <v>1.5</v>
      </c>
    </row>
    <row r="192" spans="2:8" x14ac:dyDescent="0.2">
      <c r="B192" s="338">
        <v>1</v>
      </c>
      <c r="C192" s="338">
        <v>0</v>
      </c>
      <c r="D192" s="338" t="s">
        <v>1072</v>
      </c>
      <c r="E192" s="425">
        <v>1989</v>
      </c>
      <c r="F192" s="203">
        <v>10</v>
      </c>
      <c r="G192" s="214">
        <v>600</v>
      </c>
      <c r="H192" s="215">
        <v>1.5</v>
      </c>
    </row>
    <row r="193" spans="2:8" x14ac:dyDescent="0.2">
      <c r="B193" s="338">
        <v>1</v>
      </c>
      <c r="C193" s="338">
        <v>0</v>
      </c>
      <c r="D193" s="338" t="s">
        <v>1072</v>
      </c>
      <c r="E193" s="425">
        <v>1989</v>
      </c>
      <c r="F193" s="203">
        <v>12</v>
      </c>
      <c r="G193" s="214">
        <v>600</v>
      </c>
      <c r="H193" s="215">
        <v>1.5</v>
      </c>
    </row>
    <row r="194" spans="2:8" x14ac:dyDescent="0.2">
      <c r="B194" s="338">
        <v>1</v>
      </c>
      <c r="C194" s="338">
        <v>0</v>
      </c>
      <c r="D194" s="338" t="s">
        <v>1072</v>
      </c>
      <c r="E194" s="425">
        <v>1990</v>
      </c>
      <c r="F194" s="203">
        <v>2</v>
      </c>
      <c r="G194" s="214">
        <v>600</v>
      </c>
      <c r="H194" s="215">
        <v>1.5</v>
      </c>
    </row>
    <row r="195" spans="2:8" x14ac:dyDescent="0.2">
      <c r="B195" s="338">
        <v>1</v>
      </c>
      <c r="C195" s="338">
        <v>0</v>
      </c>
      <c r="D195" s="338" t="s">
        <v>1072</v>
      </c>
      <c r="E195" s="425">
        <v>1990</v>
      </c>
      <c r="F195" s="203">
        <v>4</v>
      </c>
      <c r="G195" s="214">
        <v>600</v>
      </c>
      <c r="H195" s="215">
        <v>1.5</v>
      </c>
    </row>
    <row r="196" spans="2:8" x14ac:dyDescent="0.2">
      <c r="B196" s="338">
        <v>1</v>
      </c>
      <c r="C196" s="338">
        <v>0</v>
      </c>
      <c r="D196" s="338" t="s">
        <v>1072</v>
      </c>
      <c r="E196" s="425">
        <v>1990</v>
      </c>
      <c r="F196" s="203">
        <v>6</v>
      </c>
      <c r="G196" s="214">
        <v>600</v>
      </c>
      <c r="H196" s="215">
        <v>1.5</v>
      </c>
    </row>
    <row r="197" spans="2:8" x14ac:dyDescent="0.2">
      <c r="B197" s="338">
        <v>1</v>
      </c>
      <c r="C197" s="338">
        <v>0</v>
      </c>
      <c r="D197" s="338" t="s">
        <v>1072</v>
      </c>
      <c r="E197" s="425">
        <v>1990</v>
      </c>
      <c r="F197" s="203">
        <v>8</v>
      </c>
      <c r="G197" s="214">
        <v>600</v>
      </c>
      <c r="H197" s="215">
        <v>1.5</v>
      </c>
    </row>
    <row r="198" spans="2:8" x14ac:dyDescent="0.2">
      <c r="B198" s="338">
        <v>1</v>
      </c>
      <c r="C198" s="338">
        <v>0</v>
      </c>
      <c r="D198" s="338" t="s">
        <v>1072</v>
      </c>
      <c r="E198" s="425">
        <v>1990</v>
      </c>
      <c r="F198" s="203">
        <v>10</v>
      </c>
      <c r="G198" s="214">
        <v>600</v>
      </c>
      <c r="H198" s="215">
        <v>1.5</v>
      </c>
    </row>
    <row r="199" spans="2:8" x14ac:dyDescent="0.2">
      <c r="B199" s="338">
        <v>1</v>
      </c>
      <c r="C199" s="338">
        <v>0</v>
      </c>
      <c r="D199" s="338" t="s">
        <v>1072</v>
      </c>
      <c r="E199" s="425">
        <v>1990</v>
      </c>
      <c r="F199" s="203">
        <v>12</v>
      </c>
      <c r="G199" s="214">
        <v>600</v>
      </c>
      <c r="H199" s="215">
        <v>1.5</v>
      </c>
    </row>
    <row r="200" spans="2:8" x14ac:dyDescent="0.2">
      <c r="B200" s="338">
        <v>1</v>
      </c>
      <c r="C200" s="338">
        <v>0</v>
      </c>
      <c r="D200" s="338" t="s">
        <v>1072</v>
      </c>
      <c r="E200" s="425">
        <v>1991</v>
      </c>
      <c r="F200" s="203">
        <v>2</v>
      </c>
      <c r="G200" s="214">
        <v>600</v>
      </c>
      <c r="H200" s="215">
        <v>1.5</v>
      </c>
    </row>
    <row r="201" spans="2:8" x14ac:dyDescent="0.2">
      <c r="B201" s="338">
        <v>1</v>
      </c>
      <c r="C201" s="338">
        <v>0</v>
      </c>
      <c r="D201" s="338" t="s">
        <v>1072</v>
      </c>
      <c r="E201" s="425">
        <v>1991</v>
      </c>
      <c r="F201" s="203">
        <v>4</v>
      </c>
      <c r="G201" s="214">
        <v>600</v>
      </c>
      <c r="H201" s="215">
        <v>1.5</v>
      </c>
    </row>
    <row r="202" spans="2:8" x14ac:dyDescent="0.2">
      <c r="B202" s="338">
        <v>1</v>
      </c>
      <c r="C202" s="338">
        <v>0</v>
      </c>
      <c r="D202" s="338" t="s">
        <v>1072</v>
      </c>
      <c r="E202" s="425">
        <v>1991</v>
      </c>
      <c r="F202" s="203">
        <v>6</v>
      </c>
      <c r="G202" s="214">
        <v>600</v>
      </c>
      <c r="H202" s="215">
        <v>1.5</v>
      </c>
    </row>
    <row r="203" spans="2:8" x14ac:dyDescent="0.2">
      <c r="B203" s="338">
        <v>1</v>
      </c>
      <c r="C203" s="338">
        <v>0</v>
      </c>
      <c r="D203" s="338" t="s">
        <v>1072</v>
      </c>
      <c r="E203" s="425">
        <v>1991</v>
      </c>
      <c r="F203" s="203">
        <v>8</v>
      </c>
      <c r="G203" s="214">
        <v>600</v>
      </c>
      <c r="H203" s="215">
        <v>1.5</v>
      </c>
    </row>
    <row r="204" spans="2:8" x14ac:dyDescent="0.2">
      <c r="B204" s="338">
        <v>1</v>
      </c>
      <c r="C204" s="338">
        <v>0</v>
      </c>
      <c r="D204" s="338" t="s">
        <v>1072</v>
      </c>
      <c r="E204" s="425">
        <v>1991</v>
      </c>
      <c r="F204" s="203">
        <v>10</v>
      </c>
      <c r="G204" s="214">
        <v>600</v>
      </c>
      <c r="H204" s="215">
        <v>1.5</v>
      </c>
    </row>
    <row r="205" spans="2:8" x14ac:dyDescent="0.2">
      <c r="B205" s="338">
        <v>1</v>
      </c>
      <c r="C205" s="338">
        <v>0</v>
      </c>
      <c r="D205" s="338" t="s">
        <v>1072</v>
      </c>
      <c r="E205" s="425">
        <v>1991</v>
      </c>
      <c r="F205" s="203">
        <v>12</v>
      </c>
      <c r="G205" s="214">
        <v>600</v>
      </c>
      <c r="H205" s="215">
        <v>1.5</v>
      </c>
    </row>
    <row r="206" spans="2:8" x14ac:dyDescent="0.2">
      <c r="B206" s="338">
        <v>1</v>
      </c>
      <c r="C206" s="338">
        <v>0</v>
      </c>
      <c r="D206" s="338" t="s">
        <v>1072</v>
      </c>
      <c r="E206" s="425">
        <v>1992</v>
      </c>
      <c r="F206" s="203">
        <v>2</v>
      </c>
      <c r="G206" s="214">
        <v>600</v>
      </c>
      <c r="H206" s="215">
        <v>1.5</v>
      </c>
    </row>
    <row r="207" spans="2:8" x14ac:dyDescent="0.2">
      <c r="B207" s="338">
        <v>1</v>
      </c>
      <c r="C207" s="338">
        <v>0</v>
      </c>
      <c r="D207" s="338" t="s">
        <v>1072</v>
      </c>
      <c r="E207" s="425">
        <v>1992</v>
      </c>
      <c r="F207" s="203">
        <v>4</v>
      </c>
      <c r="G207" s="214">
        <v>600</v>
      </c>
      <c r="H207" s="215">
        <v>1.5</v>
      </c>
    </row>
    <row r="208" spans="2:8" x14ac:dyDescent="0.2">
      <c r="B208" s="338">
        <v>1</v>
      </c>
      <c r="C208" s="338">
        <v>0</v>
      </c>
      <c r="D208" s="338" t="s">
        <v>1072</v>
      </c>
      <c r="E208" s="425">
        <v>1992</v>
      </c>
      <c r="F208" s="203">
        <v>6</v>
      </c>
      <c r="G208" s="214">
        <v>600</v>
      </c>
      <c r="H208" s="215">
        <v>1.5</v>
      </c>
    </row>
    <row r="209" spans="2:8" x14ac:dyDescent="0.2">
      <c r="B209" s="338">
        <v>1</v>
      </c>
      <c r="C209" s="338">
        <v>0</v>
      </c>
      <c r="D209" s="338" t="s">
        <v>1072</v>
      </c>
      <c r="E209" s="425">
        <v>1992</v>
      </c>
      <c r="F209" s="203">
        <v>8</v>
      </c>
      <c r="G209" s="214">
        <v>600</v>
      </c>
      <c r="H209" s="215">
        <v>1.5</v>
      </c>
    </row>
    <row r="210" spans="2:8" x14ac:dyDescent="0.2">
      <c r="B210" s="338">
        <v>1</v>
      </c>
      <c r="C210" s="338">
        <v>0</v>
      </c>
      <c r="D210" s="338" t="s">
        <v>1072</v>
      </c>
      <c r="E210" s="425">
        <v>1992</v>
      </c>
      <c r="F210" s="203">
        <v>10</v>
      </c>
      <c r="G210" s="214">
        <v>600</v>
      </c>
      <c r="H210" s="215">
        <v>1.5</v>
      </c>
    </row>
    <row r="211" spans="2:8" x14ac:dyDescent="0.2">
      <c r="B211" s="338">
        <v>1</v>
      </c>
      <c r="C211" s="338">
        <v>0</v>
      </c>
      <c r="D211" s="338" t="s">
        <v>1072</v>
      </c>
      <c r="E211" s="425">
        <v>1992</v>
      </c>
      <c r="F211" s="203">
        <v>12</v>
      </c>
      <c r="G211" s="214">
        <v>600</v>
      </c>
      <c r="H211" s="215">
        <v>1.5</v>
      </c>
    </row>
    <row r="212" spans="2:8" x14ac:dyDescent="0.2">
      <c r="B212" s="338">
        <v>1</v>
      </c>
      <c r="C212" s="338">
        <v>0</v>
      </c>
      <c r="D212" s="338" t="s">
        <v>1072</v>
      </c>
      <c r="E212" s="425">
        <v>1993</v>
      </c>
      <c r="F212" s="203">
        <v>2</v>
      </c>
      <c r="G212" s="214">
        <v>600</v>
      </c>
      <c r="H212" s="215">
        <v>1.5</v>
      </c>
    </row>
    <row r="213" spans="2:8" x14ac:dyDescent="0.2">
      <c r="B213" s="338">
        <v>1</v>
      </c>
      <c r="C213" s="338">
        <v>0</v>
      </c>
      <c r="D213" s="338" t="s">
        <v>1072</v>
      </c>
      <c r="E213" s="425">
        <v>1993</v>
      </c>
      <c r="F213" s="203">
        <v>4</v>
      </c>
      <c r="G213" s="214">
        <v>600</v>
      </c>
      <c r="H213" s="215">
        <v>1.5</v>
      </c>
    </row>
    <row r="214" spans="2:8" x14ac:dyDescent="0.2">
      <c r="B214" s="338">
        <v>1</v>
      </c>
      <c r="C214" s="338">
        <v>0</v>
      </c>
      <c r="D214" s="338" t="s">
        <v>1072</v>
      </c>
      <c r="E214" s="425">
        <v>1993</v>
      </c>
      <c r="F214" s="203">
        <v>6</v>
      </c>
      <c r="G214" s="214">
        <v>600</v>
      </c>
      <c r="H214" s="215">
        <v>1.5</v>
      </c>
    </row>
    <row r="215" spans="2:8" x14ac:dyDescent="0.2">
      <c r="B215" s="338">
        <v>1</v>
      </c>
      <c r="C215" s="338">
        <v>0</v>
      </c>
      <c r="D215" s="338" t="s">
        <v>1072</v>
      </c>
      <c r="E215" s="425">
        <v>1993</v>
      </c>
      <c r="F215" s="203">
        <v>8</v>
      </c>
      <c r="G215" s="214">
        <v>600</v>
      </c>
      <c r="H215" s="215">
        <v>1.5</v>
      </c>
    </row>
    <row r="216" spans="2:8" x14ac:dyDescent="0.2">
      <c r="B216" s="338">
        <v>1</v>
      </c>
      <c r="C216" s="338">
        <v>0</v>
      </c>
      <c r="D216" s="338" t="s">
        <v>1072</v>
      </c>
      <c r="E216" s="425">
        <v>1993</v>
      </c>
      <c r="F216" s="203">
        <v>10</v>
      </c>
      <c r="G216" s="214">
        <v>600</v>
      </c>
      <c r="H216" s="215">
        <v>1.5</v>
      </c>
    </row>
    <row r="217" spans="2:8" x14ac:dyDescent="0.2">
      <c r="B217" s="338">
        <v>1</v>
      </c>
      <c r="C217" s="338">
        <v>0</v>
      </c>
      <c r="D217" s="338" t="s">
        <v>1072</v>
      </c>
      <c r="E217" s="425">
        <v>1993</v>
      </c>
      <c r="F217" s="203">
        <v>12</v>
      </c>
      <c r="G217" s="214">
        <v>600</v>
      </c>
      <c r="H217" s="215">
        <v>1.5</v>
      </c>
    </row>
    <row r="218" spans="2:8" x14ac:dyDescent="0.2">
      <c r="B218" s="338">
        <v>1</v>
      </c>
      <c r="C218" s="338">
        <v>0</v>
      </c>
      <c r="D218" s="338" t="s">
        <v>1072</v>
      </c>
      <c r="E218" s="425">
        <v>1994</v>
      </c>
      <c r="F218" s="203">
        <v>2</v>
      </c>
      <c r="G218" s="214">
        <v>600</v>
      </c>
      <c r="H218" s="215">
        <v>1.5</v>
      </c>
    </row>
    <row r="219" spans="2:8" x14ac:dyDescent="0.2">
      <c r="B219" s="338">
        <v>1</v>
      </c>
      <c r="C219" s="338">
        <v>0</v>
      </c>
      <c r="D219" s="338" t="s">
        <v>1072</v>
      </c>
      <c r="E219" s="425">
        <v>1994</v>
      </c>
      <c r="F219" s="203">
        <v>4</v>
      </c>
      <c r="G219" s="214">
        <v>600</v>
      </c>
      <c r="H219" s="215">
        <v>1.5</v>
      </c>
    </row>
    <row r="220" spans="2:8" x14ac:dyDescent="0.2">
      <c r="B220" s="338">
        <v>1</v>
      </c>
      <c r="C220" s="338">
        <v>0</v>
      </c>
      <c r="D220" s="338" t="s">
        <v>1072</v>
      </c>
      <c r="E220" s="425">
        <v>1994</v>
      </c>
      <c r="F220" s="203">
        <v>6</v>
      </c>
      <c r="G220" s="214">
        <v>600</v>
      </c>
      <c r="H220" s="215">
        <v>1.5</v>
      </c>
    </row>
    <row r="221" spans="2:8" x14ac:dyDescent="0.2">
      <c r="B221" s="338">
        <v>1</v>
      </c>
      <c r="C221" s="338">
        <v>0</v>
      </c>
      <c r="D221" s="338" t="s">
        <v>1072</v>
      </c>
      <c r="E221" s="425">
        <v>1994</v>
      </c>
      <c r="F221" s="203">
        <v>8</v>
      </c>
      <c r="G221" s="214">
        <v>600</v>
      </c>
      <c r="H221" s="215">
        <v>1.5</v>
      </c>
    </row>
    <row r="222" spans="2:8" x14ac:dyDescent="0.2">
      <c r="B222" s="338">
        <v>1</v>
      </c>
      <c r="C222" s="338">
        <v>0</v>
      </c>
      <c r="D222" s="338" t="s">
        <v>1072</v>
      </c>
      <c r="E222" s="425">
        <v>1994</v>
      </c>
      <c r="F222" s="203">
        <v>10</v>
      </c>
      <c r="G222" s="214">
        <v>600</v>
      </c>
      <c r="H222" s="215">
        <v>1.5</v>
      </c>
    </row>
    <row r="223" spans="2:8" x14ac:dyDescent="0.2">
      <c r="B223" s="338">
        <v>1</v>
      </c>
      <c r="C223" s="338">
        <v>0</v>
      </c>
      <c r="D223" s="338" t="s">
        <v>1072</v>
      </c>
      <c r="E223" s="425">
        <v>1994</v>
      </c>
      <c r="F223" s="203">
        <v>12</v>
      </c>
      <c r="G223" s="214">
        <v>600</v>
      </c>
      <c r="H223" s="215">
        <v>1.5</v>
      </c>
    </row>
    <row r="224" spans="2:8" x14ac:dyDescent="0.2">
      <c r="B224" s="338">
        <v>1</v>
      </c>
      <c r="C224" s="338">
        <v>0</v>
      </c>
      <c r="D224" s="338" t="s">
        <v>1072</v>
      </c>
      <c r="E224" s="425">
        <v>1995</v>
      </c>
      <c r="F224" s="203">
        <v>2</v>
      </c>
      <c r="G224" s="214">
        <v>600</v>
      </c>
      <c r="H224" s="215">
        <v>1.5</v>
      </c>
    </row>
    <row r="225" spans="2:8" x14ac:dyDescent="0.2">
      <c r="B225" s="338">
        <v>1</v>
      </c>
      <c r="C225" s="338">
        <v>0</v>
      </c>
      <c r="D225" s="338" t="s">
        <v>1072</v>
      </c>
      <c r="E225" s="425">
        <v>1995</v>
      </c>
      <c r="F225" s="203">
        <v>4</v>
      </c>
      <c r="G225" s="214">
        <v>600</v>
      </c>
      <c r="H225" s="215">
        <v>1.5</v>
      </c>
    </row>
    <row r="226" spans="2:8" x14ac:dyDescent="0.2">
      <c r="B226" s="338">
        <v>1</v>
      </c>
      <c r="C226" s="338">
        <v>0</v>
      </c>
      <c r="D226" s="338" t="s">
        <v>1072</v>
      </c>
      <c r="E226" s="425">
        <v>1995</v>
      </c>
      <c r="F226" s="203">
        <v>6</v>
      </c>
      <c r="G226" s="214">
        <v>600</v>
      </c>
      <c r="H226" s="215">
        <v>1.5</v>
      </c>
    </row>
    <row r="227" spans="2:8" x14ac:dyDescent="0.2">
      <c r="B227" s="338">
        <v>1</v>
      </c>
      <c r="C227" s="338">
        <v>0</v>
      </c>
      <c r="D227" s="338" t="s">
        <v>1072</v>
      </c>
      <c r="E227" s="425">
        <v>1995</v>
      </c>
      <c r="F227" s="203">
        <v>8</v>
      </c>
      <c r="G227" s="214">
        <v>600</v>
      </c>
      <c r="H227" s="215">
        <v>1.5</v>
      </c>
    </row>
    <row r="228" spans="2:8" x14ac:dyDescent="0.2">
      <c r="B228" s="338">
        <v>1</v>
      </c>
      <c r="C228" s="338">
        <v>0</v>
      </c>
      <c r="D228" s="338" t="s">
        <v>1072</v>
      </c>
      <c r="E228" s="425">
        <v>1995</v>
      </c>
      <c r="F228" s="203">
        <v>10</v>
      </c>
      <c r="G228" s="214">
        <v>600</v>
      </c>
      <c r="H228" s="215">
        <v>1.5</v>
      </c>
    </row>
    <row r="229" spans="2:8" x14ac:dyDescent="0.2">
      <c r="B229" s="338">
        <v>1</v>
      </c>
      <c r="C229" s="338">
        <v>0</v>
      </c>
      <c r="D229" s="338" t="s">
        <v>1072</v>
      </c>
      <c r="E229" s="425">
        <v>1995</v>
      </c>
      <c r="F229" s="203">
        <v>12</v>
      </c>
      <c r="G229" s="214">
        <v>600</v>
      </c>
      <c r="H229" s="215">
        <v>1.5</v>
      </c>
    </row>
    <row r="230" spans="2:8" x14ac:dyDescent="0.2">
      <c r="B230" s="338">
        <v>1</v>
      </c>
      <c r="C230" s="338">
        <v>0</v>
      </c>
      <c r="D230" s="338" t="s">
        <v>1072</v>
      </c>
      <c r="E230" s="425">
        <v>1996</v>
      </c>
      <c r="F230" s="203">
        <v>2</v>
      </c>
      <c r="G230" s="214">
        <v>600</v>
      </c>
      <c r="H230" s="215">
        <v>1.5</v>
      </c>
    </row>
    <row r="231" spans="2:8" x14ac:dyDescent="0.2">
      <c r="B231" s="338">
        <v>1</v>
      </c>
      <c r="C231" s="338">
        <v>0</v>
      </c>
      <c r="D231" s="338" t="s">
        <v>1072</v>
      </c>
      <c r="E231" s="425">
        <v>1996</v>
      </c>
      <c r="F231" s="203">
        <v>4</v>
      </c>
      <c r="G231" s="214">
        <v>600</v>
      </c>
      <c r="H231" s="215">
        <v>1.5</v>
      </c>
    </row>
    <row r="232" spans="2:8" x14ac:dyDescent="0.2">
      <c r="B232" s="338">
        <v>1</v>
      </c>
      <c r="C232" s="338">
        <v>0</v>
      </c>
      <c r="D232" s="338" t="s">
        <v>1072</v>
      </c>
      <c r="E232" s="425">
        <v>1996</v>
      </c>
      <c r="F232" s="203">
        <v>6</v>
      </c>
      <c r="G232" s="214">
        <v>600</v>
      </c>
      <c r="H232" s="215">
        <v>1.5</v>
      </c>
    </row>
    <row r="233" spans="2:8" x14ac:dyDescent="0.2">
      <c r="B233" s="338">
        <v>1</v>
      </c>
      <c r="C233" s="338">
        <v>0</v>
      </c>
      <c r="D233" s="338" t="s">
        <v>1072</v>
      </c>
      <c r="E233" s="425">
        <v>1996</v>
      </c>
      <c r="F233" s="203">
        <v>8</v>
      </c>
      <c r="G233" s="214">
        <v>600</v>
      </c>
      <c r="H233" s="215">
        <v>1.5</v>
      </c>
    </row>
    <row r="234" spans="2:8" x14ac:dyDescent="0.2">
      <c r="B234" s="338">
        <v>1</v>
      </c>
      <c r="C234" s="338">
        <v>0</v>
      </c>
      <c r="D234" s="338" t="s">
        <v>1072</v>
      </c>
      <c r="E234" s="425">
        <v>1996</v>
      </c>
      <c r="F234" s="203">
        <v>10</v>
      </c>
      <c r="G234" s="214">
        <v>600</v>
      </c>
      <c r="H234" s="215">
        <v>1.5</v>
      </c>
    </row>
    <row r="235" spans="2:8" x14ac:dyDescent="0.2">
      <c r="B235" s="338">
        <v>1</v>
      </c>
      <c r="C235" s="338">
        <v>0</v>
      </c>
      <c r="D235" s="338" t="s">
        <v>1072</v>
      </c>
      <c r="E235" s="425">
        <v>1996</v>
      </c>
      <c r="F235" s="203">
        <v>12</v>
      </c>
      <c r="G235" s="214">
        <v>600</v>
      </c>
      <c r="H235" s="215">
        <v>1.5</v>
      </c>
    </row>
    <row r="236" spans="2:8" x14ac:dyDescent="0.2">
      <c r="B236" s="338">
        <v>1</v>
      </c>
      <c r="C236" s="338">
        <v>0</v>
      </c>
      <c r="D236" s="338" t="s">
        <v>1072</v>
      </c>
      <c r="E236" s="425">
        <v>1997</v>
      </c>
      <c r="F236" s="203">
        <v>2</v>
      </c>
      <c r="G236" s="214">
        <v>600</v>
      </c>
      <c r="H236" s="215">
        <v>1.5</v>
      </c>
    </row>
    <row r="237" spans="2:8" x14ac:dyDescent="0.2">
      <c r="B237" s="338">
        <v>1</v>
      </c>
      <c r="C237" s="338">
        <v>0</v>
      </c>
      <c r="D237" s="338" t="s">
        <v>1072</v>
      </c>
      <c r="E237" s="425">
        <v>1997</v>
      </c>
      <c r="F237" s="203">
        <v>4</v>
      </c>
      <c r="G237" s="214">
        <v>600</v>
      </c>
      <c r="H237" s="215">
        <v>1.5</v>
      </c>
    </row>
    <row r="238" spans="2:8" x14ac:dyDescent="0.2">
      <c r="B238" s="338">
        <v>1</v>
      </c>
      <c r="C238" s="338">
        <v>0</v>
      </c>
      <c r="D238" s="338" t="s">
        <v>1072</v>
      </c>
      <c r="E238" s="425">
        <v>1997</v>
      </c>
      <c r="F238" s="203">
        <v>6</v>
      </c>
      <c r="G238" s="214">
        <v>600</v>
      </c>
      <c r="H238" s="215">
        <v>1.5</v>
      </c>
    </row>
    <row r="239" spans="2:8" x14ac:dyDescent="0.2">
      <c r="B239" s="338">
        <v>1</v>
      </c>
      <c r="C239" s="338">
        <v>0</v>
      </c>
      <c r="D239" s="338" t="s">
        <v>1072</v>
      </c>
      <c r="E239" s="425">
        <v>1997</v>
      </c>
      <c r="F239" s="203">
        <v>8</v>
      </c>
      <c r="G239" s="214">
        <v>600</v>
      </c>
      <c r="H239" s="215">
        <v>1.5</v>
      </c>
    </row>
    <row r="240" spans="2:8" x14ac:dyDescent="0.2">
      <c r="B240" s="338">
        <v>1</v>
      </c>
      <c r="C240" s="338">
        <v>0</v>
      </c>
      <c r="D240" s="338" t="s">
        <v>1072</v>
      </c>
      <c r="E240" s="425">
        <v>1997</v>
      </c>
      <c r="F240" s="203">
        <v>10</v>
      </c>
      <c r="G240" s="214">
        <v>600</v>
      </c>
      <c r="H240" s="215">
        <v>1.5</v>
      </c>
    </row>
    <row r="241" spans="2:8" x14ac:dyDescent="0.2">
      <c r="B241" s="338">
        <v>1</v>
      </c>
      <c r="C241" s="338">
        <v>0</v>
      </c>
      <c r="D241" s="338" t="s">
        <v>1072</v>
      </c>
      <c r="E241" s="425">
        <v>1997</v>
      </c>
      <c r="F241" s="203">
        <v>12</v>
      </c>
      <c r="G241" s="214">
        <v>600</v>
      </c>
      <c r="H241" s="215">
        <v>1.5</v>
      </c>
    </row>
    <row r="242" spans="2:8" x14ac:dyDescent="0.2">
      <c r="B242" s="338">
        <v>1</v>
      </c>
      <c r="C242" s="338">
        <v>0</v>
      </c>
      <c r="D242" s="338" t="s">
        <v>1072</v>
      </c>
      <c r="E242" s="425">
        <v>1998</v>
      </c>
      <c r="F242" s="203">
        <v>2</v>
      </c>
      <c r="G242" s="214">
        <v>600</v>
      </c>
      <c r="H242" s="215">
        <v>1.5</v>
      </c>
    </row>
    <row r="243" spans="2:8" x14ac:dyDescent="0.2">
      <c r="B243" s="338">
        <v>1</v>
      </c>
      <c r="C243" s="338">
        <v>0</v>
      </c>
      <c r="D243" s="338" t="s">
        <v>1072</v>
      </c>
      <c r="E243" s="425">
        <v>1998</v>
      </c>
      <c r="F243" s="203">
        <v>4</v>
      </c>
      <c r="G243" s="214">
        <v>600</v>
      </c>
      <c r="H243" s="215">
        <v>1.5</v>
      </c>
    </row>
    <row r="244" spans="2:8" x14ac:dyDescent="0.2">
      <c r="B244" s="338">
        <v>1</v>
      </c>
      <c r="C244" s="338">
        <v>0</v>
      </c>
      <c r="D244" s="338" t="s">
        <v>1072</v>
      </c>
      <c r="E244" s="425">
        <v>1998</v>
      </c>
      <c r="F244" s="203">
        <v>6</v>
      </c>
      <c r="G244" s="214">
        <v>600</v>
      </c>
      <c r="H244" s="215">
        <v>1.5</v>
      </c>
    </row>
    <row r="245" spans="2:8" x14ac:dyDescent="0.2">
      <c r="B245" s="338">
        <v>1</v>
      </c>
      <c r="C245" s="338">
        <v>0</v>
      </c>
      <c r="D245" s="338" t="s">
        <v>1072</v>
      </c>
      <c r="E245" s="425">
        <v>1998</v>
      </c>
      <c r="F245" s="203">
        <v>8</v>
      </c>
      <c r="G245" s="214">
        <v>600</v>
      </c>
      <c r="H245" s="215">
        <v>1.5</v>
      </c>
    </row>
    <row r="246" spans="2:8" x14ac:dyDescent="0.2">
      <c r="B246" s="338">
        <v>1</v>
      </c>
      <c r="C246" s="338">
        <v>0</v>
      </c>
      <c r="D246" s="338" t="s">
        <v>1072</v>
      </c>
      <c r="E246" s="425">
        <v>1998</v>
      </c>
      <c r="F246" s="203">
        <v>10</v>
      </c>
      <c r="G246" s="214">
        <v>600</v>
      </c>
      <c r="H246" s="215">
        <v>1.5</v>
      </c>
    </row>
    <row r="247" spans="2:8" x14ac:dyDescent="0.2">
      <c r="B247" s="338">
        <v>1</v>
      </c>
      <c r="C247" s="338">
        <v>0</v>
      </c>
      <c r="D247" s="338" t="s">
        <v>1072</v>
      </c>
      <c r="E247" s="425">
        <v>1998</v>
      </c>
      <c r="F247" s="203">
        <v>12</v>
      </c>
      <c r="G247" s="214">
        <v>600</v>
      </c>
      <c r="H247" s="215">
        <v>1.5</v>
      </c>
    </row>
    <row r="248" spans="2:8" x14ac:dyDescent="0.2">
      <c r="B248" s="338">
        <v>1</v>
      </c>
      <c r="C248" s="338">
        <v>0</v>
      </c>
      <c r="D248" s="338" t="s">
        <v>1072</v>
      </c>
      <c r="E248" s="425">
        <v>1999</v>
      </c>
      <c r="F248" s="203">
        <v>2</v>
      </c>
      <c r="G248" s="214">
        <v>600</v>
      </c>
      <c r="H248" s="215">
        <v>1.5</v>
      </c>
    </row>
    <row r="249" spans="2:8" x14ac:dyDescent="0.2">
      <c r="B249" s="338">
        <v>1</v>
      </c>
      <c r="C249" s="338">
        <v>0</v>
      </c>
      <c r="D249" s="338" t="s">
        <v>1072</v>
      </c>
      <c r="E249" s="425">
        <v>1999</v>
      </c>
      <c r="F249" s="203">
        <v>4</v>
      </c>
      <c r="G249" s="214">
        <v>600</v>
      </c>
      <c r="H249" s="215">
        <v>1.5</v>
      </c>
    </row>
    <row r="250" spans="2:8" x14ac:dyDescent="0.2">
      <c r="B250" s="338">
        <v>1</v>
      </c>
      <c r="C250" s="338">
        <v>0</v>
      </c>
      <c r="D250" s="338" t="s">
        <v>1072</v>
      </c>
      <c r="E250" s="425">
        <v>1999</v>
      </c>
      <c r="F250" s="203">
        <v>6</v>
      </c>
      <c r="G250" s="214">
        <v>600</v>
      </c>
      <c r="H250" s="215">
        <v>1.5</v>
      </c>
    </row>
    <row r="251" spans="2:8" x14ac:dyDescent="0.2">
      <c r="B251" s="338">
        <v>1</v>
      </c>
      <c r="C251" s="338">
        <v>0</v>
      </c>
      <c r="D251" s="338" t="s">
        <v>1072</v>
      </c>
      <c r="E251" s="425">
        <v>1999</v>
      </c>
      <c r="F251" s="203">
        <v>8</v>
      </c>
      <c r="G251" s="214">
        <v>600</v>
      </c>
      <c r="H251" s="215">
        <v>1.5</v>
      </c>
    </row>
    <row r="252" spans="2:8" x14ac:dyDescent="0.2">
      <c r="B252" s="338">
        <v>1</v>
      </c>
      <c r="C252" s="338">
        <v>0</v>
      </c>
      <c r="D252" s="338" t="s">
        <v>1072</v>
      </c>
      <c r="E252" s="425">
        <v>1999</v>
      </c>
      <c r="F252" s="203">
        <v>10</v>
      </c>
      <c r="G252" s="214">
        <v>600</v>
      </c>
      <c r="H252" s="215">
        <v>1.5</v>
      </c>
    </row>
    <row r="253" spans="2:8" x14ac:dyDescent="0.2">
      <c r="B253" s="338">
        <v>1</v>
      </c>
      <c r="C253" s="338">
        <v>0</v>
      </c>
      <c r="D253" s="338" t="s">
        <v>1072</v>
      </c>
      <c r="E253" s="425">
        <v>1999</v>
      </c>
      <c r="F253" s="203">
        <v>12</v>
      </c>
      <c r="G253" s="214">
        <v>600</v>
      </c>
      <c r="H253" s="215">
        <v>1.5</v>
      </c>
    </row>
    <row r="254" spans="2:8" x14ac:dyDescent="0.2">
      <c r="B254" s="338">
        <v>1</v>
      </c>
      <c r="C254" s="338">
        <v>0</v>
      </c>
      <c r="D254" s="338" t="s">
        <v>1072</v>
      </c>
      <c r="E254" s="425">
        <v>2000</v>
      </c>
      <c r="F254" s="203">
        <v>2</v>
      </c>
      <c r="G254" s="214">
        <v>600</v>
      </c>
      <c r="H254" s="215">
        <v>1.5</v>
      </c>
    </row>
    <row r="255" spans="2:8" x14ac:dyDescent="0.2">
      <c r="B255" s="338">
        <v>1</v>
      </c>
      <c r="C255" s="338">
        <v>0</v>
      </c>
      <c r="D255" s="338" t="s">
        <v>1072</v>
      </c>
      <c r="E255" s="425">
        <v>2000</v>
      </c>
      <c r="F255" s="203">
        <v>4</v>
      </c>
      <c r="G255" s="214">
        <v>600</v>
      </c>
      <c r="H255" s="215">
        <v>1.5</v>
      </c>
    </row>
    <row r="256" spans="2:8" x14ac:dyDescent="0.2">
      <c r="B256" s="338">
        <v>1</v>
      </c>
      <c r="C256" s="338">
        <v>0</v>
      </c>
      <c r="D256" s="338" t="s">
        <v>1072</v>
      </c>
      <c r="E256" s="425">
        <v>2000</v>
      </c>
      <c r="F256" s="203">
        <v>6</v>
      </c>
      <c r="G256" s="214">
        <v>600</v>
      </c>
      <c r="H256" s="215">
        <v>1.5</v>
      </c>
    </row>
    <row r="257" spans="2:8" x14ac:dyDescent="0.2">
      <c r="B257" s="338">
        <v>1</v>
      </c>
      <c r="C257" s="338">
        <v>0</v>
      </c>
      <c r="D257" s="338" t="s">
        <v>1072</v>
      </c>
      <c r="E257" s="425">
        <v>2000</v>
      </c>
      <c r="F257" s="203">
        <v>8</v>
      </c>
      <c r="G257" s="214">
        <v>600</v>
      </c>
      <c r="H257" s="215">
        <v>1.5</v>
      </c>
    </row>
    <row r="258" spans="2:8" x14ac:dyDescent="0.2">
      <c r="B258" s="338">
        <v>1</v>
      </c>
      <c r="C258" s="338">
        <v>0</v>
      </c>
      <c r="D258" s="338" t="s">
        <v>1072</v>
      </c>
      <c r="E258" s="425">
        <v>2000</v>
      </c>
      <c r="F258" s="203">
        <v>10</v>
      </c>
      <c r="G258" s="214">
        <v>600</v>
      </c>
      <c r="H258" s="215">
        <v>1.5</v>
      </c>
    </row>
    <row r="259" spans="2:8" x14ac:dyDescent="0.2">
      <c r="B259" s="338">
        <v>1</v>
      </c>
      <c r="C259" s="338">
        <v>0</v>
      </c>
      <c r="D259" s="338" t="s">
        <v>1072</v>
      </c>
      <c r="E259" s="425">
        <v>2000</v>
      </c>
      <c r="F259" s="203">
        <v>12</v>
      </c>
      <c r="G259" s="214">
        <v>600</v>
      </c>
      <c r="H259" s="215">
        <v>1.5</v>
      </c>
    </row>
    <row r="260" spans="2:8" x14ac:dyDescent="0.2">
      <c r="B260" s="338">
        <v>1</v>
      </c>
      <c r="C260" s="338">
        <v>0</v>
      </c>
      <c r="D260" s="338" t="s">
        <v>1072</v>
      </c>
      <c r="E260" s="425">
        <v>2001</v>
      </c>
      <c r="F260" s="203">
        <v>2</v>
      </c>
      <c r="G260" s="214">
        <v>600</v>
      </c>
      <c r="H260" s="215">
        <v>1.5</v>
      </c>
    </row>
    <row r="261" spans="2:8" x14ac:dyDescent="0.2">
      <c r="B261" s="338">
        <v>1</v>
      </c>
      <c r="C261" s="338">
        <v>0</v>
      </c>
      <c r="D261" s="338" t="s">
        <v>1072</v>
      </c>
      <c r="E261" s="425">
        <v>2001</v>
      </c>
      <c r="F261" s="203">
        <v>4</v>
      </c>
      <c r="G261" s="214">
        <v>600</v>
      </c>
      <c r="H261" s="215">
        <v>1.5</v>
      </c>
    </row>
    <row r="262" spans="2:8" x14ac:dyDescent="0.2">
      <c r="B262" s="338">
        <v>1</v>
      </c>
      <c r="C262" s="338">
        <v>0</v>
      </c>
      <c r="D262" s="338" t="s">
        <v>1072</v>
      </c>
      <c r="E262" s="425">
        <v>2001</v>
      </c>
      <c r="F262" s="203">
        <v>6</v>
      </c>
      <c r="G262" s="214">
        <v>600</v>
      </c>
      <c r="H262" s="215">
        <v>1.5</v>
      </c>
    </row>
    <row r="263" spans="2:8" x14ac:dyDescent="0.2">
      <c r="B263" s="338">
        <v>1</v>
      </c>
      <c r="C263" s="338">
        <v>0</v>
      </c>
      <c r="D263" s="338" t="s">
        <v>1072</v>
      </c>
      <c r="E263" s="425">
        <v>2001</v>
      </c>
      <c r="F263" s="203">
        <v>8</v>
      </c>
      <c r="G263" s="214">
        <v>600</v>
      </c>
      <c r="H263" s="215">
        <v>1.5</v>
      </c>
    </row>
    <row r="264" spans="2:8" x14ac:dyDescent="0.2">
      <c r="B264" s="338">
        <v>1</v>
      </c>
      <c r="C264" s="338">
        <v>0</v>
      </c>
      <c r="D264" s="338" t="s">
        <v>1072</v>
      </c>
      <c r="E264" s="425">
        <v>2001</v>
      </c>
      <c r="F264" s="203">
        <v>10</v>
      </c>
      <c r="G264" s="214">
        <v>600</v>
      </c>
      <c r="H264" s="215">
        <v>1.5</v>
      </c>
    </row>
    <row r="265" spans="2:8" x14ac:dyDescent="0.2">
      <c r="B265" s="338">
        <v>1</v>
      </c>
      <c r="C265" s="338">
        <v>0</v>
      </c>
      <c r="D265" s="338" t="s">
        <v>1072</v>
      </c>
      <c r="E265" s="425">
        <v>2001</v>
      </c>
      <c r="F265" s="203">
        <v>12</v>
      </c>
      <c r="G265" s="214">
        <v>600</v>
      </c>
      <c r="H265" s="215">
        <v>1.5</v>
      </c>
    </row>
    <row r="266" spans="2:8" x14ac:dyDescent="0.2">
      <c r="B266" s="338">
        <v>1</v>
      </c>
      <c r="C266" s="338">
        <v>0</v>
      </c>
      <c r="D266" s="338" t="s">
        <v>1072</v>
      </c>
      <c r="E266" s="425">
        <v>2002</v>
      </c>
      <c r="F266" s="203">
        <v>2</v>
      </c>
      <c r="G266" s="214">
        <v>600</v>
      </c>
      <c r="H266" s="215">
        <v>1.5</v>
      </c>
    </row>
    <row r="267" spans="2:8" x14ac:dyDescent="0.2">
      <c r="B267" s="338">
        <v>1</v>
      </c>
      <c r="C267" s="338">
        <v>0</v>
      </c>
      <c r="D267" s="338" t="s">
        <v>1072</v>
      </c>
      <c r="E267" s="425">
        <v>2002</v>
      </c>
      <c r="F267" s="203">
        <v>4</v>
      </c>
      <c r="G267" s="214">
        <v>600</v>
      </c>
      <c r="H267" s="215">
        <v>1.5</v>
      </c>
    </row>
    <row r="268" spans="2:8" x14ac:dyDescent="0.2">
      <c r="B268" s="338">
        <v>1</v>
      </c>
      <c r="C268" s="338">
        <v>0</v>
      </c>
      <c r="D268" s="338" t="s">
        <v>1072</v>
      </c>
      <c r="E268" s="425">
        <v>2002</v>
      </c>
      <c r="F268" s="203">
        <v>6</v>
      </c>
      <c r="G268" s="214">
        <v>600</v>
      </c>
      <c r="H268" s="215">
        <v>1.5</v>
      </c>
    </row>
    <row r="269" spans="2:8" x14ac:dyDescent="0.2">
      <c r="B269" s="338">
        <v>1</v>
      </c>
      <c r="C269" s="338">
        <v>0</v>
      </c>
      <c r="D269" s="338" t="s">
        <v>1072</v>
      </c>
      <c r="E269" s="425">
        <v>2002</v>
      </c>
      <c r="F269" s="203">
        <v>8</v>
      </c>
      <c r="G269" s="214">
        <v>600</v>
      </c>
      <c r="H269" s="215">
        <v>1.5</v>
      </c>
    </row>
    <row r="270" spans="2:8" x14ac:dyDescent="0.2">
      <c r="B270" s="338">
        <v>1</v>
      </c>
      <c r="C270" s="338">
        <v>0</v>
      </c>
      <c r="D270" s="338" t="s">
        <v>1072</v>
      </c>
      <c r="E270" s="425">
        <v>2002</v>
      </c>
      <c r="F270" s="203">
        <v>10</v>
      </c>
      <c r="G270" s="214">
        <v>600</v>
      </c>
      <c r="H270" s="215">
        <v>1.5</v>
      </c>
    </row>
    <row r="271" spans="2:8" x14ac:dyDescent="0.2">
      <c r="B271" s="338">
        <v>1</v>
      </c>
      <c r="C271" s="338">
        <v>0</v>
      </c>
      <c r="D271" s="338" t="s">
        <v>1072</v>
      </c>
      <c r="E271" s="425">
        <v>2002</v>
      </c>
      <c r="F271" s="203">
        <v>12</v>
      </c>
      <c r="G271" s="214">
        <v>600</v>
      </c>
      <c r="H271" s="215">
        <v>1.5</v>
      </c>
    </row>
    <row r="272" spans="2:8" x14ac:dyDescent="0.2">
      <c r="B272" s="338">
        <v>1</v>
      </c>
      <c r="C272" s="338">
        <v>0</v>
      </c>
      <c r="D272" s="338" t="s">
        <v>1072</v>
      </c>
      <c r="E272" s="425">
        <v>2003</v>
      </c>
      <c r="F272" s="203">
        <v>2</v>
      </c>
      <c r="G272" s="214">
        <v>600</v>
      </c>
      <c r="H272" s="215">
        <v>1.5</v>
      </c>
    </row>
    <row r="273" spans="2:8" x14ac:dyDescent="0.2">
      <c r="B273" s="338">
        <v>1</v>
      </c>
      <c r="C273" s="338">
        <v>0</v>
      </c>
      <c r="D273" s="338" t="s">
        <v>1072</v>
      </c>
      <c r="E273" s="425">
        <v>2003</v>
      </c>
      <c r="F273" s="203">
        <v>4</v>
      </c>
      <c r="G273" s="214">
        <v>600</v>
      </c>
      <c r="H273" s="215">
        <v>1.5</v>
      </c>
    </row>
    <row r="274" spans="2:8" x14ac:dyDescent="0.2">
      <c r="B274" s="338">
        <v>1</v>
      </c>
      <c r="C274" s="338">
        <v>0</v>
      </c>
      <c r="D274" s="338" t="s">
        <v>1072</v>
      </c>
      <c r="E274" s="425">
        <v>2003</v>
      </c>
      <c r="F274" s="203">
        <v>6</v>
      </c>
      <c r="G274" s="214">
        <v>600</v>
      </c>
      <c r="H274" s="215">
        <v>1.5</v>
      </c>
    </row>
    <row r="275" spans="2:8" x14ac:dyDescent="0.2">
      <c r="B275" s="338">
        <v>1</v>
      </c>
      <c r="C275" s="338">
        <v>0</v>
      </c>
      <c r="D275" s="338" t="s">
        <v>1072</v>
      </c>
      <c r="E275" s="425">
        <v>2003</v>
      </c>
      <c r="F275" s="203">
        <v>8</v>
      </c>
      <c r="G275" s="214">
        <v>600</v>
      </c>
      <c r="H275" s="215">
        <v>1.5</v>
      </c>
    </row>
    <row r="276" spans="2:8" x14ac:dyDescent="0.2">
      <c r="B276" s="338">
        <v>1</v>
      </c>
      <c r="C276" s="338">
        <v>0</v>
      </c>
      <c r="D276" s="338" t="s">
        <v>1072</v>
      </c>
      <c r="E276" s="425">
        <v>2003</v>
      </c>
      <c r="F276" s="203">
        <v>10</v>
      </c>
      <c r="G276" s="214">
        <v>600</v>
      </c>
      <c r="H276" s="215">
        <v>1.5</v>
      </c>
    </row>
    <row r="277" spans="2:8" x14ac:dyDescent="0.2">
      <c r="B277" s="338">
        <v>1</v>
      </c>
      <c r="C277" s="338">
        <v>0</v>
      </c>
      <c r="D277" s="338" t="s">
        <v>1072</v>
      </c>
      <c r="E277" s="425">
        <v>2003</v>
      </c>
      <c r="F277" s="203">
        <v>12</v>
      </c>
      <c r="G277" s="214">
        <v>600</v>
      </c>
      <c r="H277" s="215">
        <v>1.5</v>
      </c>
    </row>
    <row r="278" spans="2:8" x14ac:dyDescent="0.2">
      <c r="B278" s="338">
        <v>1</v>
      </c>
      <c r="C278" s="338">
        <v>0</v>
      </c>
      <c r="D278" s="338" t="s">
        <v>1072</v>
      </c>
      <c r="E278" s="425">
        <v>2004</v>
      </c>
      <c r="F278" s="203">
        <v>2</v>
      </c>
      <c r="G278" s="214">
        <v>600</v>
      </c>
      <c r="H278" s="215">
        <v>1.5</v>
      </c>
    </row>
    <row r="279" spans="2:8" x14ac:dyDescent="0.2">
      <c r="B279" s="338">
        <v>1</v>
      </c>
      <c r="C279" s="338">
        <v>0</v>
      </c>
      <c r="D279" s="338" t="s">
        <v>1072</v>
      </c>
      <c r="E279" s="425">
        <v>2004</v>
      </c>
      <c r="F279" s="203">
        <v>4</v>
      </c>
      <c r="G279" s="214">
        <v>600</v>
      </c>
      <c r="H279" s="215">
        <v>1.5</v>
      </c>
    </row>
    <row r="280" spans="2:8" x14ac:dyDescent="0.2">
      <c r="B280" s="338">
        <v>1</v>
      </c>
      <c r="C280" s="338">
        <v>0</v>
      </c>
      <c r="D280" s="338" t="s">
        <v>1072</v>
      </c>
      <c r="E280" s="425">
        <v>2004</v>
      </c>
      <c r="F280" s="203">
        <v>6</v>
      </c>
      <c r="G280" s="214">
        <v>600</v>
      </c>
      <c r="H280" s="215">
        <v>1.5</v>
      </c>
    </row>
    <row r="281" spans="2:8" x14ac:dyDescent="0.2">
      <c r="B281" s="338">
        <v>1</v>
      </c>
      <c r="C281" s="338">
        <v>0</v>
      </c>
      <c r="D281" s="338" t="s">
        <v>1072</v>
      </c>
      <c r="E281" s="425">
        <v>2004</v>
      </c>
      <c r="F281" s="203">
        <v>8</v>
      </c>
      <c r="G281" s="214">
        <v>600</v>
      </c>
      <c r="H281" s="215">
        <v>1.5</v>
      </c>
    </row>
    <row r="282" spans="2:8" x14ac:dyDescent="0.2">
      <c r="B282" s="338">
        <v>1</v>
      </c>
      <c r="C282" s="338">
        <v>0</v>
      </c>
      <c r="D282" s="338" t="s">
        <v>1072</v>
      </c>
      <c r="E282" s="425">
        <v>2004</v>
      </c>
      <c r="F282" s="203">
        <v>10</v>
      </c>
      <c r="G282" s="214">
        <v>600</v>
      </c>
      <c r="H282" s="215">
        <v>1.5</v>
      </c>
    </row>
    <row r="283" spans="2:8" x14ac:dyDescent="0.2">
      <c r="B283" s="338">
        <v>1</v>
      </c>
      <c r="C283" s="338">
        <v>0</v>
      </c>
      <c r="D283" s="338" t="s">
        <v>1072</v>
      </c>
      <c r="E283" s="425">
        <v>2004</v>
      </c>
      <c r="F283" s="203">
        <v>12</v>
      </c>
      <c r="G283" s="214">
        <v>600</v>
      </c>
      <c r="H283" s="215">
        <v>1.5</v>
      </c>
    </row>
    <row r="284" spans="2:8" x14ac:dyDescent="0.2">
      <c r="B284" s="338">
        <v>1</v>
      </c>
      <c r="C284" s="338">
        <v>0</v>
      </c>
      <c r="D284" s="338" t="s">
        <v>1072</v>
      </c>
      <c r="E284" s="425">
        <v>2005</v>
      </c>
      <c r="F284" s="203">
        <v>2</v>
      </c>
      <c r="G284" s="214">
        <v>600</v>
      </c>
      <c r="H284" s="215">
        <v>1.5</v>
      </c>
    </row>
    <row r="285" spans="2:8" x14ac:dyDescent="0.2">
      <c r="B285" s="338">
        <v>1</v>
      </c>
      <c r="C285" s="338">
        <v>0</v>
      </c>
      <c r="D285" s="338" t="s">
        <v>1072</v>
      </c>
      <c r="E285" s="425">
        <v>2005</v>
      </c>
      <c r="F285" s="203">
        <v>4</v>
      </c>
      <c r="G285" s="214">
        <v>600</v>
      </c>
      <c r="H285" s="215">
        <v>1.5</v>
      </c>
    </row>
    <row r="286" spans="2:8" x14ac:dyDescent="0.2">
      <c r="B286" s="338">
        <v>1</v>
      </c>
      <c r="C286" s="338">
        <v>0</v>
      </c>
      <c r="D286" s="338" t="s">
        <v>1072</v>
      </c>
      <c r="E286" s="425">
        <v>2005</v>
      </c>
      <c r="F286" s="203">
        <v>6</v>
      </c>
      <c r="G286" s="214">
        <v>600</v>
      </c>
      <c r="H286" s="215">
        <v>1.5</v>
      </c>
    </row>
    <row r="287" spans="2:8" x14ac:dyDescent="0.2">
      <c r="B287" s="338">
        <v>1</v>
      </c>
      <c r="C287" s="338">
        <v>0</v>
      </c>
      <c r="D287" s="338" t="s">
        <v>1072</v>
      </c>
      <c r="E287" s="425">
        <v>2005</v>
      </c>
      <c r="F287" s="203">
        <v>8</v>
      </c>
      <c r="G287" s="214">
        <v>600</v>
      </c>
      <c r="H287" s="215">
        <v>1.5</v>
      </c>
    </row>
    <row r="288" spans="2:8" x14ac:dyDescent="0.2">
      <c r="B288" s="338">
        <v>1</v>
      </c>
      <c r="C288" s="338">
        <v>0</v>
      </c>
      <c r="D288" s="338" t="s">
        <v>1072</v>
      </c>
      <c r="E288" s="425">
        <v>2005</v>
      </c>
      <c r="F288" s="203">
        <v>10</v>
      </c>
      <c r="G288" s="214">
        <v>600</v>
      </c>
      <c r="H288" s="215">
        <v>1.5</v>
      </c>
    </row>
    <row r="289" spans="2:8" x14ac:dyDescent="0.2">
      <c r="B289" s="338">
        <v>1</v>
      </c>
      <c r="C289" s="338">
        <v>0</v>
      </c>
      <c r="D289" s="338" t="s">
        <v>1072</v>
      </c>
      <c r="E289" s="425">
        <v>2005</v>
      </c>
      <c r="F289" s="203">
        <v>12</v>
      </c>
      <c r="G289" s="214">
        <v>600</v>
      </c>
      <c r="H289" s="215">
        <v>1.5</v>
      </c>
    </row>
    <row r="290" spans="2:8" x14ac:dyDescent="0.2">
      <c r="B290" s="338">
        <v>1</v>
      </c>
      <c r="C290" s="338">
        <v>0</v>
      </c>
      <c r="D290" s="338" t="s">
        <v>1072</v>
      </c>
      <c r="E290" s="425">
        <v>2006</v>
      </c>
      <c r="F290" s="203">
        <v>2</v>
      </c>
      <c r="G290" s="214">
        <v>600</v>
      </c>
      <c r="H290" s="215">
        <v>1.5</v>
      </c>
    </row>
    <row r="291" spans="2:8" x14ac:dyDescent="0.2">
      <c r="B291" s="338">
        <v>1</v>
      </c>
      <c r="C291" s="338">
        <v>0</v>
      </c>
      <c r="D291" s="338" t="s">
        <v>1072</v>
      </c>
      <c r="E291" s="425">
        <v>2006</v>
      </c>
      <c r="F291" s="203">
        <v>4</v>
      </c>
      <c r="G291" s="214">
        <v>600</v>
      </c>
      <c r="H291" s="215">
        <v>1.5</v>
      </c>
    </row>
    <row r="292" spans="2:8" x14ac:dyDescent="0.2">
      <c r="B292" s="338">
        <v>1</v>
      </c>
      <c r="C292" s="338">
        <v>0</v>
      </c>
      <c r="D292" s="338" t="s">
        <v>1072</v>
      </c>
      <c r="E292" s="425">
        <v>2006</v>
      </c>
      <c r="F292" s="203">
        <v>6</v>
      </c>
      <c r="G292" s="214">
        <v>600</v>
      </c>
      <c r="H292" s="215">
        <v>1.5</v>
      </c>
    </row>
    <row r="293" spans="2:8" x14ac:dyDescent="0.2">
      <c r="B293" s="338">
        <v>1</v>
      </c>
      <c r="C293" s="338">
        <v>0</v>
      </c>
      <c r="D293" s="338" t="s">
        <v>1072</v>
      </c>
      <c r="E293" s="425">
        <v>2006</v>
      </c>
      <c r="F293" s="203">
        <v>8</v>
      </c>
      <c r="G293" s="214">
        <v>600</v>
      </c>
      <c r="H293" s="215">
        <v>1.5</v>
      </c>
    </row>
    <row r="294" spans="2:8" x14ac:dyDescent="0.2">
      <c r="B294" s="338">
        <v>1</v>
      </c>
      <c r="C294" s="338">
        <v>0</v>
      </c>
      <c r="D294" s="338" t="s">
        <v>1072</v>
      </c>
      <c r="E294" s="425">
        <v>2006</v>
      </c>
      <c r="F294" s="203">
        <v>10</v>
      </c>
      <c r="G294" s="214">
        <v>600</v>
      </c>
      <c r="H294" s="215">
        <v>1.5</v>
      </c>
    </row>
    <row r="295" spans="2:8" x14ac:dyDescent="0.2">
      <c r="B295" s="338">
        <v>1</v>
      </c>
      <c r="C295" s="338">
        <v>0</v>
      </c>
      <c r="D295" s="338" t="s">
        <v>1072</v>
      </c>
      <c r="E295" s="425">
        <v>2006</v>
      </c>
      <c r="F295" s="203">
        <v>12</v>
      </c>
      <c r="G295" s="214">
        <v>600</v>
      </c>
      <c r="H295" s="215">
        <v>1.5</v>
      </c>
    </row>
    <row r="296" spans="2:8" x14ac:dyDescent="0.2">
      <c r="B296" s="338">
        <v>1</v>
      </c>
      <c r="C296" s="338">
        <v>0</v>
      </c>
      <c r="D296" s="338" t="s">
        <v>1072</v>
      </c>
      <c r="E296" s="425">
        <v>2007</v>
      </c>
      <c r="F296" s="203">
        <v>2</v>
      </c>
      <c r="G296" s="214">
        <v>600</v>
      </c>
      <c r="H296" s="215">
        <v>1.5</v>
      </c>
    </row>
    <row r="297" spans="2:8" x14ac:dyDescent="0.2">
      <c r="B297" s="338">
        <v>1</v>
      </c>
      <c r="C297" s="338">
        <v>0</v>
      </c>
      <c r="D297" s="338" t="s">
        <v>1072</v>
      </c>
      <c r="E297" s="425">
        <v>2007</v>
      </c>
      <c r="F297" s="203">
        <v>4</v>
      </c>
      <c r="G297" s="214">
        <v>600</v>
      </c>
      <c r="H297" s="215">
        <v>1.5</v>
      </c>
    </row>
    <row r="298" spans="2:8" x14ac:dyDescent="0.2">
      <c r="B298" s="338">
        <v>1</v>
      </c>
      <c r="C298" s="338">
        <v>0</v>
      </c>
      <c r="D298" s="338" t="s">
        <v>1072</v>
      </c>
      <c r="E298" s="425">
        <v>2007</v>
      </c>
      <c r="F298" s="203">
        <v>6</v>
      </c>
      <c r="G298" s="214">
        <v>600</v>
      </c>
      <c r="H298" s="215">
        <v>1.5</v>
      </c>
    </row>
    <row r="299" spans="2:8" x14ac:dyDescent="0.2">
      <c r="B299" s="338">
        <v>1</v>
      </c>
      <c r="C299" s="338">
        <v>0</v>
      </c>
      <c r="D299" s="338" t="s">
        <v>1072</v>
      </c>
      <c r="E299" s="425">
        <v>2007</v>
      </c>
      <c r="F299" s="203">
        <v>8</v>
      </c>
      <c r="G299" s="214">
        <v>600</v>
      </c>
      <c r="H299" s="215">
        <v>1.5</v>
      </c>
    </row>
    <row r="300" spans="2:8" x14ac:dyDescent="0.2">
      <c r="B300" s="338">
        <v>1</v>
      </c>
      <c r="C300" s="338">
        <v>0</v>
      </c>
      <c r="D300" s="338" t="s">
        <v>1072</v>
      </c>
      <c r="E300" s="425">
        <v>2007</v>
      </c>
      <c r="F300" s="203">
        <v>10</v>
      </c>
      <c r="G300" s="214">
        <v>600</v>
      </c>
      <c r="H300" s="215">
        <v>1.5</v>
      </c>
    </row>
    <row r="301" spans="2:8" x14ac:dyDescent="0.2">
      <c r="B301" s="338">
        <v>1</v>
      </c>
      <c r="C301" s="338">
        <v>0</v>
      </c>
      <c r="D301" s="338" t="s">
        <v>1072</v>
      </c>
      <c r="E301" s="425">
        <v>2007</v>
      </c>
      <c r="F301" s="203">
        <v>12</v>
      </c>
      <c r="G301" s="214">
        <v>600</v>
      </c>
      <c r="H301" s="215">
        <v>1.5</v>
      </c>
    </row>
    <row r="302" spans="2:8" x14ac:dyDescent="0.2">
      <c r="B302" s="338">
        <v>1</v>
      </c>
      <c r="C302" s="338">
        <v>0</v>
      </c>
      <c r="D302" s="338" t="s">
        <v>1072</v>
      </c>
      <c r="E302" s="425">
        <v>2008</v>
      </c>
      <c r="F302" s="203">
        <v>2</v>
      </c>
      <c r="G302" s="214">
        <v>600</v>
      </c>
      <c r="H302" s="215">
        <v>1.5</v>
      </c>
    </row>
    <row r="303" spans="2:8" x14ac:dyDescent="0.2">
      <c r="B303" s="338">
        <v>1</v>
      </c>
      <c r="C303" s="338">
        <v>0</v>
      </c>
      <c r="D303" s="338" t="s">
        <v>1072</v>
      </c>
      <c r="E303" s="425">
        <v>2008</v>
      </c>
      <c r="F303" s="203">
        <v>4</v>
      </c>
      <c r="G303" s="214">
        <v>600</v>
      </c>
      <c r="H303" s="215">
        <v>1.5</v>
      </c>
    </row>
    <row r="304" spans="2:8" x14ac:dyDescent="0.2">
      <c r="B304" s="338">
        <v>1</v>
      </c>
      <c r="C304" s="338">
        <v>0</v>
      </c>
      <c r="D304" s="338" t="s">
        <v>1072</v>
      </c>
      <c r="E304" s="425">
        <v>2008</v>
      </c>
      <c r="F304" s="203">
        <v>6</v>
      </c>
      <c r="G304" s="214">
        <v>600</v>
      </c>
      <c r="H304" s="215">
        <v>1.5</v>
      </c>
    </row>
    <row r="305" spans="2:8" x14ac:dyDescent="0.2">
      <c r="B305" s="338">
        <v>1</v>
      </c>
      <c r="C305" s="338">
        <v>0</v>
      </c>
      <c r="D305" s="338" t="s">
        <v>1072</v>
      </c>
      <c r="E305" s="425">
        <v>2008</v>
      </c>
      <c r="F305" s="203">
        <v>8</v>
      </c>
      <c r="G305" s="214">
        <v>600</v>
      </c>
      <c r="H305" s="215">
        <v>1.5</v>
      </c>
    </row>
    <row r="306" spans="2:8" x14ac:dyDescent="0.2">
      <c r="B306" s="338">
        <v>1</v>
      </c>
      <c r="C306" s="338">
        <v>0</v>
      </c>
      <c r="D306" s="338" t="s">
        <v>1072</v>
      </c>
      <c r="E306" s="425">
        <v>2008</v>
      </c>
      <c r="F306" s="203">
        <v>10</v>
      </c>
      <c r="G306" s="214">
        <v>600</v>
      </c>
      <c r="H306" s="215">
        <v>1.5</v>
      </c>
    </row>
    <row r="307" spans="2:8" x14ac:dyDescent="0.2">
      <c r="B307" s="338">
        <v>1</v>
      </c>
      <c r="C307" s="338">
        <v>0</v>
      </c>
      <c r="D307" s="338" t="s">
        <v>1072</v>
      </c>
      <c r="E307" s="425">
        <v>2008</v>
      </c>
      <c r="F307" s="203">
        <v>12</v>
      </c>
      <c r="G307" s="214">
        <v>600</v>
      </c>
      <c r="H307" s="215">
        <v>1.5</v>
      </c>
    </row>
    <row r="308" spans="2:8" x14ac:dyDescent="0.2">
      <c r="B308" s="338">
        <v>1</v>
      </c>
      <c r="C308" s="338">
        <v>0</v>
      </c>
      <c r="D308" s="338" t="s">
        <v>1072</v>
      </c>
      <c r="E308" s="425">
        <v>2009</v>
      </c>
      <c r="F308" s="203">
        <v>2</v>
      </c>
      <c r="G308" s="214">
        <v>600</v>
      </c>
      <c r="H308" s="215">
        <v>1.5</v>
      </c>
    </row>
    <row r="309" spans="2:8" x14ac:dyDescent="0.2">
      <c r="B309" s="338">
        <v>1</v>
      </c>
      <c r="C309" s="338">
        <v>0</v>
      </c>
      <c r="D309" s="338" t="s">
        <v>1072</v>
      </c>
      <c r="E309" s="425">
        <v>2009</v>
      </c>
      <c r="F309" s="203">
        <v>4</v>
      </c>
      <c r="G309" s="214">
        <v>600</v>
      </c>
      <c r="H309" s="215">
        <v>1.5</v>
      </c>
    </row>
    <row r="310" spans="2:8" x14ac:dyDescent="0.2">
      <c r="B310" s="338">
        <v>1</v>
      </c>
      <c r="C310" s="338">
        <v>0</v>
      </c>
      <c r="D310" s="338" t="s">
        <v>1072</v>
      </c>
      <c r="E310" s="425">
        <v>2009</v>
      </c>
      <c r="F310" s="203">
        <v>6</v>
      </c>
      <c r="G310" s="214">
        <v>600</v>
      </c>
      <c r="H310" s="215">
        <v>1.5</v>
      </c>
    </row>
    <row r="311" spans="2:8" x14ac:dyDescent="0.2">
      <c r="B311" s="338">
        <v>1</v>
      </c>
      <c r="C311" s="338">
        <v>0</v>
      </c>
      <c r="D311" s="338" t="s">
        <v>1072</v>
      </c>
      <c r="E311" s="425">
        <v>2009</v>
      </c>
      <c r="F311" s="203">
        <v>8</v>
      </c>
      <c r="G311" s="214">
        <v>600</v>
      </c>
      <c r="H311" s="215">
        <v>1.5</v>
      </c>
    </row>
    <row r="312" spans="2:8" x14ac:dyDescent="0.2">
      <c r="B312" s="338">
        <v>1</v>
      </c>
      <c r="C312" s="338">
        <v>0</v>
      </c>
      <c r="D312" s="338" t="s">
        <v>1072</v>
      </c>
      <c r="E312" s="425">
        <v>2009</v>
      </c>
      <c r="F312" s="203">
        <v>10</v>
      </c>
      <c r="G312" s="214">
        <v>600</v>
      </c>
      <c r="H312" s="215">
        <v>1.5</v>
      </c>
    </row>
    <row r="313" spans="2:8" x14ac:dyDescent="0.2">
      <c r="B313" s="338">
        <v>1</v>
      </c>
      <c r="C313" s="338">
        <v>0</v>
      </c>
      <c r="D313" s="338" t="s">
        <v>1072</v>
      </c>
      <c r="E313" s="425">
        <v>2009</v>
      </c>
      <c r="F313" s="203">
        <v>12</v>
      </c>
      <c r="G313" s="214">
        <v>600</v>
      </c>
      <c r="H313" s="215">
        <v>1.5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8"/>
  <sheetViews>
    <sheetView topLeftCell="A17" workbookViewId="0">
      <selection activeCell="A38" sqref="A38:H49"/>
    </sheetView>
  </sheetViews>
  <sheetFormatPr defaultRowHeight="15" x14ac:dyDescent="0.25"/>
  <cols>
    <col min="1" max="2" width="9.140625" style="330"/>
    <col min="3" max="3" width="17.140625" style="390" customWidth="1"/>
    <col min="4" max="4" width="8.7109375" style="391" customWidth="1"/>
    <col min="5" max="5" width="9.140625" style="389"/>
    <col min="6" max="6" width="7.5703125" style="389" customWidth="1"/>
    <col min="7" max="7" width="7.7109375" style="389" customWidth="1"/>
    <col min="8" max="8" width="7.5703125" style="389" customWidth="1"/>
    <col min="9" max="16384" width="9.140625" style="330"/>
  </cols>
  <sheetData>
    <row r="1" spans="1:8" ht="15.75" thickBot="1" x14ac:dyDescent="0.3">
      <c r="A1" s="326" t="s">
        <v>678</v>
      </c>
      <c r="B1" s="326" t="s">
        <v>123</v>
      </c>
      <c r="C1" s="326" t="s">
        <v>963</v>
      </c>
      <c r="D1" s="327" t="s">
        <v>964</v>
      </c>
      <c r="E1" s="328" t="s">
        <v>683</v>
      </c>
      <c r="F1" s="328" t="s">
        <v>284</v>
      </c>
      <c r="G1" s="329" t="s">
        <v>965</v>
      </c>
      <c r="H1" s="329" t="s">
        <v>966</v>
      </c>
    </row>
    <row r="2" spans="1:8" x14ac:dyDescent="0.25">
      <c r="A2" s="331">
        <v>1</v>
      </c>
      <c r="B2" s="332">
        <v>1</v>
      </c>
      <c r="C2" s="332" t="s">
        <v>967</v>
      </c>
      <c r="D2" s="333" t="s">
        <v>968</v>
      </c>
      <c r="E2" s="334">
        <v>2001</v>
      </c>
      <c r="F2" s="334">
        <v>5</v>
      </c>
      <c r="G2" s="335">
        <v>1691.8</v>
      </c>
      <c r="H2" s="336">
        <v>0.2</v>
      </c>
    </row>
    <row r="3" spans="1:8" x14ac:dyDescent="0.25">
      <c r="A3" s="337">
        <v>1</v>
      </c>
      <c r="B3" s="338">
        <v>1</v>
      </c>
      <c r="C3" s="338" t="s">
        <v>967</v>
      </c>
      <c r="D3" s="339" t="s">
        <v>969</v>
      </c>
      <c r="E3" s="340">
        <v>2001</v>
      </c>
      <c r="F3" s="340">
        <v>5</v>
      </c>
      <c r="G3" s="341">
        <v>3553.5</v>
      </c>
      <c r="H3" s="342">
        <v>0.90400000000000003</v>
      </c>
    </row>
    <row r="4" spans="1:8" x14ac:dyDescent="0.25">
      <c r="A4" s="337">
        <v>1</v>
      </c>
      <c r="B4" s="338">
        <v>1</v>
      </c>
      <c r="C4" s="338" t="s">
        <v>967</v>
      </c>
      <c r="D4" s="343" t="s">
        <v>970</v>
      </c>
      <c r="E4" s="340">
        <v>2001</v>
      </c>
      <c r="F4" s="340">
        <v>5</v>
      </c>
      <c r="G4" s="341">
        <v>54</v>
      </c>
      <c r="H4" s="342">
        <v>0.90400000000000003</v>
      </c>
    </row>
    <row r="5" spans="1:8" x14ac:dyDescent="0.25">
      <c r="A5" s="337">
        <v>1</v>
      </c>
      <c r="B5" s="338">
        <v>1</v>
      </c>
      <c r="C5" s="338" t="s">
        <v>967</v>
      </c>
      <c r="D5" s="339" t="s">
        <v>968</v>
      </c>
      <c r="E5" s="340">
        <v>2002</v>
      </c>
      <c r="F5" s="340">
        <v>3</v>
      </c>
      <c r="G5" s="341">
        <v>2061.1</v>
      </c>
      <c r="H5" s="342">
        <v>0.3</v>
      </c>
    </row>
    <row r="6" spans="1:8" x14ac:dyDescent="0.25">
      <c r="A6" s="337">
        <v>1</v>
      </c>
      <c r="B6" s="338">
        <v>1</v>
      </c>
      <c r="C6" s="338" t="s">
        <v>967</v>
      </c>
      <c r="D6" s="339" t="s">
        <v>969</v>
      </c>
      <c r="E6" s="340">
        <v>2002</v>
      </c>
      <c r="F6" s="340">
        <v>3</v>
      </c>
      <c r="G6" s="341">
        <v>5388.7</v>
      </c>
      <c r="H6" s="342">
        <v>1.014</v>
      </c>
    </row>
    <row r="7" spans="1:8" x14ac:dyDescent="0.25">
      <c r="A7" s="337">
        <v>1</v>
      </c>
      <c r="B7" s="338">
        <v>1</v>
      </c>
      <c r="C7" s="338" t="s">
        <v>967</v>
      </c>
      <c r="D7" s="343" t="s">
        <v>970</v>
      </c>
      <c r="E7" s="340">
        <v>2002</v>
      </c>
      <c r="F7" s="340">
        <v>3</v>
      </c>
      <c r="G7" s="341">
        <v>25</v>
      </c>
      <c r="H7" s="342">
        <v>0.3</v>
      </c>
    </row>
    <row r="8" spans="1:8" x14ac:dyDescent="0.25">
      <c r="A8" s="337">
        <v>1</v>
      </c>
      <c r="B8" s="338">
        <v>1</v>
      </c>
      <c r="C8" s="338" t="s">
        <v>967</v>
      </c>
      <c r="D8" s="339" t="s">
        <v>968</v>
      </c>
      <c r="E8" s="340">
        <v>2003</v>
      </c>
      <c r="F8" s="340">
        <v>3</v>
      </c>
      <c r="G8" s="341">
        <v>3077.4</v>
      </c>
      <c r="H8" s="342">
        <v>0.12</v>
      </c>
    </row>
    <row r="9" spans="1:8" x14ac:dyDescent="0.25">
      <c r="A9" s="337">
        <v>1</v>
      </c>
      <c r="B9" s="338">
        <v>1</v>
      </c>
      <c r="C9" s="338" t="s">
        <v>967</v>
      </c>
      <c r="D9" s="339" t="s">
        <v>969</v>
      </c>
      <c r="E9" s="340">
        <v>2003</v>
      </c>
      <c r="F9" s="340">
        <v>3</v>
      </c>
      <c r="G9" s="341">
        <v>4201.8999999999996</v>
      </c>
      <c r="H9" s="342">
        <v>0.95399999999999996</v>
      </c>
    </row>
    <row r="10" spans="1:8" x14ac:dyDescent="0.25">
      <c r="A10" s="337">
        <v>1</v>
      </c>
      <c r="B10" s="338">
        <v>1</v>
      </c>
      <c r="C10" s="338" t="s">
        <v>967</v>
      </c>
      <c r="D10" s="339" t="s">
        <v>968</v>
      </c>
      <c r="E10" s="340">
        <v>2004</v>
      </c>
      <c r="F10" s="340">
        <v>4</v>
      </c>
      <c r="G10" s="341">
        <v>2761</v>
      </c>
      <c r="H10" s="342">
        <v>0.2</v>
      </c>
    </row>
    <row r="11" spans="1:8" x14ac:dyDescent="0.25">
      <c r="A11" s="337">
        <v>1</v>
      </c>
      <c r="B11" s="338">
        <v>1</v>
      </c>
      <c r="C11" s="338" t="s">
        <v>967</v>
      </c>
      <c r="D11" s="339" t="s">
        <v>969</v>
      </c>
      <c r="E11" s="340">
        <v>2004</v>
      </c>
      <c r="F11" s="340">
        <v>4</v>
      </c>
      <c r="G11" s="341">
        <v>4209.3999999999996</v>
      </c>
      <c r="H11" s="342">
        <v>0.83099999999999996</v>
      </c>
    </row>
    <row r="12" spans="1:8" x14ac:dyDescent="0.25">
      <c r="A12" s="337">
        <v>1</v>
      </c>
      <c r="B12" s="338">
        <v>1</v>
      </c>
      <c r="C12" s="338" t="s">
        <v>967</v>
      </c>
      <c r="D12" s="339" t="s">
        <v>968</v>
      </c>
      <c r="E12" s="340">
        <v>2005</v>
      </c>
      <c r="F12" s="340">
        <v>3</v>
      </c>
      <c r="G12" s="341">
        <v>2747.9</v>
      </c>
      <c r="H12" s="342">
        <v>0.3</v>
      </c>
    </row>
    <row r="13" spans="1:8" x14ac:dyDescent="0.25">
      <c r="A13" s="337">
        <v>1</v>
      </c>
      <c r="B13" s="338">
        <v>1</v>
      </c>
      <c r="C13" s="338" t="s">
        <v>967</v>
      </c>
      <c r="D13" s="339" t="s">
        <v>969</v>
      </c>
      <c r="E13" s="340">
        <v>2005</v>
      </c>
      <c r="F13" s="340">
        <v>3</v>
      </c>
      <c r="G13" s="341">
        <v>4067.4</v>
      </c>
      <c r="H13" s="342">
        <v>0.80800000000000005</v>
      </c>
    </row>
    <row r="14" spans="1:8" x14ac:dyDescent="0.25">
      <c r="A14" s="337">
        <v>1</v>
      </c>
      <c r="B14" s="338">
        <v>1</v>
      </c>
      <c r="C14" s="338" t="s">
        <v>967</v>
      </c>
      <c r="D14" s="339" t="s">
        <v>968</v>
      </c>
      <c r="E14" s="340">
        <v>2006</v>
      </c>
      <c r="F14" s="340">
        <v>3</v>
      </c>
      <c r="G14" s="341">
        <v>2929.2</v>
      </c>
      <c r="H14" s="342">
        <v>0.12</v>
      </c>
    </row>
    <row r="15" spans="1:8" x14ac:dyDescent="0.25">
      <c r="A15" s="337">
        <v>1</v>
      </c>
      <c r="B15" s="338">
        <v>1</v>
      </c>
      <c r="C15" s="338" t="s">
        <v>967</v>
      </c>
      <c r="D15" s="339" t="s">
        <v>969</v>
      </c>
      <c r="E15" s="340">
        <v>2006</v>
      </c>
      <c r="F15" s="340">
        <v>3</v>
      </c>
      <c r="G15" s="341">
        <v>2568.6</v>
      </c>
      <c r="H15" s="342">
        <v>0.74099999999999999</v>
      </c>
    </row>
    <row r="16" spans="1:8" x14ac:dyDescent="0.25">
      <c r="A16" s="337">
        <v>1</v>
      </c>
      <c r="B16" s="338">
        <v>1</v>
      </c>
      <c r="C16" s="338" t="s">
        <v>967</v>
      </c>
      <c r="D16" s="339" t="s">
        <v>968</v>
      </c>
      <c r="E16" s="340">
        <v>2007</v>
      </c>
      <c r="F16" s="340">
        <v>3</v>
      </c>
      <c r="G16" s="341">
        <v>2823.3</v>
      </c>
      <c r="H16" s="342">
        <v>0.12</v>
      </c>
    </row>
    <row r="17" spans="1:8" ht="15.75" thickBot="1" x14ac:dyDescent="0.3">
      <c r="A17" s="337">
        <v>1</v>
      </c>
      <c r="B17" s="338">
        <v>1</v>
      </c>
      <c r="C17" s="338" t="s">
        <v>967</v>
      </c>
      <c r="D17" s="339" t="s">
        <v>969</v>
      </c>
      <c r="E17" s="340">
        <v>2007</v>
      </c>
      <c r="F17" s="340">
        <v>3</v>
      </c>
      <c r="G17" s="341">
        <v>3049.2</v>
      </c>
      <c r="H17" s="342">
        <v>0.77400000000000002</v>
      </c>
    </row>
    <row r="18" spans="1:8" x14ac:dyDescent="0.25">
      <c r="A18" s="331">
        <v>1</v>
      </c>
      <c r="B18" s="332">
        <v>1</v>
      </c>
      <c r="C18" s="332" t="s">
        <v>971</v>
      </c>
      <c r="D18" s="333" t="s">
        <v>291</v>
      </c>
      <c r="E18" s="334">
        <v>2010</v>
      </c>
      <c r="F18" s="334">
        <v>4</v>
      </c>
      <c r="G18" s="335">
        <v>3689.4119999999998</v>
      </c>
      <c r="H18" s="336">
        <v>3.5310000000000001</v>
      </c>
    </row>
    <row r="19" spans="1:8" x14ac:dyDescent="0.25">
      <c r="A19" s="337">
        <v>1</v>
      </c>
      <c r="B19" s="338">
        <v>1</v>
      </c>
      <c r="C19" s="338" t="s">
        <v>971</v>
      </c>
      <c r="D19" s="339" t="s">
        <v>291</v>
      </c>
      <c r="E19" s="340">
        <v>2010</v>
      </c>
      <c r="F19" s="340">
        <v>6</v>
      </c>
      <c r="G19" s="341">
        <v>2768.7779999999998</v>
      </c>
      <c r="H19" s="342">
        <v>3.2650000000000001</v>
      </c>
    </row>
    <row r="20" spans="1:8" ht="15.75" thickBot="1" x14ac:dyDescent="0.3">
      <c r="A20" s="344">
        <v>1</v>
      </c>
      <c r="B20" s="345">
        <v>1</v>
      </c>
      <c r="C20" s="345" t="s">
        <v>971</v>
      </c>
      <c r="D20" s="346" t="s">
        <v>291</v>
      </c>
      <c r="E20" s="347">
        <v>2010</v>
      </c>
      <c r="F20" s="347">
        <v>8</v>
      </c>
      <c r="G20" s="348">
        <v>601.30399999999997</v>
      </c>
      <c r="H20" s="349">
        <v>1.8720000000000001</v>
      </c>
    </row>
    <row r="21" spans="1:8" x14ac:dyDescent="0.25">
      <c r="A21" s="331">
        <v>1</v>
      </c>
      <c r="B21" s="332">
        <v>1</v>
      </c>
      <c r="C21" s="350" t="s">
        <v>972</v>
      </c>
      <c r="D21" s="333" t="s">
        <v>291</v>
      </c>
      <c r="E21" s="334">
        <v>2001</v>
      </c>
      <c r="F21" s="334">
        <v>1</v>
      </c>
      <c r="G21" s="335">
        <v>200</v>
      </c>
      <c r="H21" s="336">
        <v>0.5</v>
      </c>
    </row>
    <row r="22" spans="1:8" x14ac:dyDescent="0.25">
      <c r="A22" s="337">
        <v>1</v>
      </c>
      <c r="B22" s="338">
        <v>1</v>
      </c>
      <c r="C22" s="351" t="s">
        <v>972</v>
      </c>
      <c r="D22" s="339" t="s">
        <v>291</v>
      </c>
      <c r="E22" s="340">
        <v>2001</v>
      </c>
      <c r="F22" s="340">
        <v>2</v>
      </c>
      <c r="G22" s="341">
        <v>180</v>
      </c>
      <c r="H22" s="342">
        <v>0.3</v>
      </c>
    </row>
    <row r="23" spans="1:8" x14ac:dyDescent="0.25">
      <c r="A23" s="337">
        <v>1</v>
      </c>
      <c r="B23" s="338">
        <v>1</v>
      </c>
      <c r="C23" s="351" t="s">
        <v>972</v>
      </c>
      <c r="D23" s="339" t="s">
        <v>291</v>
      </c>
      <c r="E23" s="340">
        <v>2001</v>
      </c>
      <c r="F23" s="340">
        <v>3</v>
      </c>
      <c r="G23" s="341">
        <v>200</v>
      </c>
      <c r="H23" s="342">
        <v>0.4</v>
      </c>
    </row>
    <row r="24" spans="1:8" x14ac:dyDescent="0.25">
      <c r="A24" s="337">
        <v>1</v>
      </c>
      <c r="B24" s="338">
        <v>1</v>
      </c>
      <c r="C24" s="351" t="s">
        <v>972</v>
      </c>
      <c r="D24" s="339" t="s">
        <v>291</v>
      </c>
      <c r="E24" s="340">
        <v>2001</v>
      </c>
      <c r="F24" s="340">
        <v>4</v>
      </c>
      <c r="G24" s="341">
        <v>190</v>
      </c>
      <c r="H24" s="342">
        <v>0.3</v>
      </c>
    </row>
    <row r="25" spans="1:8" ht="15.75" thickBot="1" x14ac:dyDescent="0.3">
      <c r="A25" s="344">
        <v>1</v>
      </c>
      <c r="B25" s="345">
        <v>1</v>
      </c>
      <c r="C25" s="352" t="s">
        <v>972</v>
      </c>
      <c r="D25" s="346" t="s">
        <v>291</v>
      </c>
      <c r="E25" s="347">
        <v>2001</v>
      </c>
      <c r="F25" s="347">
        <v>5</v>
      </c>
      <c r="G25" s="348">
        <v>225</v>
      </c>
      <c r="H25" s="349">
        <v>0.25</v>
      </c>
    </row>
    <row r="26" spans="1:8" x14ac:dyDescent="0.25">
      <c r="A26" s="331">
        <v>1</v>
      </c>
      <c r="B26" s="332">
        <v>1</v>
      </c>
      <c r="C26" s="353" t="s">
        <v>342</v>
      </c>
      <c r="D26" s="353" t="s">
        <v>332</v>
      </c>
      <c r="E26" s="334">
        <v>2001</v>
      </c>
      <c r="F26" s="334">
        <v>3</v>
      </c>
      <c r="G26" s="335">
        <v>15</v>
      </c>
      <c r="H26" s="336">
        <v>0.2</v>
      </c>
    </row>
    <row r="27" spans="1:8" x14ac:dyDescent="0.25">
      <c r="A27" s="337">
        <v>1</v>
      </c>
      <c r="B27" s="338">
        <v>1</v>
      </c>
      <c r="C27" s="354" t="s">
        <v>342</v>
      </c>
      <c r="D27" s="355" t="s">
        <v>973</v>
      </c>
      <c r="E27" s="340">
        <v>2001</v>
      </c>
      <c r="F27" s="340">
        <v>3</v>
      </c>
      <c r="G27" s="356">
        <v>3</v>
      </c>
      <c r="H27" s="357">
        <v>0.05</v>
      </c>
    </row>
    <row r="28" spans="1:8" x14ac:dyDescent="0.25">
      <c r="A28" s="337">
        <v>1</v>
      </c>
      <c r="B28" s="338">
        <v>1</v>
      </c>
      <c r="C28" s="354" t="s">
        <v>342</v>
      </c>
      <c r="D28" s="354" t="s">
        <v>332</v>
      </c>
      <c r="E28" s="340">
        <v>2001</v>
      </c>
      <c r="F28" s="340">
        <v>9</v>
      </c>
      <c r="G28" s="341">
        <v>18</v>
      </c>
      <c r="H28" s="342">
        <v>0.1</v>
      </c>
    </row>
    <row r="29" spans="1:8" x14ac:dyDescent="0.25">
      <c r="A29" s="337">
        <v>1</v>
      </c>
      <c r="B29" s="338">
        <v>1</v>
      </c>
      <c r="C29" s="354" t="s">
        <v>342</v>
      </c>
      <c r="D29" s="355" t="s">
        <v>973</v>
      </c>
      <c r="E29" s="340">
        <v>2001</v>
      </c>
      <c r="F29" s="340">
        <v>9</v>
      </c>
      <c r="G29" s="356">
        <v>3</v>
      </c>
      <c r="H29" s="357">
        <v>0.05</v>
      </c>
    </row>
    <row r="30" spans="1:8" x14ac:dyDescent="0.25">
      <c r="A30" s="337">
        <v>1</v>
      </c>
      <c r="B30" s="338">
        <v>1</v>
      </c>
      <c r="C30" s="354" t="s">
        <v>342</v>
      </c>
      <c r="D30" s="354" t="s">
        <v>332</v>
      </c>
      <c r="E30" s="340">
        <v>2002</v>
      </c>
      <c r="F30" s="340">
        <v>3</v>
      </c>
      <c r="G30" s="341">
        <v>15</v>
      </c>
      <c r="H30" s="342">
        <v>0.2</v>
      </c>
    </row>
    <row r="31" spans="1:8" x14ac:dyDescent="0.25">
      <c r="A31" s="337">
        <v>1</v>
      </c>
      <c r="B31" s="338">
        <v>1</v>
      </c>
      <c r="C31" s="354" t="s">
        <v>342</v>
      </c>
      <c r="D31" s="355" t="s">
        <v>973</v>
      </c>
      <c r="E31" s="340">
        <v>2002</v>
      </c>
      <c r="F31" s="340">
        <v>3</v>
      </c>
      <c r="G31" s="356">
        <v>3</v>
      </c>
      <c r="H31" s="357">
        <v>0.05</v>
      </c>
    </row>
    <row r="32" spans="1:8" x14ac:dyDescent="0.25">
      <c r="A32" s="337">
        <v>1</v>
      </c>
      <c r="B32" s="338">
        <v>1</v>
      </c>
      <c r="C32" s="354" t="s">
        <v>342</v>
      </c>
      <c r="D32" s="354" t="s">
        <v>332</v>
      </c>
      <c r="E32" s="340">
        <v>2002</v>
      </c>
      <c r="F32" s="340">
        <v>9</v>
      </c>
      <c r="G32" s="341">
        <v>18</v>
      </c>
      <c r="H32" s="342">
        <v>0.1</v>
      </c>
    </row>
    <row r="33" spans="1:8" x14ac:dyDescent="0.25">
      <c r="A33" s="337">
        <v>1</v>
      </c>
      <c r="B33" s="338">
        <v>1</v>
      </c>
      <c r="C33" s="354" t="s">
        <v>342</v>
      </c>
      <c r="D33" s="355" t="s">
        <v>973</v>
      </c>
      <c r="E33" s="340">
        <v>2002</v>
      </c>
      <c r="F33" s="340">
        <v>9</v>
      </c>
      <c r="G33" s="356">
        <v>3</v>
      </c>
      <c r="H33" s="357">
        <v>0.05</v>
      </c>
    </row>
    <row r="34" spans="1:8" x14ac:dyDescent="0.25">
      <c r="A34" s="337">
        <v>1</v>
      </c>
      <c r="B34" s="338">
        <v>1</v>
      </c>
      <c r="C34" s="354" t="s">
        <v>342</v>
      </c>
      <c r="D34" s="354" t="s">
        <v>332</v>
      </c>
      <c r="E34" s="340">
        <v>2003</v>
      </c>
      <c r="F34" s="340">
        <v>3</v>
      </c>
      <c r="G34" s="341">
        <v>15</v>
      </c>
      <c r="H34" s="342">
        <v>0.2</v>
      </c>
    </row>
    <row r="35" spans="1:8" x14ac:dyDescent="0.25">
      <c r="A35" s="337">
        <v>1</v>
      </c>
      <c r="B35" s="338">
        <v>1</v>
      </c>
      <c r="C35" s="354" t="s">
        <v>342</v>
      </c>
      <c r="D35" s="355" t="s">
        <v>973</v>
      </c>
      <c r="E35" s="340">
        <v>2003</v>
      </c>
      <c r="F35" s="340">
        <v>3</v>
      </c>
      <c r="G35" s="356">
        <v>3</v>
      </c>
      <c r="H35" s="357">
        <v>0.05</v>
      </c>
    </row>
    <row r="36" spans="1:8" x14ac:dyDescent="0.25">
      <c r="A36" s="337">
        <v>1</v>
      </c>
      <c r="B36" s="338">
        <v>1</v>
      </c>
      <c r="C36" s="354" t="s">
        <v>342</v>
      </c>
      <c r="D36" s="354" t="s">
        <v>332</v>
      </c>
      <c r="E36" s="340">
        <v>2003</v>
      </c>
      <c r="F36" s="340">
        <v>9</v>
      </c>
      <c r="G36" s="341">
        <v>18</v>
      </c>
      <c r="H36" s="342">
        <v>0.1</v>
      </c>
    </row>
    <row r="37" spans="1:8" ht="15.75" thickBot="1" x14ac:dyDescent="0.3">
      <c r="A37" s="344">
        <v>1</v>
      </c>
      <c r="B37" s="345">
        <v>1</v>
      </c>
      <c r="C37" s="358" t="s">
        <v>342</v>
      </c>
      <c r="D37" s="359" t="s">
        <v>973</v>
      </c>
      <c r="E37" s="347">
        <v>2003</v>
      </c>
      <c r="F37" s="347">
        <v>9</v>
      </c>
      <c r="G37" s="360">
        <v>3</v>
      </c>
      <c r="H37" s="361">
        <v>0.05</v>
      </c>
    </row>
    <row r="38" spans="1:8" x14ac:dyDescent="0.25">
      <c r="A38" s="331">
        <v>1</v>
      </c>
      <c r="B38" s="332">
        <v>1</v>
      </c>
      <c r="C38" s="362" t="s">
        <v>809</v>
      </c>
      <c r="D38" s="353" t="s">
        <v>332</v>
      </c>
      <c r="E38" s="363">
        <v>2001</v>
      </c>
      <c r="F38" s="364">
        <v>12</v>
      </c>
      <c r="G38" s="362">
        <v>20</v>
      </c>
      <c r="H38" s="365">
        <v>0.2</v>
      </c>
    </row>
    <row r="39" spans="1:8" x14ac:dyDescent="0.25">
      <c r="A39" s="337">
        <v>1</v>
      </c>
      <c r="B39" s="338">
        <v>1</v>
      </c>
      <c r="C39" s="356" t="s">
        <v>809</v>
      </c>
      <c r="D39" s="354" t="s">
        <v>332</v>
      </c>
      <c r="E39" s="343">
        <v>2002</v>
      </c>
      <c r="F39" s="355">
        <v>12</v>
      </c>
      <c r="G39" s="356">
        <v>20</v>
      </c>
      <c r="H39" s="357">
        <v>0.2</v>
      </c>
    </row>
    <row r="40" spans="1:8" x14ac:dyDescent="0.25">
      <c r="A40" s="337">
        <v>1</v>
      </c>
      <c r="B40" s="338">
        <v>1</v>
      </c>
      <c r="C40" s="356" t="s">
        <v>809</v>
      </c>
      <c r="D40" s="354" t="s">
        <v>332</v>
      </c>
      <c r="E40" s="343">
        <v>2003</v>
      </c>
      <c r="F40" s="355">
        <v>12</v>
      </c>
      <c r="G40" s="356">
        <v>20</v>
      </c>
      <c r="H40" s="357">
        <v>0.2</v>
      </c>
    </row>
    <row r="41" spans="1:8" x14ac:dyDescent="0.25">
      <c r="A41" s="337">
        <v>1</v>
      </c>
      <c r="B41" s="338">
        <v>1</v>
      </c>
      <c r="C41" s="356" t="s">
        <v>809</v>
      </c>
      <c r="D41" s="354" t="s">
        <v>332</v>
      </c>
      <c r="E41" s="343">
        <v>2004</v>
      </c>
      <c r="F41" s="355">
        <v>12</v>
      </c>
      <c r="G41" s="356">
        <v>20</v>
      </c>
      <c r="H41" s="357">
        <v>0.2</v>
      </c>
    </row>
    <row r="42" spans="1:8" x14ac:dyDescent="0.25">
      <c r="A42" s="337">
        <v>1</v>
      </c>
      <c r="B42" s="338">
        <v>1</v>
      </c>
      <c r="C42" s="356" t="s">
        <v>809</v>
      </c>
      <c r="D42" s="354" t="s">
        <v>974</v>
      </c>
      <c r="E42" s="343">
        <v>2001</v>
      </c>
      <c r="F42" s="355">
        <v>12</v>
      </c>
      <c r="G42" s="356">
        <v>40</v>
      </c>
      <c r="H42" s="357">
        <v>0</v>
      </c>
    </row>
    <row r="43" spans="1:8" x14ac:dyDescent="0.25">
      <c r="A43" s="337">
        <v>1</v>
      </c>
      <c r="B43" s="338">
        <v>1</v>
      </c>
      <c r="C43" s="356" t="s">
        <v>809</v>
      </c>
      <c r="D43" s="354" t="s">
        <v>974</v>
      </c>
      <c r="E43" s="343">
        <v>2002</v>
      </c>
      <c r="F43" s="355">
        <v>12</v>
      </c>
      <c r="G43" s="356">
        <v>40</v>
      </c>
      <c r="H43" s="357">
        <v>0</v>
      </c>
    </row>
    <row r="44" spans="1:8" x14ac:dyDescent="0.25">
      <c r="A44" s="337">
        <v>1</v>
      </c>
      <c r="B44" s="338">
        <v>1</v>
      </c>
      <c r="C44" s="356" t="s">
        <v>809</v>
      </c>
      <c r="D44" s="354" t="s">
        <v>974</v>
      </c>
      <c r="E44" s="343">
        <v>2003</v>
      </c>
      <c r="F44" s="355">
        <v>12</v>
      </c>
      <c r="G44" s="356">
        <v>40</v>
      </c>
      <c r="H44" s="357">
        <v>0</v>
      </c>
    </row>
    <row r="45" spans="1:8" x14ac:dyDescent="0.25">
      <c r="A45" s="337">
        <v>1</v>
      </c>
      <c r="B45" s="338">
        <v>1</v>
      </c>
      <c r="C45" s="356" t="s">
        <v>809</v>
      </c>
      <c r="D45" s="354" t="s">
        <v>974</v>
      </c>
      <c r="E45" s="343">
        <v>2004</v>
      </c>
      <c r="F45" s="355">
        <v>12</v>
      </c>
      <c r="G45" s="356">
        <v>40</v>
      </c>
      <c r="H45" s="357">
        <v>0</v>
      </c>
    </row>
    <row r="46" spans="1:8" x14ac:dyDescent="0.25">
      <c r="A46" s="337">
        <v>1</v>
      </c>
      <c r="B46" s="338">
        <v>1</v>
      </c>
      <c r="C46" s="356" t="s">
        <v>809</v>
      </c>
      <c r="D46" s="354" t="s">
        <v>975</v>
      </c>
      <c r="E46" s="343">
        <v>2001</v>
      </c>
      <c r="F46" s="355">
        <v>12</v>
      </c>
      <c r="G46" s="356">
        <v>10</v>
      </c>
      <c r="H46" s="357">
        <v>0.1</v>
      </c>
    </row>
    <row r="47" spans="1:8" x14ac:dyDescent="0.25">
      <c r="A47" s="337">
        <v>1</v>
      </c>
      <c r="B47" s="338">
        <v>1</v>
      </c>
      <c r="C47" s="356" t="s">
        <v>809</v>
      </c>
      <c r="D47" s="354" t="s">
        <v>975</v>
      </c>
      <c r="E47" s="343">
        <v>2002</v>
      </c>
      <c r="F47" s="355">
        <v>12</v>
      </c>
      <c r="G47" s="356">
        <v>10</v>
      </c>
      <c r="H47" s="357">
        <v>0.1</v>
      </c>
    </row>
    <row r="48" spans="1:8" x14ac:dyDescent="0.25">
      <c r="A48" s="337">
        <v>1</v>
      </c>
      <c r="B48" s="338">
        <v>1</v>
      </c>
      <c r="C48" s="356" t="s">
        <v>809</v>
      </c>
      <c r="D48" s="354" t="s">
        <v>975</v>
      </c>
      <c r="E48" s="343">
        <v>2003</v>
      </c>
      <c r="F48" s="355">
        <v>12</v>
      </c>
      <c r="G48" s="356">
        <v>10</v>
      </c>
      <c r="H48" s="357">
        <v>0.1</v>
      </c>
    </row>
    <row r="49" spans="1:8" ht="15.75" thickBot="1" x14ac:dyDescent="0.3">
      <c r="A49" s="344">
        <v>1</v>
      </c>
      <c r="B49" s="345">
        <v>1</v>
      </c>
      <c r="C49" s="360" t="s">
        <v>809</v>
      </c>
      <c r="D49" s="358" t="s">
        <v>975</v>
      </c>
      <c r="E49" s="366">
        <v>2004</v>
      </c>
      <c r="F49" s="359">
        <v>12</v>
      </c>
      <c r="G49" s="360">
        <v>10</v>
      </c>
      <c r="H49" s="361">
        <v>0.1</v>
      </c>
    </row>
    <row r="50" spans="1:8" x14ac:dyDescent="0.25">
      <c r="A50" s="367">
        <v>1</v>
      </c>
      <c r="B50" s="368">
        <v>1</v>
      </c>
      <c r="C50" s="369" t="s">
        <v>764</v>
      </c>
      <c r="D50" s="362" t="s">
        <v>976</v>
      </c>
      <c r="E50" s="370">
        <v>1980</v>
      </c>
      <c r="F50" s="371">
        <v>12</v>
      </c>
      <c r="G50" s="372">
        <v>896.7</v>
      </c>
      <c r="H50" s="373">
        <v>2.0078266694279277E-2</v>
      </c>
    </row>
    <row r="51" spans="1:8" x14ac:dyDescent="0.25">
      <c r="A51" s="374">
        <v>1</v>
      </c>
      <c r="B51" s="375">
        <v>1</v>
      </c>
      <c r="C51" s="376" t="s">
        <v>764</v>
      </c>
      <c r="D51" s="356" t="s">
        <v>976</v>
      </c>
      <c r="E51" s="377">
        <v>1981</v>
      </c>
      <c r="F51" s="378">
        <v>12</v>
      </c>
      <c r="G51" s="379">
        <v>923.1</v>
      </c>
      <c r="H51" s="380">
        <v>2.0404677887108973E-2</v>
      </c>
    </row>
    <row r="52" spans="1:8" x14ac:dyDescent="0.25">
      <c r="A52" s="374">
        <v>1</v>
      </c>
      <c r="B52" s="375">
        <v>1</v>
      </c>
      <c r="C52" s="376" t="s">
        <v>764</v>
      </c>
      <c r="D52" s="356" t="s">
        <v>976</v>
      </c>
      <c r="E52" s="377">
        <v>1982</v>
      </c>
      <c r="F52" s="378">
        <v>12</v>
      </c>
      <c r="G52" s="379">
        <v>825.55</v>
      </c>
      <c r="H52" s="380">
        <v>1.9290441264477501E-2</v>
      </c>
    </row>
    <row r="53" spans="1:8" x14ac:dyDescent="0.25">
      <c r="A53" s="374">
        <v>1</v>
      </c>
      <c r="B53" s="375">
        <v>1</v>
      </c>
      <c r="C53" s="376" t="s">
        <v>764</v>
      </c>
      <c r="D53" s="356" t="s">
        <v>976</v>
      </c>
      <c r="E53" s="377">
        <v>1983</v>
      </c>
      <c r="F53" s="378">
        <v>12</v>
      </c>
      <c r="G53" s="379">
        <v>613.15</v>
      </c>
      <c r="H53" s="380">
        <v>2.1723480316457926E-2</v>
      </c>
    </row>
    <row r="54" spans="1:8" x14ac:dyDescent="0.25">
      <c r="A54" s="374">
        <v>1</v>
      </c>
      <c r="B54" s="375">
        <v>1</v>
      </c>
      <c r="C54" s="376" t="s">
        <v>764</v>
      </c>
      <c r="D54" s="356" t="s">
        <v>977</v>
      </c>
      <c r="E54" s="377">
        <v>1980</v>
      </c>
      <c r="F54" s="378">
        <v>12</v>
      </c>
      <c r="G54" s="379">
        <v>1356.6</v>
      </c>
      <c r="H54" s="381">
        <v>0</v>
      </c>
    </row>
    <row r="55" spans="1:8" x14ac:dyDescent="0.25">
      <c r="A55" s="374">
        <v>1</v>
      </c>
      <c r="B55" s="375">
        <v>1</v>
      </c>
      <c r="C55" s="376" t="s">
        <v>764</v>
      </c>
      <c r="D55" s="356" t="s">
        <v>977</v>
      </c>
      <c r="E55" s="377">
        <v>1981</v>
      </c>
      <c r="F55" s="378">
        <v>12</v>
      </c>
      <c r="G55" s="379">
        <v>1387.1</v>
      </c>
      <c r="H55" s="381">
        <v>0</v>
      </c>
    </row>
    <row r="56" spans="1:8" x14ac:dyDescent="0.25">
      <c r="A56" s="374">
        <v>1</v>
      </c>
      <c r="B56" s="375">
        <v>1</v>
      </c>
      <c r="C56" s="376" t="s">
        <v>764</v>
      </c>
      <c r="D56" s="356" t="s">
        <v>977</v>
      </c>
      <c r="E56" s="377">
        <v>1982</v>
      </c>
      <c r="F56" s="378">
        <v>12</v>
      </c>
      <c r="G56" s="379">
        <v>1213.55</v>
      </c>
      <c r="H56" s="381">
        <v>0</v>
      </c>
    </row>
    <row r="57" spans="1:8" ht="15.75" thickBot="1" x14ac:dyDescent="0.3">
      <c r="A57" s="382">
        <v>1</v>
      </c>
      <c r="B57" s="383">
        <v>1</v>
      </c>
      <c r="C57" s="384" t="s">
        <v>764</v>
      </c>
      <c r="D57" s="360" t="s">
        <v>977</v>
      </c>
      <c r="E57" s="385">
        <v>1983</v>
      </c>
      <c r="F57" s="386">
        <v>12</v>
      </c>
      <c r="G57" s="387">
        <v>968.6</v>
      </c>
      <c r="H57" s="388">
        <v>0</v>
      </c>
    </row>
    <row r="58" spans="1:8" x14ac:dyDescent="0.25">
      <c r="C58" s="389"/>
      <c r="D58" s="389"/>
    </row>
    <row r="59" spans="1:8" x14ac:dyDescent="0.25">
      <c r="C59" s="389"/>
      <c r="D59" s="389"/>
    </row>
    <row r="60" spans="1:8" x14ac:dyDescent="0.25">
      <c r="C60" s="389"/>
      <c r="D60" s="389"/>
    </row>
    <row r="61" spans="1:8" x14ac:dyDescent="0.25">
      <c r="C61" s="389"/>
      <c r="D61" s="389"/>
    </row>
    <row r="62" spans="1:8" x14ac:dyDescent="0.25">
      <c r="C62" s="389"/>
      <c r="D62" s="389"/>
    </row>
    <row r="63" spans="1:8" x14ac:dyDescent="0.25">
      <c r="C63" s="389"/>
      <c r="D63" s="389"/>
    </row>
    <row r="64" spans="1:8" x14ac:dyDescent="0.25">
      <c r="C64" s="389"/>
      <c r="D64" s="389"/>
    </row>
    <row r="65" spans="3:4" x14ac:dyDescent="0.25">
      <c r="C65" s="389"/>
      <c r="D65" s="389"/>
    </row>
    <row r="66" spans="3:4" x14ac:dyDescent="0.25">
      <c r="C66" s="389"/>
      <c r="D66" s="389"/>
    </row>
    <row r="67" spans="3:4" x14ac:dyDescent="0.25">
      <c r="C67" s="389"/>
      <c r="D67" s="389"/>
    </row>
    <row r="68" spans="3:4" x14ac:dyDescent="0.25">
      <c r="C68" s="389"/>
      <c r="D68" s="389"/>
    </row>
  </sheetData>
  <pageMargins left="0.25" right="0.25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5:AB97"/>
  <sheetViews>
    <sheetView zoomScale="70" zoomScaleNormal="70" workbookViewId="0">
      <selection activeCell="A93" sqref="A93"/>
    </sheetView>
  </sheetViews>
  <sheetFormatPr defaultColWidth="9.140625" defaultRowHeight="12.75" x14ac:dyDescent="0.2"/>
  <sheetData>
    <row r="5" spans="2:14" x14ac:dyDescent="0.2">
      <c r="E5" t="s">
        <v>776</v>
      </c>
      <c r="I5" t="s">
        <v>776</v>
      </c>
    </row>
    <row r="6" spans="2:14" x14ac:dyDescent="0.2">
      <c r="C6" t="s">
        <v>777</v>
      </c>
      <c r="E6" t="s">
        <v>763</v>
      </c>
      <c r="G6" t="s">
        <v>778</v>
      </c>
      <c r="I6" t="s">
        <v>779</v>
      </c>
      <c r="K6" t="s">
        <v>764</v>
      </c>
      <c r="M6" t="s">
        <v>780</v>
      </c>
    </row>
    <row r="7" spans="2:14" x14ac:dyDescent="0.2">
      <c r="B7" t="s">
        <v>777</v>
      </c>
      <c r="C7" t="s">
        <v>781</v>
      </c>
      <c r="E7" t="s">
        <v>782</v>
      </c>
      <c r="F7" t="s">
        <v>783</v>
      </c>
      <c r="G7" t="s">
        <v>782</v>
      </c>
      <c r="H7" t="s">
        <v>783</v>
      </c>
      <c r="I7" t="s">
        <v>782</v>
      </c>
      <c r="J7" t="s">
        <v>783</v>
      </c>
      <c r="K7" t="s">
        <v>782</v>
      </c>
      <c r="L7" t="s">
        <v>783</v>
      </c>
      <c r="M7" t="s">
        <v>782</v>
      </c>
      <c r="N7" t="s">
        <v>783</v>
      </c>
    </row>
    <row r="8" spans="2:14" x14ac:dyDescent="0.2">
      <c r="B8">
        <v>2001</v>
      </c>
      <c r="C8" t="s">
        <v>784</v>
      </c>
      <c r="D8">
        <v>1</v>
      </c>
      <c r="E8">
        <f>VLOOKUP(D8,B$22:C$24,2)</f>
        <v>0</v>
      </c>
      <c r="F8">
        <f>VLOOKUP($D8,$B$22:D$24,3)</f>
        <v>200</v>
      </c>
      <c r="G8">
        <f>VLOOKUP($D8,$B$22:E$24,4)</f>
        <v>0</v>
      </c>
      <c r="H8">
        <f>VLOOKUP($D8,$B$22:F$24,5)</f>
        <v>200</v>
      </c>
      <c r="I8">
        <f>VLOOKUP($D8,$B$22:G$24,6)</f>
        <v>200</v>
      </c>
      <c r="J8">
        <f>VLOOKUP($D8,$B$22:H$24,7)</f>
        <v>300</v>
      </c>
      <c r="K8">
        <f>VLOOKUP($D8,$B$22:I$24,8)</f>
        <v>300</v>
      </c>
      <c r="L8">
        <f>VLOOKUP($D8,$B$22:J$24,9)</f>
        <v>390</v>
      </c>
      <c r="M8">
        <f>VLOOKUP($D8,$B$22:K$24,10)</f>
        <v>500</v>
      </c>
      <c r="N8">
        <f>VLOOKUP($D8,$B$22:L$24,11)</f>
        <v>650</v>
      </c>
    </row>
    <row r="9" spans="2:14" x14ac:dyDescent="0.2">
      <c r="B9">
        <v>2002</v>
      </c>
      <c r="C9" t="s">
        <v>784</v>
      </c>
      <c r="D9">
        <v>1</v>
      </c>
      <c r="E9">
        <f t="shared" ref="E9:E17" si="0">VLOOKUP(D9,B$22:C$24,2)</f>
        <v>0</v>
      </c>
      <c r="F9">
        <f>VLOOKUP($D9,$B$22:D$24,3)</f>
        <v>200</v>
      </c>
      <c r="G9">
        <f>VLOOKUP($D9,$B$22:E$24,4)</f>
        <v>0</v>
      </c>
      <c r="H9">
        <f>VLOOKUP($D9,$B$22:F$24,5)</f>
        <v>200</v>
      </c>
      <c r="I9">
        <f>VLOOKUP($D9,$B$22:G$24,6)</f>
        <v>200</v>
      </c>
      <c r="J9">
        <f>VLOOKUP($D9,$B$22:H$24,7)</f>
        <v>300</v>
      </c>
      <c r="K9">
        <f>VLOOKUP($D9,$B$22:I$24,8)</f>
        <v>300</v>
      </c>
      <c r="L9">
        <f>VLOOKUP($D9,$B$22:J$24,9)</f>
        <v>390</v>
      </c>
      <c r="M9">
        <f>VLOOKUP($D9,$B$22:K$24,10)</f>
        <v>500</v>
      </c>
      <c r="N9">
        <f>VLOOKUP($D9,$B$22:L$24,11)</f>
        <v>650</v>
      </c>
    </row>
    <row r="10" spans="2:14" x14ac:dyDescent="0.2">
      <c r="B10">
        <v>2003</v>
      </c>
      <c r="C10" t="s">
        <v>785</v>
      </c>
      <c r="D10">
        <v>2</v>
      </c>
      <c r="E10">
        <f t="shared" si="0"/>
        <v>300</v>
      </c>
      <c r="F10">
        <f>VLOOKUP($D10,$B$22:D$24,3)</f>
        <v>400</v>
      </c>
      <c r="G10">
        <f>VLOOKUP($D10,$B$22:E$24,4)</f>
        <v>400</v>
      </c>
      <c r="H10">
        <f>VLOOKUP($D10,$B$22:F$24,5)</f>
        <v>400</v>
      </c>
      <c r="I10">
        <f>VLOOKUP($D10,$B$22:G$24,6)</f>
        <v>400</v>
      </c>
      <c r="J10">
        <f>VLOOKUP($D10,$B$22:H$24,7)</f>
        <v>600</v>
      </c>
      <c r="K10">
        <f>VLOOKUP($D10,$B$22:I$24,8)</f>
        <v>900</v>
      </c>
      <c r="L10">
        <f>VLOOKUP($D10,$B$22:J$24,9)</f>
        <v>1170</v>
      </c>
      <c r="M10">
        <f>VLOOKUP($D10,$B$22:K$24,10)</f>
        <v>1000</v>
      </c>
      <c r="N10">
        <f>VLOOKUP($D10,$B$22:L$24,11)</f>
        <v>1300</v>
      </c>
    </row>
    <row r="11" spans="2:14" x14ac:dyDescent="0.2">
      <c r="B11">
        <v>2004</v>
      </c>
      <c r="C11" t="s">
        <v>785</v>
      </c>
      <c r="D11">
        <v>2</v>
      </c>
      <c r="E11">
        <f t="shared" si="0"/>
        <v>300</v>
      </c>
      <c r="F11">
        <f>VLOOKUP($D11,$B$22:D$24,3)</f>
        <v>400</v>
      </c>
      <c r="G11">
        <f>VLOOKUP($D11,$B$22:E$24,4)</f>
        <v>400</v>
      </c>
      <c r="H11">
        <f>VLOOKUP($D11,$B$22:F$24,5)</f>
        <v>400</v>
      </c>
      <c r="I11">
        <f>VLOOKUP($D11,$B$22:G$24,6)</f>
        <v>400</v>
      </c>
      <c r="J11">
        <f>VLOOKUP($D11,$B$22:H$24,7)</f>
        <v>600</v>
      </c>
      <c r="K11">
        <f>VLOOKUP($D11,$B$22:I$24,8)</f>
        <v>900</v>
      </c>
      <c r="L11">
        <f>VLOOKUP($D11,$B$22:J$24,9)</f>
        <v>1170</v>
      </c>
      <c r="M11">
        <f>VLOOKUP($D11,$B$22:K$24,10)</f>
        <v>1000</v>
      </c>
      <c r="N11">
        <f>VLOOKUP($D11,$B$22:L$24,11)</f>
        <v>1300</v>
      </c>
    </row>
    <row r="12" spans="2:14" x14ac:dyDescent="0.2">
      <c r="B12">
        <v>2005</v>
      </c>
      <c r="C12" t="s">
        <v>785</v>
      </c>
      <c r="D12">
        <v>2</v>
      </c>
      <c r="E12">
        <f t="shared" si="0"/>
        <v>300</v>
      </c>
      <c r="F12">
        <f>VLOOKUP($D12,$B$22:D$24,3)</f>
        <v>400</v>
      </c>
      <c r="G12">
        <f>VLOOKUP($D12,$B$22:E$24,4)</f>
        <v>400</v>
      </c>
      <c r="H12">
        <f>VLOOKUP($D12,$B$22:F$24,5)</f>
        <v>400</v>
      </c>
      <c r="I12">
        <f>VLOOKUP($D12,$B$22:G$24,6)</f>
        <v>400</v>
      </c>
      <c r="J12">
        <f>VLOOKUP($D12,$B$22:H$24,7)</f>
        <v>600</v>
      </c>
      <c r="K12">
        <f>VLOOKUP($D12,$B$22:I$24,8)</f>
        <v>900</v>
      </c>
      <c r="L12">
        <f>VLOOKUP($D12,$B$22:J$24,9)</f>
        <v>1170</v>
      </c>
      <c r="M12">
        <f>VLOOKUP($D12,$B$22:K$24,10)</f>
        <v>1000</v>
      </c>
      <c r="N12">
        <f>VLOOKUP($D12,$B$22:L$24,11)</f>
        <v>1300</v>
      </c>
    </row>
    <row r="13" spans="2:14" x14ac:dyDescent="0.2">
      <c r="B13">
        <v>2006</v>
      </c>
      <c r="C13" t="s">
        <v>786</v>
      </c>
      <c r="D13">
        <v>3</v>
      </c>
      <c r="E13">
        <f t="shared" si="0"/>
        <v>800</v>
      </c>
      <c r="F13">
        <f>VLOOKUP($D13,$B$22:D$24,3)</f>
        <v>800</v>
      </c>
      <c r="G13">
        <f>VLOOKUP($D13,$B$22:E$24,4)</f>
        <v>600</v>
      </c>
      <c r="H13">
        <f>VLOOKUP($D13,$B$22:F$24,5)</f>
        <v>600</v>
      </c>
      <c r="I13">
        <f>VLOOKUP($D13,$B$22:G$24,6)</f>
        <v>600</v>
      </c>
      <c r="J13">
        <f>VLOOKUP($D13,$B$22:H$24,7)</f>
        <v>900</v>
      </c>
      <c r="K13">
        <f>VLOOKUP($D13,$B$22:I$24,8)</f>
        <v>1500</v>
      </c>
      <c r="L13">
        <f>VLOOKUP($D13,$B$22:J$24,9)</f>
        <v>1950</v>
      </c>
      <c r="M13">
        <f>VLOOKUP($D13,$B$22:K$24,10)</f>
        <v>1600</v>
      </c>
      <c r="N13">
        <f>VLOOKUP($D13,$B$22:L$24,11)</f>
        <v>2100</v>
      </c>
    </row>
    <row r="14" spans="2:14" x14ac:dyDescent="0.2">
      <c r="B14">
        <v>2007</v>
      </c>
      <c r="C14" t="s">
        <v>785</v>
      </c>
      <c r="D14">
        <v>2</v>
      </c>
      <c r="E14">
        <f t="shared" si="0"/>
        <v>300</v>
      </c>
      <c r="F14">
        <f>VLOOKUP($D14,$B$22:D$24,3)</f>
        <v>400</v>
      </c>
      <c r="G14">
        <f>VLOOKUP($D14,$B$22:E$24,4)</f>
        <v>400</v>
      </c>
      <c r="H14">
        <f>VLOOKUP($D14,$B$22:F$24,5)</f>
        <v>400</v>
      </c>
      <c r="I14">
        <f>VLOOKUP($D14,$B$22:G$24,6)</f>
        <v>400</v>
      </c>
      <c r="J14">
        <f>VLOOKUP($D14,$B$22:H$24,7)</f>
        <v>600</v>
      </c>
      <c r="K14">
        <f>VLOOKUP($D14,$B$22:I$24,8)</f>
        <v>900</v>
      </c>
      <c r="L14">
        <f>VLOOKUP($D14,$B$22:J$24,9)</f>
        <v>1170</v>
      </c>
      <c r="M14">
        <f>VLOOKUP($D14,$B$22:K$24,10)</f>
        <v>1000</v>
      </c>
      <c r="N14">
        <f>VLOOKUP($D14,$B$22:L$24,11)</f>
        <v>1300</v>
      </c>
    </row>
    <row r="15" spans="2:14" x14ac:dyDescent="0.2">
      <c r="B15">
        <v>2008</v>
      </c>
      <c r="C15" t="s">
        <v>785</v>
      </c>
      <c r="D15">
        <v>2</v>
      </c>
      <c r="E15">
        <f t="shared" si="0"/>
        <v>300</v>
      </c>
      <c r="F15">
        <f>VLOOKUP($D15,$B$22:D$24,3)</f>
        <v>400</v>
      </c>
      <c r="G15">
        <f>VLOOKUP($D15,$B$22:E$24,4)</f>
        <v>400</v>
      </c>
      <c r="H15">
        <f>VLOOKUP($D15,$B$22:F$24,5)</f>
        <v>400</v>
      </c>
      <c r="I15">
        <f>VLOOKUP($D15,$B$22:G$24,6)</f>
        <v>400</v>
      </c>
      <c r="J15">
        <f>VLOOKUP($D15,$B$22:H$24,7)</f>
        <v>600</v>
      </c>
      <c r="K15">
        <f>VLOOKUP($D15,$B$22:I$24,8)</f>
        <v>900</v>
      </c>
      <c r="L15">
        <f>VLOOKUP($D15,$B$22:J$24,9)</f>
        <v>1170</v>
      </c>
      <c r="M15">
        <f>VLOOKUP($D15,$B$22:K$24,10)</f>
        <v>1000</v>
      </c>
      <c r="N15">
        <f>VLOOKUP($D15,$B$22:L$24,11)</f>
        <v>1300</v>
      </c>
    </row>
    <row r="16" spans="2:14" x14ac:dyDescent="0.2">
      <c r="B16">
        <v>2009</v>
      </c>
      <c r="C16" t="s">
        <v>784</v>
      </c>
      <c r="D16">
        <v>1</v>
      </c>
      <c r="E16">
        <f t="shared" si="0"/>
        <v>0</v>
      </c>
      <c r="F16">
        <f>VLOOKUP($D16,$B$22:D$24,3)</f>
        <v>200</v>
      </c>
      <c r="G16">
        <f>VLOOKUP($D16,$B$22:E$24,4)</f>
        <v>0</v>
      </c>
      <c r="H16">
        <f>VLOOKUP($D16,$B$22:F$24,5)</f>
        <v>200</v>
      </c>
      <c r="I16">
        <f>VLOOKUP($D16,$B$22:G$24,6)</f>
        <v>200</v>
      </c>
      <c r="J16">
        <f>VLOOKUP($D16,$B$22:H$24,7)</f>
        <v>300</v>
      </c>
      <c r="K16">
        <f>VLOOKUP($D16,$B$22:I$24,8)</f>
        <v>300</v>
      </c>
      <c r="L16">
        <f>VLOOKUP($D16,$B$22:J$24,9)</f>
        <v>390</v>
      </c>
      <c r="M16">
        <f>VLOOKUP($D16,$B$22:K$24,10)</f>
        <v>500</v>
      </c>
      <c r="N16">
        <f>VLOOKUP($D16,$B$22:L$24,11)</f>
        <v>650</v>
      </c>
    </row>
    <row r="17" spans="1:28" x14ac:dyDescent="0.2">
      <c r="B17">
        <v>2010</v>
      </c>
      <c r="C17" t="s">
        <v>786</v>
      </c>
      <c r="D17">
        <v>3</v>
      </c>
      <c r="E17">
        <f t="shared" si="0"/>
        <v>800</v>
      </c>
      <c r="F17">
        <f>VLOOKUP($D17,$B$22:D$24,3)</f>
        <v>800</v>
      </c>
      <c r="G17">
        <f>VLOOKUP($D17,$B$22:E$24,4)</f>
        <v>600</v>
      </c>
      <c r="H17">
        <f>VLOOKUP($D17,$B$22:F$24,5)</f>
        <v>600</v>
      </c>
      <c r="I17">
        <f>VLOOKUP($D17,$B$22:G$24,6)</f>
        <v>600</v>
      </c>
      <c r="J17">
        <f>VLOOKUP($D17,$B$22:H$24,7)</f>
        <v>900</v>
      </c>
      <c r="K17">
        <f>VLOOKUP($D17,$B$22:I$24,8)</f>
        <v>1500</v>
      </c>
      <c r="L17">
        <f>VLOOKUP($D17,$B$22:J$24,9)</f>
        <v>1950</v>
      </c>
      <c r="M17">
        <f>VLOOKUP($D17,$B$22:K$24,10)</f>
        <v>1600</v>
      </c>
      <c r="N17">
        <f>VLOOKUP($D17,$B$22:L$24,11)</f>
        <v>2100</v>
      </c>
    </row>
    <row r="19" spans="1:28" x14ac:dyDescent="0.2">
      <c r="C19" t="s">
        <v>776</v>
      </c>
      <c r="G19" t="s">
        <v>776</v>
      </c>
    </row>
    <row r="20" spans="1:28" x14ac:dyDescent="0.2">
      <c r="C20" t="s">
        <v>763</v>
      </c>
      <c r="E20" t="s">
        <v>778</v>
      </c>
      <c r="G20" t="s">
        <v>779</v>
      </c>
      <c r="I20" t="s">
        <v>764</v>
      </c>
      <c r="K20" t="s">
        <v>780</v>
      </c>
    </row>
    <row r="21" spans="1:28" x14ac:dyDescent="0.2">
      <c r="C21" t="s">
        <v>782</v>
      </c>
      <c r="D21" t="s">
        <v>783</v>
      </c>
      <c r="E21" t="s">
        <v>782</v>
      </c>
      <c r="F21" t="s">
        <v>783</v>
      </c>
      <c r="G21" t="s">
        <v>782</v>
      </c>
      <c r="H21" t="s">
        <v>783</v>
      </c>
      <c r="I21" t="s">
        <v>782</v>
      </c>
      <c r="J21" t="s">
        <v>783</v>
      </c>
      <c r="K21" t="s">
        <v>782</v>
      </c>
      <c r="L21" t="s">
        <v>783</v>
      </c>
    </row>
    <row r="22" spans="1:28" x14ac:dyDescent="0.2">
      <c r="A22" t="s">
        <v>787</v>
      </c>
      <c r="B22">
        <v>1</v>
      </c>
      <c r="C22">
        <v>0</v>
      </c>
      <c r="D22">
        <v>200</v>
      </c>
      <c r="E22">
        <v>0</v>
      </c>
      <c r="F22">
        <v>200</v>
      </c>
      <c r="G22">
        <v>200</v>
      </c>
      <c r="H22">
        <v>300</v>
      </c>
      <c r="I22">
        <v>300</v>
      </c>
      <c r="J22">
        <f>1.3*I22</f>
        <v>390</v>
      </c>
      <c r="K22">
        <v>500</v>
      </c>
      <c r="L22">
        <v>650</v>
      </c>
    </row>
    <row r="23" spans="1:28" x14ac:dyDescent="0.2">
      <c r="A23" t="s">
        <v>785</v>
      </c>
      <c r="B23">
        <v>2</v>
      </c>
      <c r="C23">
        <v>300</v>
      </c>
      <c r="D23">
        <v>400</v>
      </c>
      <c r="E23">
        <v>400</v>
      </c>
      <c r="F23">
        <v>400</v>
      </c>
      <c r="G23">
        <v>400</v>
      </c>
      <c r="H23">
        <v>600</v>
      </c>
      <c r="I23">
        <v>900</v>
      </c>
      <c r="J23">
        <f t="shared" ref="J23:J24" si="1">1.3*I23</f>
        <v>1170</v>
      </c>
      <c r="K23">
        <v>1000</v>
      </c>
      <c r="L23">
        <v>1300</v>
      </c>
    </row>
    <row r="24" spans="1:28" x14ac:dyDescent="0.2">
      <c r="A24" t="s">
        <v>788</v>
      </c>
      <c r="B24">
        <v>3</v>
      </c>
      <c r="C24">
        <v>800</v>
      </c>
      <c r="D24">
        <v>800</v>
      </c>
      <c r="E24">
        <v>600</v>
      </c>
      <c r="F24">
        <v>600</v>
      </c>
      <c r="G24">
        <v>600</v>
      </c>
      <c r="H24">
        <v>900</v>
      </c>
      <c r="I24">
        <v>1500</v>
      </c>
      <c r="J24">
        <f t="shared" si="1"/>
        <v>1950</v>
      </c>
      <c r="K24">
        <v>1600</v>
      </c>
      <c r="L24">
        <v>2100</v>
      </c>
    </row>
    <row r="25" spans="1:28" x14ac:dyDescent="0.2">
      <c r="Q25" s="235" t="s">
        <v>783</v>
      </c>
      <c r="R25" s="235" t="s">
        <v>789</v>
      </c>
      <c r="S25" s="235" t="s">
        <v>783</v>
      </c>
      <c r="T25" s="235" t="s">
        <v>789</v>
      </c>
      <c r="U25" s="235" t="s">
        <v>783</v>
      </c>
      <c r="V25" s="235" t="s">
        <v>789</v>
      </c>
      <c r="W25" s="235" t="s">
        <v>782</v>
      </c>
      <c r="X25" s="235" t="s">
        <v>783</v>
      </c>
      <c r="Y25" s="235" t="s">
        <v>789</v>
      </c>
      <c r="Z25" s="235" t="s">
        <v>782</v>
      </c>
      <c r="AA25" s="235" t="s">
        <v>783</v>
      </c>
      <c r="AB25" s="235" t="s">
        <v>789</v>
      </c>
    </row>
    <row r="26" spans="1:28" x14ac:dyDescent="0.2">
      <c r="G26" t="s">
        <v>790</v>
      </c>
      <c r="I26" t="s">
        <v>791</v>
      </c>
      <c r="L26" t="s">
        <v>792</v>
      </c>
      <c r="M26" t="s">
        <v>793</v>
      </c>
      <c r="N26" t="s">
        <v>794</v>
      </c>
      <c r="Q26" t="s">
        <v>792</v>
      </c>
      <c r="S26" t="s">
        <v>793</v>
      </c>
      <c r="U26" t="s">
        <v>794</v>
      </c>
      <c r="W26" t="s">
        <v>790</v>
      </c>
      <c r="Z26" t="s">
        <v>795</v>
      </c>
    </row>
    <row r="27" spans="1:28" x14ac:dyDescent="0.2">
      <c r="G27" t="s">
        <v>782</v>
      </c>
      <c r="H27" t="s">
        <v>783</v>
      </c>
      <c r="I27" t="s">
        <v>782</v>
      </c>
      <c r="J27" t="s">
        <v>783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 t="s">
        <v>787</v>
      </c>
      <c r="B28">
        <v>1</v>
      </c>
      <c r="G28">
        <v>100</v>
      </c>
      <c r="H28">
        <v>330</v>
      </c>
      <c r="I28">
        <v>200</v>
      </c>
      <c r="J28">
        <f>3.4*I28</f>
        <v>680</v>
      </c>
      <c r="L28">
        <v>2000</v>
      </c>
      <c r="M28">
        <v>2000</v>
      </c>
      <c r="N28">
        <v>500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">
      <c r="A29" t="s">
        <v>785</v>
      </c>
      <c r="B29">
        <v>2</v>
      </c>
      <c r="G29">
        <v>300</v>
      </c>
      <c r="H29">
        <v>770</v>
      </c>
      <c r="I29">
        <v>400</v>
      </c>
      <c r="J29">
        <f t="shared" ref="J29:J30" si="2">3.4*I29</f>
        <v>1360</v>
      </c>
      <c r="L29">
        <v>3000</v>
      </c>
      <c r="M29">
        <v>4000</v>
      </c>
      <c r="N29">
        <v>1000</v>
      </c>
      <c r="P29">
        <v>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">
      <c r="A30" t="s">
        <v>788</v>
      </c>
      <c r="B30">
        <v>3</v>
      </c>
      <c r="G30">
        <v>600</v>
      </c>
      <c r="H30">
        <v>1100</v>
      </c>
      <c r="I30">
        <v>600</v>
      </c>
      <c r="J30">
        <f t="shared" si="2"/>
        <v>2040</v>
      </c>
      <c r="L30">
        <v>5000</v>
      </c>
      <c r="M30">
        <v>6000</v>
      </c>
      <c r="N30">
        <v>2000</v>
      </c>
      <c r="P30">
        <v>4</v>
      </c>
      <c r="Q30">
        <v>1000</v>
      </c>
      <c r="R30">
        <v>1.6</v>
      </c>
      <c r="S30">
        <v>1000</v>
      </c>
      <c r="T30">
        <v>1.6</v>
      </c>
      <c r="U30">
        <v>250</v>
      </c>
      <c r="V30">
        <v>3</v>
      </c>
      <c r="W30">
        <v>0</v>
      </c>
      <c r="X30">
        <v>165</v>
      </c>
      <c r="Y30">
        <v>3</v>
      </c>
      <c r="Z30">
        <v>0</v>
      </c>
      <c r="AA30">
        <v>340</v>
      </c>
      <c r="AB30">
        <v>3</v>
      </c>
    </row>
    <row r="31" spans="1:28" x14ac:dyDescent="0.2">
      <c r="A31" t="s">
        <v>331</v>
      </c>
      <c r="H31">
        <v>3</v>
      </c>
      <c r="J31">
        <v>3</v>
      </c>
      <c r="L31">
        <v>1.5</v>
      </c>
      <c r="M31">
        <v>1.5</v>
      </c>
      <c r="N31">
        <v>3</v>
      </c>
      <c r="P31">
        <v>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">
      <c r="P32">
        <v>6</v>
      </c>
      <c r="Q32">
        <v>1000</v>
      </c>
      <c r="R32">
        <v>1.6</v>
      </c>
      <c r="S32">
        <v>1000</v>
      </c>
      <c r="T32">
        <v>1.6</v>
      </c>
      <c r="U32">
        <v>250</v>
      </c>
      <c r="V32">
        <v>3</v>
      </c>
      <c r="W32">
        <v>100</v>
      </c>
      <c r="X32">
        <v>165</v>
      </c>
      <c r="Y32">
        <v>3</v>
      </c>
      <c r="Z32">
        <v>200</v>
      </c>
      <c r="AA32">
        <v>340</v>
      </c>
      <c r="AB32">
        <v>3</v>
      </c>
    </row>
    <row r="33" spans="1:28" x14ac:dyDescent="0.2">
      <c r="L33" t="s">
        <v>796</v>
      </c>
      <c r="P33">
        <v>7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"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"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">
      <c r="B36" t="s">
        <v>797</v>
      </c>
      <c r="D36" t="s">
        <v>793</v>
      </c>
      <c r="F36" t="s">
        <v>794</v>
      </c>
      <c r="H36" t="s">
        <v>693</v>
      </c>
      <c r="J36" t="s">
        <v>790</v>
      </c>
      <c r="M36" t="s">
        <v>795</v>
      </c>
      <c r="P36">
        <v>10</v>
      </c>
      <c r="Q36">
        <v>1500</v>
      </c>
      <c r="R36">
        <v>1.4</v>
      </c>
      <c r="S36">
        <v>2000</v>
      </c>
      <c r="T36">
        <v>1.4</v>
      </c>
      <c r="U36">
        <v>500</v>
      </c>
      <c r="V36">
        <v>3</v>
      </c>
      <c r="W36">
        <v>0</v>
      </c>
      <c r="X36">
        <v>385</v>
      </c>
      <c r="Y36">
        <v>3</v>
      </c>
      <c r="Z36">
        <v>0</v>
      </c>
      <c r="AA36">
        <v>680</v>
      </c>
      <c r="AB36">
        <v>3</v>
      </c>
    </row>
    <row r="37" spans="1:28" x14ac:dyDescent="0.2">
      <c r="B37" t="s">
        <v>783</v>
      </c>
      <c r="C37" t="s">
        <v>789</v>
      </c>
      <c r="D37" t="s">
        <v>783</v>
      </c>
      <c r="E37" t="s">
        <v>789</v>
      </c>
      <c r="F37" t="s">
        <v>783</v>
      </c>
      <c r="G37" t="s">
        <v>789</v>
      </c>
      <c r="H37" t="s">
        <v>783</v>
      </c>
      <c r="I37" t="s">
        <v>789</v>
      </c>
      <c r="J37" t="s">
        <v>782</v>
      </c>
      <c r="K37" t="s">
        <v>783</v>
      </c>
      <c r="L37" t="s">
        <v>789</v>
      </c>
      <c r="M37" t="s">
        <v>782</v>
      </c>
      <c r="N37" t="s">
        <v>783</v>
      </c>
      <c r="O37" t="s">
        <v>789</v>
      </c>
      <c r="P37">
        <v>11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>
        <v>1</v>
      </c>
      <c r="B38">
        <f>VLOOKUP($A38,$P$27:$AB$44,$B$35)</f>
        <v>0</v>
      </c>
      <c r="C38">
        <f>VLOOKUP($A38,$P$27:$AB$44,$C$35)</f>
        <v>0</v>
      </c>
      <c r="D38">
        <f>VLOOKUP($A38,$P$27:$AB$44,$D$35)</f>
        <v>0</v>
      </c>
      <c r="E38">
        <f>VLOOKUP($A38,$P$27:$AB$44,$E$35)</f>
        <v>0</v>
      </c>
      <c r="F38">
        <f>VLOOKUP($A38,$P$27:$AB$44,$F$35)</f>
        <v>0</v>
      </c>
      <c r="G38">
        <f>VLOOKUP($A38,$P$27:$AB$44,$G$35)</f>
        <v>0</v>
      </c>
      <c r="H38">
        <f>VLOOKUP($A38,$P$27:$AB$44,$H$35)</f>
        <v>0</v>
      </c>
      <c r="I38">
        <f>VLOOKUP($A38,$P$27:$AB$44,$I$35)</f>
        <v>0</v>
      </c>
      <c r="J38">
        <f>VLOOKUP($A38,$P$27:$AB$44,$J$35)</f>
        <v>0</v>
      </c>
      <c r="K38">
        <f>VLOOKUP($A38,$P$27:$AB$44,$K$35)</f>
        <v>0</v>
      </c>
      <c r="L38">
        <f>VLOOKUP($A38,$P$27:$AB$44,$L$35)</f>
        <v>0</v>
      </c>
      <c r="M38">
        <f>VLOOKUP($A38,$P$27:$AB$44,$M$35)</f>
        <v>0</v>
      </c>
      <c r="N38">
        <f>VLOOKUP($A38,$P$27:$AB$44,$N$35)</f>
        <v>0</v>
      </c>
      <c r="O38">
        <f>VLOOKUP($A38,$P$27:$AB$44,$O$35)</f>
        <v>0</v>
      </c>
      <c r="P38">
        <v>12</v>
      </c>
      <c r="Q38">
        <v>1500</v>
      </c>
      <c r="R38">
        <v>1.4</v>
      </c>
      <c r="S38">
        <v>2000</v>
      </c>
      <c r="T38">
        <v>1.4</v>
      </c>
      <c r="U38">
        <v>500</v>
      </c>
      <c r="V38">
        <v>3</v>
      </c>
      <c r="W38">
        <v>300</v>
      </c>
      <c r="X38">
        <v>385</v>
      </c>
      <c r="Y38">
        <v>3</v>
      </c>
      <c r="Z38">
        <v>400</v>
      </c>
      <c r="AA38">
        <v>680</v>
      </c>
      <c r="AB38">
        <v>3</v>
      </c>
    </row>
    <row r="39" spans="1:28" x14ac:dyDescent="0.2">
      <c r="A39">
        <v>2</v>
      </c>
      <c r="B39">
        <f t="shared" ref="B39:B97" si="3">VLOOKUP($A39,$P$27:$AB$44,$B$35)</f>
        <v>0</v>
      </c>
      <c r="C39">
        <f t="shared" ref="C39:C97" si="4">VLOOKUP($A39,$P$27:$AB$44,$C$35)</f>
        <v>0</v>
      </c>
      <c r="D39">
        <f t="shared" ref="D39:D97" si="5">VLOOKUP($A39,$P$27:$AB$44,$D$35)</f>
        <v>0</v>
      </c>
      <c r="E39">
        <f t="shared" ref="E39:E97" si="6">VLOOKUP($A39,$P$27:$AB$44,$E$35)</f>
        <v>0</v>
      </c>
      <c r="F39">
        <f t="shared" ref="F39:F97" si="7">VLOOKUP($A39,$P$27:$AB$44,$F$35)</f>
        <v>0</v>
      </c>
      <c r="G39">
        <f t="shared" ref="G39:G97" si="8">VLOOKUP($A39,$P$27:$AB$44,$G$35)</f>
        <v>0</v>
      </c>
      <c r="H39">
        <f t="shared" ref="H39:H97" si="9">VLOOKUP($A39,$P$27:$AB$44,$H$35)</f>
        <v>0</v>
      </c>
      <c r="I39">
        <f t="shared" ref="I39:I97" si="10">VLOOKUP($A39,$P$27:$AB$44,$I$35)</f>
        <v>0</v>
      </c>
      <c r="J39">
        <f t="shared" ref="J39:J97" si="11">VLOOKUP($A39,$P$27:$AB$44,$J$35)</f>
        <v>0</v>
      </c>
      <c r="K39">
        <f t="shared" ref="K39:K97" si="12">VLOOKUP($A39,$P$27:$AB$44,$K$35)</f>
        <v>0</v>
      </c>
      <c r="L39">
        <f t="shared" ref="L39:L97" si="13">VLOOKUP($A39,$P$27:$AB$44,$L$35)</f>
        <v>0</v>
      </c>
      <c r="M39">
        <f t="shared" ref="M39:M97" si="14">VLOOKUP($A39,$P$27:$AB$44,$M$35)</f>
        <v>0</v>
      </c>
      <c r="N39">
        <f t="shared" ref="N39:N97" si="15">VLOOKUP($A39,$P$27:$AB$44,$N$35)</f>
        <v>0</v>
      </c>
      <c r="O39">
        <f t="shared" ref="O39:O97" si="16">VLOOKUP($A39,$P$27:$AB$44,$O$35)</f>
        <v>0</v>
      </c>
      <c r="P39">
        <v>13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>
        <v>3</v>
      </c>
      <c r="B40">
        <f t="shared" si="3"/>
        <v>0</v>
      </c>
      <c r="C40">
        <f t="shared" si="4"/>
        <v>0</v>
      </c>
      <c r="D40">
        <f t="shared" si="5"/>
        <v>0</v>
      </c>
      <c r="E40">
        <f t="shared" si="6"/>
        <v>0</v>
      </c>
      <c r="F40">
        <f t="shared" si="7"/>
        <v>0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M40">
        <f t="shared" si="14"/>
        <v>0</v>
      </c>
      <c r="N40">
        <f t="shared" si="15"/>
        <v>0</v>
      </c>
      <c r="O40">
        <f t="shared" si="16"/>
        <v>0</v>
      </c>
      <c r="P40">
        <v>14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>
        <v>4</v>
      </c>
      <c r="B41">
        <f t="shared" si="3"/>
        <v>1000</v>
      </c>
      <c r="C41">
        <f t="shared" si="4"/>
        <v>1.6</v>
      </c>
      <c r="D41">
        <f t="shared" si="5"/>
        <v>1000</v>
      </c>
      <c r="E41">
        <f t="shared" si="6"/>
        <v>1.6</v>
      </c>
      <c r="F41">
        <f t="shared" si="7"/>
        <v>250</v>
      </c>
      <c r="G41">
        <f t="shared" si="8"/>
        <v>3</v>
      </c>
      <c r="H41">
        <f t="shared" si="9"/>
        <v>250</v>
      </c>
      <c r="I41">
        <f t="shared" si="10"/>
        <v>3</v>
      </c>
      <c r="J41">
        <f t="shared" si="11"/>
        <v>0</v>
      </c>
      <c r="K41">
        <f t="shared" si="12"/>
        <v>165</v>
      </c>
      <c r="L41">
        <f t="shared" si="13"/>
        <v>3</v>
      </c>
      <c r="M41">
        <f t="shared" si="14"/>
        <v>0</v>
      </c>
      <c r="N41">
        <f t="shared" si="15"/>
        <v>340</v>
      </c>
      <c r="O41">
        <f t="shared" si="16"/>
        <v>3</v>
      </c>
      <c r="P41">
        <v>15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>
        <v>5</v>
      </c>
      <c r="B42">
        <f t="shared" si="3"/>
        <v>0</v>
      </c>
      <c r="C42">
        <f t="shared" si="4"/>
        <v>0</v>
      </c>
      <c r="D42">
        <f t="shared" si="5"/>
        <v>0</v>
      </c>
      <c r="E42">
        <f t="shared" si="6"/>
        <v>0</v>
      </c>
      <c r="F42">
        <f t="shared" si="7"/>
        <v>0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M42">
        <f t="shared" si="14"/>
        <v>0</v>
      </c>
      <c r="N42">
        <f t="shared" si="15"/>
        <v>0</v>
      </c>
      <c r="O42">
        <f t="shared" si="16"/>
        <v>0</v>
      </c>
      <c r="P42">
        <v>16</v>
      </c>
      <c r="Q42">
        <v>2500</v>
      </c>
      <c r="R42">
        <v>1.2</v>
      </c>
      <c r="S42">
        <v>3000</v>
      </c>
      <c r="T42">
        <v>1.2</v>
      </c>
      <c r="U42">
        <v>1000</v>
      </c>
      <c r="V42">
        <v>3</v>
      </c>
      <c r="W42">
        <v>0</v>
      </c>
      <c r="X42">
        <v>550</v>
      </c>
      <c r="Y42">
        <v>3</v>
      </c>
      <c r="Z42">
        <v>0</v>
      </c>
      <c r="AA42">
        <v>1020</v>
      </c>
      <c r="AB42">
        <v>3</v>
      </c>
    </row>
    <row r="43" spans="1:28" x14ac:dyDescent="0.2">
      <c r="A43">
        <v>6</v>
      </c>
      <c r="B43">
        <f t="shared" si="3"/>
        <v>1000</v>
      </c>
      <c r="C43">
        <f t="shared" si="4"/>
        <v>1.6</v>
      </c>
      <c r="D43">
        <f t="shared" si="5"/>
        <v>1000</v>
      </c>
      <c r="E43">
        <f t="shared" si="6"/>
        <v>1.6</v>
      </c>
      <c r="F43">
        <f t="shared" si="7"/>
        <v>250</v>
      </c>
      <c r="G43">
        <f t="shared" si="8"/>
        <v>3</v>
      </c>
      <c r="H43">
        <f t="shared" si="9"/>
        <v>250</v>
      </c>
      <c r="I43">
        <f t="shared" si="10"/>
        <v>3</v>
      </c>
      <c r="J43">
        <f t="shared" si="11"/>
        <v>100</v>
      </c>
      <c r="K43">
        <f t="shared" si="12"/>
        <v>165</v>
      </c>
      <c r="L43">
        <f t="shared" si="13"/>
        <v>3</v>
      </c>
      <c r="M43">
        <f t="shared" si="14"/>
        <v>200</v>
      </c>
      <c r="N43">
        <f t="shared" si="15"/>
        <v>340</v>
      </c>
      <c r="O43">
        <f t="shared" si="16"/>
        <v>3</v>
      </c>
      <c r="P43">
        <v>17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>
        <v>1</v>
      </c>
      <c r="B44">
        <f t="shared" si="3"/>
        <v>0</v>
      </c>
      <c r="C44">
        <f t="shared" si="4"/>
        <v>0</v>
      </c>
      <c r="D44">
        <f t="shared" si="5"/>
        <v>0</v>
      </c>
      <c r="E44">
        <f t="shared" si="6"/>
        <v>0</v>
      </c>
      <c r="F44">
        <f t="shared" si="7"/>
        <v>0</v>
      </c>
      <c r="G44">
        <f t="shared" si="8"/>
        <v>0</v>
      </c>
      <c r="H44">
        <f t="shared" si="9"/>
        <v>0</v>
      </c>
      <c r="I44">
        <f t="shared" si="10"/>
        <v>0</v>
      </c>
      <c r="J44">
        <f t="shared" si="11"/>
        <v>0</v>
      </c>
      <c r="K44">
        <f t="shared" si="12"/>
        <v>0</v>
      </c>
      <c r="L44">
        <f t="shared" si="13"/>
        <v>0</v>
      </c>
      <c r="M44">
        <f t="shared" si="14"/>
        <v>0</v>
      </c>
      <c r="N44">
        <f t="shared" si="15"/>
        <v>0</v>
      </c>
      <c r="O44">
        <f t="shared" si="16"/>
        <v>0</v>
      </c>
      <c r="P44">
        <v>18</v>
      </c>
      <c r="Q44">
        <v>2500</v>
      </c>
      <c r="R44">
        <v>1.2</v>
      </c>
      <c r="S44">
        <v>3000</v>
      </c>
      <c r="T44">
        <v>1.2</v>
      </c>
      <c r="U44">
        <v>1000</v>
      </c>
      <c r="V44">
        <v>3</v>
      </c>
      <c r="W44">
        <v>600</v>
      </c>
      <c r="X44">
        <v>550</v>
      </c>
      <c r="Y44">
        <v>3</v>
      </c>
      <c r="Z44">
        <v>600</v>
      </c>
      <c r="AA44">
        <v>1020</v>
      </c>
      <c r="AB44">
        <v>3</v>
      </c>
    </row>
    <row r="45" spans="1:28" x14ac:dyDescent="0.2">
      <c r="A45">
        <v>2</v>
      </c>
      <c r="B45">
        <f t="shared" si="3"/>
        <v>0</v>
      </c>
      <c r="C45">
        <f t="shared" si="4"/>
        <v>0</v>
      </c>
      <c r="D45">
        <f t="shared" si="5"/>
        <v>0</v>
      </c>
      <c r="E45">
        <f t="shared" si="6"/>
        <v>0</v>
      </c>
      <c r="F45">
        <f t="shared" si="7"/>
        <v>0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0</v>
      </c>
      <c r="K45">
        <f t="shared" si="12"/>
        <v>0</v>
      </c>
      <c r="L45">
        <f t="shared" si="13"/>
        <v>0</v>
      </c>
      <c r="M45">
        <f t="shared" si="14"/>
        <v>0</v>
      </c>
      <c r="N45">
        <f t="shared" si="15"/>
        <v>0</v>
      </c>
      <c r="O45">
        <f t="shared" si="16"/>
        <v>0</v>
      </c>
    </row>
    <row r="46" spans="1:28" x14ac:dyDescent="0.2">
      <c r="A46">
        <v>3</v>
      </c>
      <c r="B46">
        <f t="shared" si="3"/>
        <v>0</v>
      </c>
      <c r="C46">
        <f t="shared" si="4"/>
        <v>0</v>
      </c>
      <c r="D46">
        <f t="shared" si="5"/>
        <v>0</v>
      </c>
      <c r="E46">
        <f t="shared" si="6"/>
        <v>0</v>
      </c>
      <c r="F46">
        <f t="shared" si="7"/>
        <v>0</v>
      </c>
      <c r="G46">
        <f t="shared" si="8"/>
        <v>0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M46">
        <f t="shared" si="14"/>
        <v>0</v>
      </c>
      <c r="N46">
        <f t="shared" si="15"/>
        <v>0</v>
      </c>
      <c r="O46">
        <f t="shared" si="16"/>
        <v>0</v>
      </c>
    </row>
    <row r="47" spans="1:28" x14ac:dyDescent="0.2">
      <c r="A47">
        <v>4</v>
      </c>
      <c r="B47">
        <f t="shared" si="3"/>
        <v>1000</v>
      </c>
      <c r="C47">
        <f t="shared" si="4"/>
        <v>1.6</v>
      </c>
      <c r="D47">
        <f t="shared" si="5"/>
        <v>1000</v>
      </c>
      <c r="E47">
        <f t="shared" si="6"/>
        <v>1.6</v>
      </c>
      <c r="F47">
        <f t="shared" si="7"/>
        <v>250</v>
      </c>
      <c r="G47">
        <f t="shared" si="8"/>
        <v>3</v>
      </c>
      <c r="H47">
        <f t="shared" si="9"/>
        <v>250</v>
      </c>
      <c r="I47">
        <f t="shared" si="10"/>
        <v>3</v>
      </c>
      <c r="J47">
        <f t="shared" si="11"/>
        <v>0</v>
      </c>
      <c r="K47">
        <f t="shared" si="12"/>
        <v>165</v>
      </c>
      <c r="L47">
        <f t="shared" si="13"/>
        <v>3</v>
      </c>
      <c r="M47">
        <f t="shared" si="14"/>
        <v>0</v>
      </c>
      <c r="N47">
        <f t="shared" si="15"/>
        <v>340</v>
      </c>
      <c r="O47">
        <f t="shared" si="16"/>
        <v>3</v>
      </c>
    </row>
    <row r="48" spans="1:28" x14ac:dyDescent="0.2">
      <c r="A48">
        <v>5</v>
      </c>
      <c r="B48">
        <f t="shared" si="3"/>
        <v>0</v>
      </c>
      <c r="C48">
        <f t="shared" si="4"/>
        <v>0</v>
      </c>
      <c r="D48">
        <f t="shared" si="5"/>
        <v>0</v>
      </c>
      <c r="E48">
        <f t="shared" si="6"/>
        <v>0</v>
      </c>
      <c r="F48">
        <f t="shared" si="7"/>
        <v>0</v>
      </c>
      <c r="G48">
        <f t="shared" si="8"/>
        <v>0</v>
      </c>
      <c r="H48">
        <f t="shared" si="9"/>
        <v>0</v>
      </c>
      <c r="I48">
        <f t="shared" si="10"/>
        <v>0</v>
      </c>
      <c r="J48">
        <f t="shared" si="11"/>
        <v>0</v>
      </c>
      <c r="K48">
        <f t="shared" si="12"/>
        <v>0</v>
      </c>
      <c r="L48">
        <f t="shared" si="13"/>
        <v>0</v>
      </c>
      <c r="M48">
        <f t="shared" si="14"/>
        <v>0</v>
      </c>
      <c r="N48">
        <f t="shared" si="15"/>
        <v>0</v>
      </c>
      <c r="O48">
        <f t="shared" si="16"/>
        <v>0</v>
      </c>
    </row>
    <row r="49" spans="1:15" x14ac:dyDescent="0.2">
      <c r="A49">
        <v>6</v>
      </c>
      <c r="B49">
        <f t="shared" si="3"/>
        <v>1000</v>
      </c>
      <c r="C49">
        <f t="shared" si="4"/>
        <v>1.6</v>
      </c>
      <c r="D49">
        <f t="shared" si="5"/>
        <v>1000</v>
      </c>
      <c r="E49">
        <f t="shared" si="6"/>
        <v>1.6</v>
      </c>
      <c r="F49">
        <f t="shared" si="7"/>
        <v>250</v>
      </c>
      <c r="G49">
        <f t="shared" si="8"/>
        <v>3</v>
      </c>
      <c r="H49">
        <f t="shared" si="9"/>
        <v>250</v>
      </c>
      <c r="I49">
        <f t="shared" si="10"/>
        <v>3</v>
      </c>
      <c r="J49">
        <f t="shared" si="11"/>
        <v>100</v>
      </c>
      <c r="K49">
        <f t="shared" si="12"/>
        <v>165</v>
      </c>
      <c r="L49">
        <f t="shared" si="13"/>
        <v>3</v>
      </c>
      <c r="M49">
        <f t="shared" si="14"/>
        <v>200</v>
      </c>
      <c r="N49">
        <f t="shared" si="15"/>
        <v>340</v>
      </c>
      <c r="O49">
        <f t="shared" si="16"/>
        <v>3</v>
      </c>
    </row>
    <row r="50" spans="1:15" x14ac:dyDescent="0.2">
      <c r="A50">
        <v>7</v>
      </c>
      <c r="B50">
        <f t="shared" si="3"/>
        <v>0</v>
      </c>
      <c r="C50">
        <f t="shared" si="4"/>
        <v>0</v>
      </c>
      <c r="D50">
        <f t="shared" si="5"/>
        <v>0</v>
      </c>
      <c r="E50">
        <f t="shared" si="6"/>
        <v>0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0</v>
      </c>
      <c r="J50">
        <f t="shared" si="11"/>
        <v>0</v>
      </c>
      <c r="K50">
        <f t="shared" si="12"/>
        <v>0</v>
      </c>
      <c r="L50">
        <f t="shared" si="13"/>
        <v>0</v>
      </c>
      <c r="M50">
        <f t="shared" si="14"/>
        <v>0</v>
      </c>
      <c r="N50">
        <f t="shared" si="15"/>
        <v>0</v>
      </c>
      <c r="O50">
        <f t="shared" si="16"/>
        <v>0</v>
      </c>
    </row>
    <row r="51" spans="1:15" x14ac:dyDescent="0.2">
      <c r="A51">
        <v>8</v>
      </c>
      <c r="B51">
        <f t="shared" si="3"/>
        <v>0</v>
      </c>
      <c r="C51">
        <f t="shared" si="4"/>
        <v>0</v>
      </c>
      <c r="D51">
        <f t="shared" si="5"/>
        <v>0</v>
      </c>
      <c r="E51">
        <f t="shared" si="6"/>
        <v>0</v>
      </c>
      <c r="F51">
        <f t="shared" si="7"/>
        <v>0</v>
      </c>
      <c r="G51">
        <f t="shared" si="8"/>
        <v>0</v>
      </c>
      <c r="H51">
        <f t="shared" si="9"/>
        <v>0</v>
      </c>
      <c r="I51">
        <f t="shared" si="10"/>
        <v>0</v>
      </c>
      <c r="J51">
        <f t="shared" si="11"/>
        <v>0</v>
      </c>
      <c r="K51">
        <f t="shared" si="12"/>
        <v>0</v>
      </c>
      <c r="L51">
        <f t="shared" si="13"/>
        <v>0</v>
      </c>
      <c r="M51">
        <f t="shared" si="14"/>
        <v>0</v>
      </c>
      <c r="N51">
        <f t="shared" si="15"/>
        <v>0</v>
      </c>
      <c r="O51">
        <f t="shared" si="16"/>
        <v>0</v>
      </c>
    </row>
    <row r="52" spans="1:15" x14ac:dyDescent="0.2">
      <c r="A52">
        <v>9</v>
      </c>
      <c r="B52">
        <f t="shared" si="3"/>
        <v>0</v>
      </c>
      <c r="C52">
        <f t="shared" si="4"/>
        <v>0</v>
      </c>
      <c r="D52">
        <f t="shared" si="5"/>
        <v>0</v>
      </c>
      <c r="E52">
        <f t="shared" si="6"/>
        <v>0</v>
      </c>
      <c r="F52">
        <f t="shared" si="7"/>
        <v>0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M52">
        <f t="shared" si="14"/>
        <v>0</v>
      </c>
      <c r="N52">
        <f t="shared" si="15"/>
        <v>0</v>
      </c>
      <c r="O52">
        <f t="shared" si="16"/>
        <v>0</v>
      </c>
    </row>
    <row r="53" spans="1:15" x14ac:dyDescent="0.2">
      <c r="A53">
        <v>10</v>
      </c>
      <c r="B53">
        <f t="shared" si="3"/>
        <v>1500</v>
      </c>
      <c r="C53">
        <f t="shared" si="4"/>
        <v>1.4</v>
      </c>
      <c r="D53">
        <f t="shared" si="5"/>
        <v>2000</v>
      </c>
      <c r="E53">
        <f t="shared" si="6"/>
        <v>1.4</v>
      </c>
      <c r="F53">
        <f t="shared" si="7"/>
        <v>500</v>
      </c>
      <c r="G53">
        <f t="shared" si="8"/>
        <v>3</v>
      </c>
      <c r="H53">
        <f t="shared" si="9"/>
        <v>500</v>
      </c>
      <c r="I53">
        <f t="shared" si="10"/>
        <v>3</v>
      </c>
      <c r="J53">
        <f t="shared" si="11"/>
        <v>0</v>
      </c>
      <c r="K53">
        <f t="shared" si="12"/>
        <v>385</v>
      </c>
      <c r="L53">
        <f t="shared" si="13"/>
        <v>3</v>
      </c>
      <c r="M53">
        <f t="shared" si="14"/>
        <v>0</v>
      </c>
      <c r="N53">
        <f t="shared" si="15"/>
        <v>680</v>
      </c>
      <c r="O53">
        <f t="shared" si="16"/>
        <v>3</v>
      </c>
    </row>
    <row r="54" spans="1:15" x14ac:dyDescent="0.2">
      <c r="A54">
        <v>11</v>
      </c>
      <c r="B54">
        <f t="shared" si="3"/>
        <v>0</v>
      </c>
      <c r="C54">
        <f t="shared" si="4"/>
        <v>0</v>
      </c>
      <c r="D54">
        <f t="shared" si="5"/>
        <v>0</v>
      </c>
      <c r="E54">
        <f t="shared" si="6"/>
        <v>0</v>
      </c>
      <c r="F54">
        <f t="shared" si="7"/>
        <v>0</v>
      </c>
      <c r="G54">
        <f t="shared" si="8"/>
        <v>0</v>
      </c>
      <c r="H54">
        <f t="shared" si="9"/>
        <v>0</v>
      </c>
      <c r="I54">
        <f t="shared" si="10"/>
        <v>0</v>
      </c>
      <c r="J54">
        <f t="shared" si="11"/>
        <v>0</v>
      </c>
      <c r="K54">
        <f t="shared" si="12"/>
        <v>0</v>
      </c>
      <c r="L54">
        <f t="shared" si="13"/>
        <v>0</v>
      </c>
      <c r="M54">
        <f t="shared" si="14"/>
        <v>0</v>
      </c>
      <c r="N54">
        <f t="shared" si="15"/>
        <v>0</v>
      </c>
      <c r="O54">
        <f t="shared" si="16"/>
        <v>0</v>
      </c>
    </row>
    <row r="55" spans="1:15" x14ac:dyDescent="0.2">
      <c r="A55">
        <v>12</v>
      </c>
      <c r="B55">
        <f t="shared" si="3"/>
        <v>1500</v>
      </c>
      <c r="C55">
        <f t="shared" si="4"/>
        <v>1.4</v>
      </c>
      <c r="D55">
        <f t="shared" si="5"/>
        <v>2000</v>
      </c>
      <c r="E55">
        <f t="shared" si="6"/>
        <v>1.4</v>
      </c>
      <c r="F55">
        <f t="shared" si="7"/>
        <v>500</v>
      </c>
      <c r="G55">
        <f t="shared" si="8"/>
        <v>3</v>
      </c>
      <c r="H55">
        <f t="shared" si="9"/>
        <v>500</v>
      </c>
      <c r="I55">
        <f t="shared" si="10"/>
        <v>3</v>
      </c>
      <c r="J55">
        <f t="shared" si="11"/>
        <v>300</v>
      </c>
      <c r="K55">
        <f t="shared" si="12"/>
        <v>385</v>
      </c>
      <c r="L55">
        <f t="shared" si="13"/>
        <v>3</v>
      </c>
      <c r="M55">
        <f t="shared" si="14"/>
        <v>400</v>
      </c>
      <c r="N55">
        <f t="shared" si="15"/>
        <v>680</v>
      </c>
      <c r="O55">
        <f t="shared" si="16"/>
        <v>3</v>
      </c>
    </row>
    <row r="56" spans="1:15" x14ac:dyDescent="0.2">
      <c r="A56">
        <v>7</v>
      </c>
      <c r="B56">
        <f t="shared" si="3"/>
        <v>0</v>
      </c>
      <c r="C56">
        <f t="shared" si="4"/>
        <v>0</v>
      </c>
      <c r="D56">
        <f t="shared" si="5"/>
        <v>0</v>
      </c>
      <c r="E56">
        <f t="shared" si="6"/>
        <v>0</v>
      </c>
      <c r="F56">
        <f t="shared" si="7"/>
        <v>0</v>
      </c>
      <c r="G56">
        <f t="shared" si="8"/>
        <v>0</v>
      </c>
      <c r="H56">
        <f t="shared" si="9"/>
        <v>0</v>
      </c>
      <c r="I56">
        <f t="shared" si="10"/>
        <v>0</v>
      </c>
      <c r="J56">
        <f t="shared" si="11"/>
        <v>0</v>
      </c>
      <c r="K56">
        <f t="shared" si="12"/>
        <v>0</v>
      </c>
      <c r="L56">
        <f t="shared" si="13"/>
        <v>0</v>
      </c>
      <c r="M56">
        <f t="shared" si="14"/>
        <v>0</v>
      </c>
      <c r="N56">
        <f t="shared" si="15"/>
        <v>0</v>
      </c>
      <c r="O56">
        <f t="shared" si="16"/>
        <v>0</v>
      </c>
    </row>
    <row r="57" spans="1:15" x14ac:dyDescent="0.2">
      <c r="A57">
        <v>8</v>
      </c>
      <c r="B57">
        <f t="shared" si="3"/>
        <v>0</v>
      </c>
      <c r="C57">
        <f t="shared" si="4"/>
        <v>0</v>
      </c>
      <c r="D57">
        <f t="shared" si="5"/>
        <v>0</v>
      </c>
      <c r="E57">
        <f t="shared" si="6"/>
        <v>0</v>
      </c>
      <c r="F57">
        <f t="shared" si="7"/>
        <v>0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M57">
        <f t="shared" si="14"/>
        <v>0</v>
      </c>
      <c r="N57">
        <f t="shared" si="15"/>
        <v>0</v>
      </c>
      <c r="O57">
        <f t="shared" si="16"/>
        <v>0</v>
      </c>
    </row>
    <row r="58" spans="1:15" x14ac:dyDescent="0.2">
      <c r="A58">
        <v>9</v>
      </c>
      <c r="B58">
        <f t="shared" si="3"/>
        <v>0</v>
      </c>
      <c r="C58">
        <f t="shared" si="4"/>
        <v>0</v>
      </c>
      <c r="D58">
        <f t="shared" si="5"/>
        <v>0</v>
      </c>
      <c r="E58">
        <f t="shared" si="6"/>
        <v>0</v>
      </c>
      <c r="F58">
        <f t="shared" si="7"/>
        <v>0</v>
      </c>
      <c r="G58">
        <f t="shared" si="8"/>
        <v>0</v>
      </c>
      <c r="H58">
        <f t="shared" si="9"/>
        <v>0</v>
      </c>
      <c r="I58">
        <f t="shared" si="10"/>
        <v>0</v>
      </c>
      <c r="J58">
        <f t="shared" si="11"/>
        <v>0</v>
      </c>
      <c r="K58">
        <f t="shared" si="12"/>
        <v>0</v>
      </c>
      <c r="L58">
        <f t="shared" si="13"/>
        <v>0</v>
      </c>
      <c r="M58">
        <f t="shared" si="14"/>
        <v>0</v>
      </c>
      <c r="N58">
        <f t="shared" si="15"/>
        <v>0</v>
      </c>
      <c r="O58">
        <f t="shared" si="16"/>
        <v>0</v>
      </c>
    </row>
    <row r="59" spans="1:15" x14ac:dyDescent="0.2">
      <c r="A59">
        <v>10</v>
      </c>
      <c r="B59">
        <f t="shared" si="3"/>
        <v>1500</v>
      </c>
      <c r="C59">
        <f t="shared" si="4"/>
        <v>1.4</v>
      </c>
      <c r="D59">
        <f t="shared" si="5"/>
        <v>2000</v>
      </c>
      <c r="E59">
        <f t="shared" si="6"/>
        <v>1.4</v>
      </c>
      <c r="F59">
        <f t="shared" si="7"/>
        <v>500</v>
      </c>
      <c r="G59">
        <f t="shared" si="8"/>
        <v>3</v>
      </c>
      <c r="H59">
        <f t="shared" si="9"/>
        <v>500</v>
      </c>
      <c r="I59">
        <f t="shared" si="10"/>
        <v>3</v>
      </c>
      <c r="J59">
        <f t="shared" si="11"/>
        <v>0</v>
      </c>
      <c r="K59">
        <f t="shared" si="12"/>
        <v>385</v>
      </c>
      <c r="L59">
        <f t="shared" si="13"/>
        <v>3</v>
      </c>
      <c r="M59">
        <f t="shared" si="14"/>
        <v>0</v>
      </c>
      <c r="N59">
        <f t="shared" si="15"/>
        <v>680</v>
      </c>
      <c r="O59">
        <f t="shared" si="16"/>
        <v>3</v>
      </c>
    </row>
    <row r="60" spans="1:15" x14ac:dyDescent="0.2">
      <c r="A60">
        <v>11</v>
      </c>
      <c r="B60">
        <f t="shared" si="3"/>
        <v>0</v>
      </c>
      <c r="C60">
        <f t="shared" si="4"/>
        <v>0</v>
      </c>
      <c r="D60">
        <f t="shared" si="5"/>
        <v>0</v>
      </c>
      <c r="E60">
        <f t="shared" si="6"/>
        <v>0</v>
      </c>
      <c r="F60">
        <f t="shared" si="7"/>
        <v>0</v>
      </c>
      <c r="G60">
        <f t="shared" si="8"/>
        <v>0</v>
      </c>
      <c r="H60">
        <f t="shared" si="9"/>
        <v>0</v>
      </c>
      <c r="I60">
        <f t="shared" si="10"/>
        <v>0</v>
      </c>
      <c r="J60">
        <f t="shared" si="11"/>
        <v>0</v>
      </c>
      <c r="K60">
        <f t="shared" si="12"/>
        <v>0</v>
      </c>
      <c r="L60">
        <f t="shared" si="13"/>
        <v>0</v>
      </c>
      <c r="M60">
        <f t="shared" si="14"/>
        <v>0</v>
      </c>
      <c r="N60">
        <f t="shared" si="15"/>
        <v>0</v>
      </c>
      <c r="O60">
        <f t="shared" si="16"/>
        <v>0</v>
      </c>
    </row>
    <row r="61" spans="1:15" x14ac:dyDescent="0.2">
      <c r="A61">
        <v>12</v>
      </c>
      <c r="B61">
        <f t="shared" si="3"/>
        <v>1500</v>
      </c>
      <c r="C61">
        <f t="shared" si="4"/>
        <v>1.4</v>
      </c>
      <c r="D61">
        <f t="shared" si="5"/>
        <v>2000</v>
      </c>
      <c r="E61">
        <f t="shared" si="6"/>
        <v>1.4</v>
      </c>
      <c r="F61">
        <f t="shared" si="7"/>
        <v>500</v>
      </c>
      <c r="G61">
        <f t="shared" si="8"/>
        <v>3</v>
      </c>
      <c r="H61">
        <f t="shared" si="9"/>
        <v>500</v>
      </c>
      <c r="I61">
        <f t="shared" si="10"/>
        <v>3</v>
      </c>
      <c r="J61">
        <f t="shared" si="11"/>
        <v>300</v>
      </c>
      <c r="K61">
        <f t="shared" si="12"/>
        <v>385</v>
      </c>
      <c r="L61">
        <f t="shared" si="13"/>
        <v>3</v>
      </c>
      <c r="M61">
        <f t="shared" si="14"/>
        <v>400</v>
      </c>
      <c r="N61">
        <f t="shared" si="15"/>
        <v>680</v>
      </c>
      <c r="O61">
        <f t="shared" si="16"/>
        <v>3</v>
      </c>
    </row>
    <row r="62" spans="1:15" x14ac:dyDescent="0.2">
      <c r="A62">
        <v>7</v>
      </c>
      <c r="B62">
        <f t="shared" si="3"/>
        <v>0</v>
      </c>
      <c r="C62">
        <f t="shared" si="4"/>
        <v>0</v>
      </c>
      <c r="D62">
        <f t="shared" si="5"/>
        <v>0</v>
      </c>
      <c r="E62">
        <f t="shared" si="6"/>
        <v>0</v>
      </c>
      <c r="F62">
        <f t="shared" si="7"/>
        <v>0</v>
      </c>
      <c r="G62">
        <f t="shared" si="8"/>
        <v>0</v>
      </c>
      <c r="H62">
        <f t="shared" si="9"/>
        <v>0</v>
      </c>
      <c r="I62">
        <f t="shared" si="10"/>
        <v>0</v>
      </c>
      <c r="J62">
        <f t="shared" si="11"/>
        <v>0</v>
      </c>
      <c r="K62">
        <f t="shared" si="12"/>
        <v>0</v>
      </c>
      <c r="L62">
        <f t="shared" si="13"/>
        <v>0</v>
      </c>
      <c r="M62">
        <f t="shared" si="14"/>
        <v>0</v>
      </c>
      <c r="N62">
        <f t="shared" si="15"/>
        <v>0</v>
      </c>
      <c r="O62">
        <f t="shared" si="16"/>
        <v>0</v>
      </c>
    </row>
    <row r="63" spans="1:15" x14ac:dyDescent="0.2">
      <c r="A63">
        <v>8</v>
      </c>
      <c r="B63">
        <f t="shared" si="3"/>
        <v>0</v>
      </c>
      <c r="C63">
        <f t="shared" si="4"/>
        <v>0</v>
      </c>
      <c r="D63">
        <f t="shared" si="5"/>
        <v>0</v>
      </c>
      <c r="E63">
        <f t="shared" si="6"/>
        <v>0</v>
      </c>
      <c r="F63">
        <f t="shared" si="7"/>
        <v>0</v>
      </c>
      <c r="G63">
        <f t="shared" si="8"/>
        <v>0</v>
      </c>
      <c r="H63">
        <f t="shared" si="9"/>
        <v>0</v>
      </c>
      <c r="I63">
        <f t="shared" si="10"/>
        <v>0</v>
      </c>
      <c r="J63">
        <f t="shared" si="11"/>
        <v>0</v>
      </c>
      <c r="K63">
        <f t="shared" si="12"/>
        <v>0</v>
      </c>
      <c r="L63">
        <f t="shared" si="13"/>
        <v>0</v>
      </c>
      <c r="M63">
        <f t="shared" si="14"/>
        <v>0</v>
      </c>
      <c r="N63">
        <f t="shared" si="15"/>
        <v>0</v>
      </c>
      <c r="O63">
        <f t="shared" si="16"/>
        <v>0</v>
      </c>
    </row>
    <row r="64" spans="1:15" x14ac:dyDescent="0.2">
      <c r="A64">
        <v>9</v>
      </c>
      <c r="B64">
        <f t="shared" si="3"/>
        <v>0</v>
      </c>
      <c r="C64">
        <f t="shared" si="4"/>
        <v>0</v>
      </c>
      <c r="D64">
        <f t="shared" si="5"/>
        <v>0</v>
      </c>
      <c r="E64">
        <f t="shared" si="6"/>
        <v>0</v>
      </c>
      <c r="F64">
        <f t="shared" si="7"/>
        <v>0</v>
      </c>
      <c r="G64">
        <f t="shared" si="8"/>
        <v>0</v>
      </c>
      <c r="H64">
        <f t="shared" si="9"/>
        <v>0</v>
      </c>
      <c r="I64">
        <f t="shared" si="10"/>
        <v>0</v>
      </c>
      <c r="J64">
        <f t="shared" si="11"/>
        <v>0</v>
      </c>
      <c r="K64">
        <f t="shared" si="12"/>
        <v>0</v>
      </c>
      <c r="L64">
        <f t="shared" si="13"/>
        <v>0</v>
      </c>
      <c r="M64">
        <f t="shared" si="14"/>
        <v>0</v>
      </c>
      <c r="N64">
        <f t="shared" si="15"/>
        <v>0</v>
      </c>
      <c r="O64">
        <f t="shared" si="16"/>
        <v>0</v>
      </c>
    </row>
    <row r="65" spans="1:15" x14ac:dyDescent="0.2">
      <c r="A65">
        <v>10</v>
      </c>
      <c r="B65">
        <f t="shared" si="3"/>
        <v>1500</v>
      </c>
      <c r="C65">
        <f t="shared" si="4"/>
        <v>1.4</v>
      </c>
      <c r="D65">
        <f t="shared" si="5"/>
        <v>2000</v>
      </c>
      <c r="E65">
        <f t="shared" si="6"/>
        <v>1.4</v>
      </c>
      <c r="F65">
        <f t="shared" si="7"/>
        <v>500</v>
      </c>
      <c r="G65">
        <f t="shared" si="8"/>
        <v>3</v>
      </c>
      <c r="H65">
        <f t="shared" si="9"/>
        <v>500</v>
      </c>
      <c r="I65">
        <f t="shared" si="10"/>
        <v>3</v>
      </c>
      <c r="J65">
        <f t="shared" si="11"/>
        <v>0</v>
      </c>
      <c r="K65">
        <f t="shared" si="12"/>
        <v>385</v>
      </c>
      <c r="L65">
        <f t="shared" si="13"/>
        <v>3</v>
      </c>
      <c r="M65">
        <f t="shared" si="14"/>
        <v>0</v>
      </c>
      <c r="N65">
        <f t="shared" si="15"/>
        <v>680</v>
      </c>
      <c r="O65">
        <f t="shared" si="16"/>
        <v>3</v>
      </c>
    </row>
    <row r="66" spans="1:15" x14ac:dyDescent="0.2">
      <c r="A66">
        <v>11</v>
      </c>
      <c r="B66">
        <f t="shared" si="3"/>
        <v>0</v>
      </c>
      <c r="C66">
        <f t="shared" si="4"/>
        <v>0</v>
      </c>
      <c r="D66">
        <f t="shared" si="5"/>
        <v>0</v>
      </c>
      <c r="E66">
        <f t="shared" si="6"/>
        <v>0</v>
      </c>
      <c r="F66">
        <f t="shared" si="7"/>
        <v>0</v>
      </c>
      <c r="G66">
        <f t="shared" si="8"/>
        <v>0</v>
      </c>
      <c r="H66">
        <f t="shared" si="9"/>
        <v>0</v>
      </c>
      <c r="I66">
        <f t="shared" si="10"/>
        <v>0</v>
      </c>
      <c r="J66">
        <f t="shared" si="11"/>
        <v>0</v>
      </c>
      <c r="K66">
        <f t="shared" si="12"/>
        <v>0</v>
      </c>
      <c r="L66">
        <f t="shared" si="13"/>
        <v>0</v>
      </c>
      <c r="M66">
        <f t="shared" si="14"/>
        <v>0</v>
      </c>
      <c r="N66">
        <f t="shared" si="15"/>
        <v>0</v>
      </c>
      <c r="O66">
        <f t="shared" si="16"/>
        <v>0</v>
      </c>
    </row>
    <row r="67" spans="1:15" x14ac:dyDescent="0.2">
      <c r="A67">
        <v>12</v>
      </c>
      <c r="B67">
        <f t="shared" si="3"/>
        <v>1500</v>
      </c>
      <c r="C67">
        <f t="shared" si="4"/>
        <v>1.4</v>
      </c>
      <c r="D67">
        <f t="shared" si="5"/>
        <v>2000</v>
      </c>
      <c r="E67">
        <f t="shared" si="6"/>
        <v>1.4</v>
      </c>
      <c r="F67">
        <f t="shared" si="7"/>
        <v>500</v>
      </c>
      <c r="G67">
        <f t="shared" si="8"/>
        <v>3</v>
      </c>
      <c r="H67">
        <f t="shared" si="9"/>
        <v>500</v>
      </c>
      <c r="I67">
        <f t="shared" si="10"/>
        <v>3</v>
      </c>
      <c r="J67">
        <f t="shared" si="11"/>
        <v>300</v>
      </c>
      <c r="K67">
        <f t="shared" si="12"/>
        <v>385</v>
      </c>
      <c r="L67">
        <f t="shared" si="13"/>
        <v>3</v>
      </c>
      <c r="M67">
        <f t="shared" si="14"/>
        <v>400</v>
      </c>
      <c r="N67">
        <f t="shared" si="15"/>
        <v>680</v>
      </c>
      <c r="O67">
        <f t="shared" si="16"/>
        <v>3</v>
      </c>
    </row>
    <row r="68" spans="1:15" x14ac:dyDescent="0.2">
      <c r="A68">
        <v>13</v>
      </c>
      <c r="B68">
        <f t="shared" si="3"/>
        <v>0</v>
      </c>
      <c r="C68">
        <f t="shared" si="4"/>
        <v>0</v>
      </c>
      <c r="D68">
        <f t="shared" si="5"/>
        <v>0</v>
      </c>
      <c r="E68">
        <f t="shared" si="6"/>
        <v>0</v>
      </c>
      <c r="F68">
        <f t="shared" si="7"/>
        <v>0</v>
      </c>
      <c r="G68">
        <f t="shared" si="8"/>
        <v>0</v>
      </c>
      <c r="H68">
        <f t="shared" si="9"/>
        <v>0</v>
      </c>
      <c r="I68">
        <f t="shared" si="10"/>
        <v>0</v>
      </c>
      <c r="J68">
        <f t="shared" si="11"/>
        <v>0</v>
      </c>
      <c r="K68">
        <f t="shared" si="12"/>
        <v>0</v>
      </c>
      <c r="L68">
        <f t="shared" si="13"/>
        <v>0</v>
      </c>
      <c r="M68">
        <f t="shared" si="14"/>
        <v>0</v>
      </c>
      <c r="N68">
        <f t="shared" si="15"/>
        <v>0</v>
      </c>
      <c r="O68">
        <f t="shared" si="16"/>
        <v>0</v>
      </c>
    </row>
    <row r="69" spans="1:15" x14ac:dyDescent="0.2">
      <c r="A69">
        <v>14</v>
      </c>
      <c r="B69">
        <f t="shared" si="3"/>
        <v>0</v>
      </c>
      <c r="C69">
        <f t="shared" si="4"/>
        <v>0</v>
      </c>
      <c r="D69">
        <f t="shared" si="5"/>
        <v>0</v>
      </c>
      <c r="E69">
        <f t="shared" si="6"/>
        <v>0</v>
      </c>
      <c r="F69">
        <f t="shared" si="7"/>
        <v>0</v>
      </c>
      <c r="G69">
        <f t="shared" si="8"/>
        <v>0</v>
      </c>
      <c r="H69">
        <f t="shared" si="9"/>
        <v>0</v>
      </c>
      <c r="I69">
        <f t="shared" si="10"/>
        <v>0</v>
      </c>
      <c r="J69">
        <f t="shared" si="11"/>
        <v>0</v>
      </c>
      <c r="K69">
        <f t="shared" si="12"/>
        <v>0</v>
      </c>
      <c r="L69">
        <f t="shared" si="13"/>
        <v>0</v>
      </c>
      <c r="M69">
        <f t="shared" si="14"/>
        <v>0</v>
      </c>
      <c r="N69">
        <f t="shared" si="15"/>
        <v>0</v>
      </c>
      <c r="O69">
        <f t="shared" si="16"/>
        <v>0</v>
      </c>
    </row>
    <row r="70" spans="1:15" x14ac:dyDescent="0.2">
      <c r="A70">
        <v>15</v>
      </c>
      <c r="B70">
        <f t="shared" si="3"/>
        <v>0</v>
      </c>
      <c r="C70">
        <f t="shared" si="4"/>
        <v>0</v>
      </c>
      <c r="D70">
        <f t="shared" si="5"/>
        <v>0</v>
      </c>
      <c r="E70">
        <f t="shared" si="6"/>
        <v>0</v>
      </c>
      <c r="F70">
        <f t="shared" si="7"/>
        <v>0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0</v>
      </c>
      <c r="K70">
        <f t="shared" si="12"/>
        <v>0</v>
      </c>
      <c r="L70">
        <f t="shared" si="13"/>
        <v>0</v>
      </c>
      <c r="M70">
        <f t="shared" si="14"/>
        <v>0</v>
      </c>
      <c r="N70">
        <f t="shared" si="15"/>
        <v>0</v>
      </c>
      <c r="O70">
        <f t="shared" si="16"/>
        <v>0</v>
      </c>
    </row>
    <row r="71" spans="1:15" x14ac:dyDescent="0.2">
      <c r="A71">
        <v>16</v>
      </c>
      <c r="B71">
        <f t="shared" si="3"/>
        <v>2500</v>
      </c>
      <c r="C71">
        <f t="shared" si="4"/>
        <v>1.2</v>
      </c>
      <c r="D71">
        <f t="shared" si="5"/>
        <v>3000</v>
      </c>
      <c r="E71">
        <f t="shared" si="6"/>
        <v>1.2</v>
      </c>
      <c r="F71">
        <f t="shared" si="7"/>
        <v>1000</v>
      </c>
      <c r="G71">
        <f t="shared" si="8"/>
        <v>3</v>
      </c>
      <c r="H71">
        <f t="shared" si="9"/>
        <v>1000</v>
      </c>
      <c r="I71">
        <f t="shared" si="10"/>
        <v>3</v>
      </c>
      <c r="J71">
        <f t="shared" si="11"/>
        <v>0</v>
      </c>
      <c r="K71">
        <f t="shared" si="12"/>
        <v>550</v>
      </c>
      <c r="L71">
        <f t="shared" si="13"/>
        <v>3</v>
      </c>
      <c r="M71">
        <f t="shared" si="14"/>
        <v>0</v>
      </c>
      <c r="N71">
        <f t="shared" si="15"/>
        <v>1020</v>
      </c>
      <c r="O71">
        <f t="shared" si="16"/>
        <v>3</v>
      </c>
    </row>
    <row r="72" spans="1:15" x14ac:dyDescent="0.2">
      <c r="A72">
        <v>17</v>
      </c>
      <c r="B72">
        <f t="shared" si="3"/>
        <v>0</v>
      </c>
      <c r="C72">
        <f t="shared" si="4"/>
        <v>0</v>
      </c>
      <c r="D72">
        <f t="shared" si="5"/>
        <v>0</v>
      </c>
      <c r="E72">
        <f t="shared" si="6"/>
        <v>0</v>
      </c>
      <c r="F72">
        <f t="shared" si="7"/>
        <v>0</v>
      </c>
      <c r="G72">
        <f t="shared" si="8"/>
        <v>0</v>
      </c>
      <c r="H72">
        <f t="shared" si="9"/>
        <v>0</v>
      </c>
      <c r="I72">
        <f t="shared" si="10"/>
        <v>0</v>
      </c>
      <c r="J72">
        <f t="shared" si="11"/>
        <v>0</v>
      </c>
      <c r="K72">
        <f t="shared" si="12"/>
        <v>0</v>
      </c>
      <c r="L72">
        <f t="shared" si="13"/>
        <v>0</v>
      </c>
      <c r="M72">
        <f t="shared" si="14"/>
        <v>0</v>
      </c>
      <c r="N72">
        <f t="shared" si="15"/>
        <v>0</v>
      </c>
      <c r="O72">
        <f t="shared" si="16"/>
        <v>0</v>
      </c>
    </row>
    <row r="73" spans="1:15" x14ac:dyDescent="0.2">
      <c r="A73">
        <v>18</v>
      </c>
      <c r="B73">
        <f t="shared" si="3"/>
        <v>2500</v>
      </c>
      <c r="C73">
        <f t="shared" si="4"/>
        <v>1.2</v>
      </c>
      <c r="D73">
        <f t="shared" si="5"/>
        <v>3000</v>
      </c>
      <c r="E73">
        <f t="shared" si="6"/>
        <v>1.2</v>
      </c>
      <c r="F73">
        <f t="shared" si="7"/>
        <v>1000</v>
      </c>
      <c r="G73">
        <f t="shared" si="8"/>
        <v>3</v>
      </c>
      <c r="H73">
        <f t="shared" si="9"/>
        <v>1000</v>
      </c>
      <c r="I73">
        <f t="shared" si="10"/>
        <v>3</v>
      </c>
      <c r="J73">
        <f t="shared" si="11"/>
        <v>600</v>
      </c>
      <c r="K73">
        <f t="shared" si="12"/>
        <v>550</v>
      </c>
      <c r="L73">
        <f t="shared" si="13"/>
        <v>3</v>
      </c>
      <c r="M73">
        <f t="shared" si="14"/>
        <v>600</v>
      </c>
      <c r="N73">
        <f t="shared" si="15"/>
        <v>1020</v>
      </c>
      <c r="O73">
        <f t="shared" si="16"/>
        <v>3</v>
      </c>
    </row>
    <row r="74" spans="1:15" x14ac:dyDescent="0.2">
      <c r="A74">
        <v>7</v>
      </c>
      <c r="B74">
        <f t="shared" si="3"/>
        <v>0</v>
      </c>
      <c r="C74">
        <f t="shared" si="4"/>
        <v>0</v>
      </c>
      <c r="D74">
        <f t="shared" si="5"/>
        <v>0</v>
      </c>
      <c r="E74">
        <f t="shared" si="6"/>
        <v>0</v>
      </c>
      <c r="F74">
        <f t="shared" si="7"/>
        <v>0</v>
      </c>
      <c r="G74">
        <f t="shared" si="8"/>
        <v>0</v>
      </c>
      <c r="H74">
        <f t="shared" si="9"/>
        <v>0</v>
      </c>
      <c r="I74">
        <f t="shared" si="10"/>
        <v>0</v>
      </c>
      <c r="J74">
        <f t="shared" si="11"/>
        <v>0</v>
      </c>
      <c r="K74">
        <f t="shared" si="12"/>
        <v>0</v>
      </c>
      <c r="L74">
        <f t="shared" si="13"/>
        <v>0</v>
      </c>
      <c r="M74">
        <f t="shared" si="14"/>
        <v>0</v>
      </c>
      <c r="N74">
        <f t="shared" si="15"/>
        <v>0</v>
      </c>
      <c r="O74">
        <f t="shared" si="16"/>
        <v>0</v>
      </c>
    </row>
    <row r="75" spans="1:15" x14ac:dyDescent="0.2">
      <c r="A75">
        <v>8</v>
      </c>
      <c r="B75">
        <f t="shared" si="3"/>
        <v>0</v>
      </c>
      <c r="C75">
        <f t="shared" si="4"/>
        <v>0</v>
      </c>
      <c r="D75">
        <f t="shared" si="5"/>
        <v>0</v>
      </c>
      <c r="E75">
        <f t="shared" si="6"/>
        <v>0</v>
      </c>
      <c r="F75">
        <f t="shared" si="7"/>
        <v>0</v>
      </c>
      <c r="G75">
        <f t="shared" si="8"/>
        <v>0</v>
      </c>
      <c r="H75">
        <f t="shared" si="9"/>
        <v>0</v>
      </c>
      <c r="I75">
        <f t="shared" si="10"/>
        <v>0</v>
      </c>
      <c r="J75">
        <f t="shared" si="11"/>
        <v>0</v>
      </c>
      <c r="K75">
        <f t="shared" si="12"/>
        <v>0</v>
      </c>
      <c r="L75">
        <f t="shared" si="13"/>
        <v>0</v>
      </c>
      <c r="M75">
        <f t="shared" si="14"/>
        <v>0</v>
      </c>
      <c r="N75">
        <f t="shared" si="15"/>
        <v>0</v>
      </c>
      <c r="O75">
        <f t="shared" si="16"/>
        <v>0</v>
      </c>
    </row>
    <row r="76" spans="1:15" x14ac:dyDescent="0.2">
      <c r="A76">
        <v>9</v>
      </c>
      <c r="B76">
        <f t="shared" si="3"/>
        <v>0</v>
      </c>
      <c r="C76">
        <f t="shared" si="4"/>
        <v>0</v>
      </c>
      <c r="D76">
        <f t="shared" si="5"/>
        <v>0</v>
      </c>
      <c r="E76">
        <f t="shared" si="6"/>
        <v>0</v>
      </c>
      <c r="F76">
        <f t="shared" si="7"/>
        <v>0</v>
      </c>
      <c r="G76">
        <f t="shared" si="8"/>
        <v>0</v>
      </c>
      <c r="H76">
        <f t="shared" si="9"/>
        <v>0</v>
      </c>
      <c r="I76">
        <f t="shared" si="10"/>
        <v>0</v>
      </c>
      <c r="J76">
        <f t="shared" si="11"/>
        <v>0</v>
      </c>
      <c r="K76">
        <f t="shared" si="12"/>
        <v>0</v>
      </c>
      <c r="L76">
        <f t="shared" si="13"/>
        <v>0</v>
      </c>
      <c r="M76">
        <f t="shared" si="14"/>
        <v>0</v>
      </c>
      <c r="N76">
        <f t="shared" si="15"/>
        <v>0</v>
      </c>
      <c r="O76">
        <f t="shared" si="16"/>
        <v>0</v>
      </c>
    </row>
    <row r="77" spans="1:15" x14ac:dyDescent="0.2">
      <c r="A77">
        <v>10</v>
      </c>
      <c r="B77">
        <f t="shared" si="3"/>
        <v>1500</v>
      </c>
      <c r="C77">
        <f t="shared" si="4"/>
        <v>1.4</v>
      </c>
      <c r="D77">
        <f t="shared" si="5"/>
        <v>2000</v>
      </c>
      <c r="E77">
        <f t="shared" si="6"/>
        <v>1.4</v>
      </c>
      <c r="F77">
        <f t="shared" si="7"/>
        <v>500</v>
      </c>
      <c r="G77">
        <f t="shared" si="8"/>
        <v>3</v>
      </c>
      <c r="H77">
        <f t="shared" si="9"/>
        <v>500</v>
      </c>
      <c r="I77">
        <f t="shared" si="10"/>
        <v>3</v>
      </c>
      <c r="J77">
        <f t="shared" si="11"/>
        <v>0</v>
      </c>
      <c r="K77">
        <f t="shared" si="12"/>
        <v>385</v>
      </c>
      <c r="L77">
        <f t="shared" si="13"/>
        <v>3</v>
      </c>
      <c r="M77">
        <f t="shared" si="14"/>
        <v>0</v>
      </c>
      <c r="N77">
        <f t="shared" si="15"/>
        <v>680</v>
      </c>
      <c r="O77">
        <f t="shared" si="16"/>
        <v>3</v>
      </c>
    </row>
    <row r="78" spans="1:15" x14ac:dyDescent="0.2">
      <c r="A78">
        <v>11</v>
      </c>
      <c r="B78">
        <f t="shared" si="3"/>
        <v>0</v>
      </c>
      <c r="C78">
        <f t="shared" si="4"/>
        <v>0</v>
      </c>
      <c r="D78">
        <f t="shared" si="5"/>
        <v>0</v>
      </c>
      <c r="E78">
        <f t="shared" si="6"/>
        <v>0</v>
      </c>
      <c r="F78">
        <f t="shared" si="7"/>
        <v>0</v>
      </c>
      <c r="G78">
        <f t="shared" si="8"/>
        <v>0</v>
      </c>
      <c r="H78">
        <f t="shared" si="9"/>
        <v>0</v>
      </c>
      <c r="I78">
        <f t="shared" si="10"/>
        <v>0</v>
      </c>
      <c r="J78">
        <f t="shared" si="11"/>
        <v>0</v>
      </c>
      <c r="K78">
        <f t="shared" si="12"/>
        <v>0</v>
      </c>
      <c r="L78">
        <f t="shared" si="13"/>
        <v>0</v>
      </c>
      <c r="M78">
        <f t="shared" si="14"/>
        <v>0</v>
      </c>
      <c r="N78">
        <f t="shared" si="15"/>
        <v>0</v>
      </c>
      <c r="O78">
        <f t="shared" si="16"/>
        <v>0</v>
      </c>
    </row>
    <row r="79" spans="1:15" x14ac:dyDescent="0.2">
      <c r="A79">
        <v>12</v>
      </c>
      <c r="B79">
        <f t="shared" si="3"/>
        <v>1500</v>
      </c>
      <c r="C79">
        <f t="shared" si="4"/>
        <v>1.4</v>
      </c>
      <c r="D79">
        <f t="shared" si="5"/>
        <v>2000</v>
      </c>
      <c r="E79">
        <f t="shared" si="6"/>
        <v>1.4</v>
      </c>
      <c r="F79">
        <f t="shared" si="7"/>
        <v>500</v>
      </c>
      <c r="G79">
        <f t="shared" si="8"/>
        <v>3</v>
      </c>
      <c r="H79">
        <f t="shared" si="9"/>
        <v>500</v>
      </c>
      <c r="I79">
        <f t="shared" si="10"/>
        <v>3</v>
      </c>
      <c r="J79">
        <f t="shared" si="11"/>
        <v>300</v>
      </c>
      <c r="K79">
        <f t="shared" si="12"/>
        <v>385</v>
      </c>
      <c r="L79">
        <f t="shared" si="13"/>
        <v>3</v>
      </c>
      <c r="M79">
        <f t="shared" si="14"/>
        <v>400</v>
      </c>
      <c r="N79">
        <f t="shared" si="15"/>
        <v>680</v>
      </c>
      <c r="O79">
        <f t="shared" si="16"/>
        <v>3</v>
      </c>
    </row>
    <row r="80" spans="1:15" x14ac:dyDescent="0.2">
      <c r="A80">
        <v>7</v>
      </c>
      <c r="B80">
        <f t="shared" si="3"/>
        <v>0</v>
      </c>
      <c r="C80">
        <f t="shared" si="4"/>
        <v>0</v>
      </c>
      <c r="D80">
        <f t="shared" si="5"/>
        <v>0</v>
      </c>
      <c r="E80">
        <f t="shared" si="6"/>
        <v>0</v>
      </c>
      <c r="F80">
        <f t="shared" si="7"/>
        <v>0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0</v>
      </c>
      <c r="K80">
        <f t="shared" si="12"/>
        <v>0</v>
      </c>
      <c r="L80">
        <f t="shared" si="13"/>
        <v>0</v>
      </c>
      <c r="M80">
        <f t="shared" si="14"/>
        <v>0</v>
      </c>
      <c r="N80">
        <f t="shared" si="15"/>
        <v>0</v>
      </c>
      <c r="O80">
        <f t="shared" si="16"/>
        <v>0</v>
      </c>
    </row>
    <row r="81" spans="1:15" x14ac:dyDescent="0.2">
      <c r="A81">
        <v>8</v>
      </c>
      <c r="B81">
        <f t="shared" si="3"/>
        <v>0</v>
      </c>
      <c r="C81">
        <f t="shared" si="4"/>
        <v>0</v>
      </c>
      <c r="D81">
        <f t="shared" si="5"/>
        <v>0</v>
      </c>
      <c r="E81">
        <f t="shared" si="6"/>
        <v>0</v>
      </c>
      <c r="F81">
        <f t="shared" si="7"/>
        <v>0</v>
      </c>
      <c r="G81">
        <f t="shared" si="8"/>
        <v>0</v>
      </c>
      <c r="H81">
        <f t="shared" si="9"/>
        <v>0</v>
      </c>
      <c r="I81">
        <f t="shared" si="10"/>
        <v>0</v>
      </c>
      <c r="J81">
        <f t="shared" si="11"/>
        <v>0</v>
      </c>
      <c r="K81">
        <f t="shared" si="12"/>
        <v>0</v>
      </c>
      <c r="L81">
        <f t="shared" si="13"/>
        <v>0</v>
      </c>
      <c r="M81">
        <f t="shared" si="14"/>
        <v>0</v>
      </c>
      <c r="N81">
        <f t="shared" si="15"/>
        <v>0</v>
      </c>
      <c r="O81">
        <f t="shared" si="16"/>
        <v>0</v>
      </c>
    </row>
    <row r="82" spans="1:15" x14ac:dyDescent="0.2">
      <c r="A82">
        <v>9</v>
      </c>
      <c r="B82">
        <f t="shared" si="3"/>
        <v>0</v>
      </c>
      <c r="C82">
        <f t="shared" si="4"/>
        <v>0</v>
      </c>
      <c r="D82">
        <f t="shared" si="5"/>
        <v>0</v>
      </c>
      <c r="E82">
        <f t="shared" si="6"/>
        <v>0</v>
      </c>
      <c r="F82">
        <f t="shared" si="7"/>
        <v>0</v>
      </c>
      <c r="G82">
        <f t="shared" si="8"/>
        <v>0</v>
      </c>
      <c r="H82">
        <f t="shared" si="9"/>
        <v>0</v>
      </c>
      <c r="I82">
        <f t="shared" si="10"/>
        <v>0</v>
      </c>
      <c r="J82">
        <f t="shared" si="11"/>
        <v>0</v>
      </c>
      <c r="K82">
        <f t="shared" si="12"/>
        <v>0</v>
      </c>
      <c r="L82">
        <f t="shared" si="13"/>
        <v>0</v>
      </c>
      <c r="M82">
        <f t="shared" si="14"/>
        <v>0</v>
      </c>
      <c r="N82">
        <f t="shared" si="15"/>
        <v>0</v>
      </c>
      <c r="O82">
        <f t="shared" si="16"/>
        <v>0</v>
      </c>
    </row>
    <row r="83" spans="1:15" x14ac:dyDescent="0.2">
      <c r="A83">
        <v>10</v>
      </c>
      <c r="B83">
        <f t="shared" si="3"/>
        <v>1500</v>
      </c>
      <c r="C83">
        <f t="shared" si="4"/>
        <v>1.4</v>
      </c>
      <c r="D83">
        <f t="shared" si="5"/>
        <v>2000</v>
      </c>
      <c r="E83">
        <f t="shared" si="6"/>
        <v>1.4</v>
      </c>
      <c r="F83">
        <f t="shared" si="7"/>
        <v>500</v>
      </c>
      <c r="G83">
        <f t="shared" si="8"/>
        <v>3</v>
      </c>
      <c r="H83">
        <f t="shared" si="9"/>
        <v>500</v>
      </c>
      <c r="I83">
        <f t="shared" si="10"/>
        <v>3</v>
      </c>
      <c r="J83">
        <f t="shared" si="11"/>
        <v>0</v>
      </c>
      <c r="K83">
        <f t="shared" si="12"/>
        <v>385</v>
      </c>
      <c r="L83">
        <f t="shared" si="13"/>
        <v>3</v>
      </c>
      <c r="M83">
        <f t="shared" si="14"/>
        <v>0</v>
      </c>
      <c r="N83">
        <f t="shared" si="15"/>
        <v>680</v>
      </c>
      <c r="O83">
        <f t="shared" si="16"/>
        <v>3</v>
      </c>
    </row>
    <row r="84" spans="1:15" x14ac:dyDescent="0.2">
      <c r="A84">
        <v>11</v>
      </c>
      <c r="B84">
        <f t="shared" si="3"/>
        <v>0</v>
      </c>
      <c r="C84">
        <f t="shared" si="4"/>
        <v>0</v>
      </c>
      <c r="D84">
        <f t="shared" si="5"/>
        <v>0</v>
      </c>
      <c r="E84">
        <f t="shared" si="6"/>
        <v>0</v>
      </c>
      <c r="F84">
        <f t="shared" si="7"/>
        <v>0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0</v>
      </c>
      <c r="K84">
        <f t="shared" si="12"/>
        <v>0</v>
      </c>
      <c r="L84">
        <f t="shared" si="13"/>
        <v>0</v>
      </c>
      <c r="M84">
        <f t="shared" si="14"/>
        <v>0</v>
      </c>
      <c r="N84">
        <f t="shared" si="15"/>
        <v>0</v>
      </c>
      <c r="O84">
        <f t="shared" si="16"/>
        <v>0</v>
      </c>
    </row>
    <row r="85" spans="1:15" x14ac:dyDescent="0.2">
      <c r="A85">
        <v>12</v>
      </c>
      <c r="B85">
        <f t="shared" si="3"/>
        <v>1500</v>
      </c>
      <c r="C85">
        <f t="shared" si="4"/>
        <v>1.4</v>
      </c>
      <c r="D85">
        <f t="shared" si="5"/>
        <v>2000</v>
      </c>
      <c r="E85">
        <f t="shared" si="6"/>
        <v>1.4</v>
      </c>
      <c r="F85">
        <f t="shared" si="7"/>
        <v>500</v>
      </c>
      <c r="G85">
        <f t="shared" si="8"/>
        <v>3</v>
      </c>
      <c r="H85">
        <f t="shared" si="9"/>
        <v>500</v>
      </c>
      <c r="I85">
        <f t="shared" si="10"/>
        <v>3</v>
      </c>
      <c r="J85">
        <f t="shared" si="11"/>
        <v>300</v>
      </c>
      <c r="K85">
        <f t="shared" si="12"/>
        <v>385</v>
      </c>
      <c r="L85">
        <f t="shared" si="13"/>
        <v>3</v>
      </c>
      <c r="M85">
        <f t="shared" si="14"/>
        <v>400</v>
      </c>
      <c r="N85">
        <f t="shared" si="15"/>
        <v>680</v>
      </c>
      <c r="O85">
        <f t="shared" si="16"/>
        <v>3</v>
      </c>
    </row>
    <row r="86" spans="1:15" x14ac:dyDescent="0.2">
      <c r="A86">
        <v>1</v>
      </c>
      <c r="B86">
        <f t="shared" si="3"/>
        <v>0</v>
      </c>
      <c r="C86">
        <f t="shared" si="4"/>
        <v>0</v>
      </c>
      <c r="D86">
        <f t="shared" si="5"/>
        <v>0</v>
      </c>
      <c r="E86">
        <f t="shared" si="6"/>
        <v>0</v>
      </c>
      <c r="F86">
        <f t="shared" si="7"/>
        <v>0</v>
      </c>
      <c r="G86">
        <f t="shared" si="8"/>
        <v>0</v>
      </c>
      <c r="H86">
        <f t="shared" si="9"/>
        <v>0</v>
      </c>
      <c r="I86">
        <f t="shared" si="10"/>
        <v>0</v>
      </c>
      <c r="J86">
        <f t="shared" si="11"/>
        <v>0</v>
      </c>
      <c r="K86">
        <f t="shared" si="12"/>
        <v>0</v>
      </c>
      <c r="L86">
        <f t="shared" si="13"/>
        <v>0</v>
      </c>
      <c r="M86">
        <f t="shared" si="14"/>
        <v>0</v>
      </c>
      <c r="N86">
        <f t="shared" si="15"/>
        <v>0</v>
      </c>
      <c r="O86">
        <f t="shared" si="16"/>
        <v>0</v>
      </c>
    </row>
    <row r="87" spans="1:15" x14ac:dyDescent="0.2">
      <c r="A87">
        <v>2</v>
      </c>
      <c r="B87">
        <f t="shared" si="3"/>
        <v>0</v>
      </c>
      <c r="C87">
        <f t="shared" si="4"/>
        <v>0</v>
      </c>
      <c r="D87">
        <f t="shared" si="5"/>
        <v>0</v>
      </c>
      <c r="E87">
        <f t="shared" si="6"/>
        <v>0</v>
      </c>
      <c r="F87">
        <f t="shared" si="7"/>
        <v>0</v>
      </c>
      <c r="G87">
        <f t="shared" si="8"/>
        <v>0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12"/>
        <v>0</v>
      </c>
      <c r="L87">
        <f t="shared" si="13"/>
        <v>0</v>
      </c>
      <c r="M87">
        <f t="shared" si="14"/>
        <v>0</v>
      </c>
      <c r="N87">
        <f t="shared" si="15"/>
        <v>0</v>
      </c>
      <c r="O87">
        <f t="shared" si="16"/>
        <v>0</v>
      </c>
    </row>
    <row r="88" spans="1:15" x14ac:dyDescent="0.2">
      <c r="A88">
        <v>3</v>
      </c>
      <c r="B88">
        <f t="shared" si="3"/>
        <v>0</v>
      </c>
      <c r="C88">
        <f t="shared" si="4"/>
        <v>0</v>
      </c>
      <c r="D88">
        <f t="shared" si="5"/>
        <v>0</v>
      </c>
      <c r="E88">
        <f t="shared" si="6"/>
        <v>0</v>
      </c>
      <c r="F88">
        <f t="shared" si="7"/>
        <v>0</v>
      </c>
      <c r="G88">
        <f t="shared" si="8"/>
        <v>0</v>
      </c>
      <c r="H88">
        <f t="shared" si="9"/>
        <v>0</v>
      </c>
      <c r="I88">
        <f t="shared" si="10"/>
        <v>0</v>
      </c>
      <c r="J88">
        <f t="shared" si="11"/>
        <v>0</v>
      </c>
      <c r="K88">
        <f t="shared" si="12"/>
        <v>0</v>
      </c>
      <c r="L88">
        <f t="shared" si="13"/>
        <v>0</v>
      </c>
      <c r="M88">
        <f t="shared" si="14"/>
        <v>0</v>
      </c>
      <c r="N88">
        <f t="shared" si="15"/>
        <v>0</v>
      </c>
      <c r="O88">
        <f t="shared" si="16"/>
        <v>0</v>
      </c>
    </row>
    <row r="89" spans="1:15" x14ac:dyDescent="0.2">
      <c r="A89">
        <v>4</v>
      </c>
      <c r="B89">
        <f t="shared" si="3"/>
        <v>1000</v>
      </c>
      <c r="C89">
        <f t="shared" si="4"/>
        <v>1.6</v>
      </c>
      <c r="D89">
        <f t="shared" si="5"/>
        <v>1000</v>
      </c>
      <c r="E89">
        <f t="shared" si="6"/>
        <v>1.6</v>
      </c>
      <c r="F89">
        <f t="shared" si="7"/>
        <v>250</v>
      </c>
      <c r="G89">
        <f t="shared" si="8"/>
        <v>3</v>
      </c>
      <c r="H89">
        <f t="shared" si="9"/>
        <v>250</v>
      </c>
      <c r="I89">
        <f t="shared" si="10"/>
        <v>3</v>
      </c>
      <c r="J89">
        <f t="shared" si="11"/>
        <v>0</v>
      </c>
      <c r="K89">
        <f t="shared" si="12"/>
        <v>165</v>
      </c>
      <c r="L89">
        <f t="shared" si="13"/>
        <v>3</v>
      </c>
      <c r="M89">
        <f t="shared" si="14"/>
        <v>0</v>
      </c>
      <c r="N89">
        <f t="shared" si="15"/>
        <v>340</v>
      </c>
      <c r="O89">
        <f t="shared" si="16"/>
        <v>3</v>
      </c>
    </row>
    <row r="90" spans="1:15" x14ac:dyDescent="0.2">
      <c r="A90">
        <v>5</v>
      </c>
      <c r="B90">
        <f t="shared" si="3"/>
        <v>0</v>
      </c>
      <c r="C90">
        <f t="shared" si="4"/>
        <v>0</v>
      </c>
      <c r="D90">
        <f t="shared" si="5"/>
        <v>0</v>
      </c>
      <c r="E90">
        <f t="shared" si="6"/>
        <v>0</v>
      </c>
      <c r="F90">
        <f t="shared" si="7"/>
        <v>0</v>
      </c>
      <c r="G90">
        <f t="shared" si="8"/>
        <v>0</v>
      </c>
      <c r="H90">
        <f t="shared" si="9"/>
        <v>0</v>
      </c>
      <c r="I90">
        <f t="shared" si="10"/>
        <v>0</v>
      </c>
      <c r="J90">
        <f t="shared" si="11"/>
        <v>0</v>
      </c>
      <c r="K90">
        <f t="shared" si="12"/>
        <v>0</v>
      </c>
      <c r="L90">
        <f t="shared" si="13"/>
        <v>0</v>
      </c>
      <c r="M90">
        <f t="shared" si="14"/>
        <v>0</v>
      </c>
      <c r="N90">
        <f t="shared" si="15"/>
        <v>0</v>
      </c>
      <c r="O90">
        <f t="shared" si="16"/>
        <v>0</v>
      </c>
    </row>
    <row r="91" spans="1:15" x14ac:dyDescent="0.2">
      <c r="A91">
        <v>6</v>
      </c>
      <c r="B91">
        <f t="shared" si="3"/>
        <v>1000</v>
      </c>
      <c r="C91">
        <f t="shared" si="4"/>
        <v>1.6</v>
      </c>
      <c r="D91">
        <f t="shared" si="5"/>
        <v>1000</v>
      </c>
      <c r="E91">
        <f t="shared" si="6"/>
        <v>1.6</v>
      </c>
      <c r="F91">
        <f t="shared" si="7"/>
        <v>250</v>
      </c>
      <c r="G91">
        <f t="shared" si="8"/>
        <v>3</v>
      </c>
      <c r="H91">
        <f t="shared" si="9"/>
        <v>250</v>
      </c>
      <c r="I91">
        <f t="shared" si="10"/>
        <v>3</v>
      </c>
      <c r="J91">
        <f t="shared" si="11"/>
        <v>100</v>
      </c>
      <c r="K91">
        <f t="shared" si="12"/>
        <v>165</v>
      </c>
      <c r="L91">
        <f t="shared" si="13"/>
        <v>3</v>
      </c>
      <c r="M91">
        <f t="shared" si="14"/>
        <v>200</v>
      </c>
      <c r="N91">
        <f t="shared" si="15"/>
        <v>340</v>
      </c>
      <c r="O91">
        <f t="shared" si="16"/>
        <v>3</v>
      </c>
    </row>
    <row r="92" spans="1:15" x14ac:dyDescent="0.2">
      <c r="A92">
        <v>13</v>
      </c>
      <c r="B92">
        <f t="shared" si="3"/>
        <v>0</v>
      </c>
      <c r="C92">
        <f t="shared" si="4"/>
        <v>0</v>
      </c>
      <c r="D92">
        <f t="shared" si="5"/>
        <v>0</v>
      </c>
      <c r="E92">
        <f t="shared" si="6"/>
        <v>0</v>
      </c>
      <c r="F92">
        <f t="shared" si="7"/>
        <v>0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0</v>
      </c>
      <c r="K92">
        <f t="shared" si="12"/>
        <v>0</v>
      </c>
      <c r="L92">
        <f t="shared" si="13"/>
        <v>0</v>
      </c>
      <c r="M92">
        <f t="shared" si="14"/>
        <v>0</v>
      </c>
      <c r="N92">
        <f t="shared" si="15"/>
        <v>0</v>
      </c>
      <c r="O92">
        <f t="shared" si="16"/>
        <v>0</v>
      </c>
    </row>
    <row r="93" spans="1:15" x14ac:dyDescent="0.2">
      <c r="A93">
        <v>14</v>
      </c>
      <c r="B93">
        <f t="shared" si="3"/>
        <v>0</v>
      </c>
      <c r="C93">
        <f t="shared" si="4"/>
        <v>0</v>
      </c>
      <c r="D93">
        <f t="shared" si="5"/>
        <v>0</v>
      </c>
      <c r="E93">
        <f t="shared" si="6"/>
        <v>0</v>
      </c>
      <c r="F93">
        <f t="shared" si="7"/>
        <v>0</v>
      </c>
      <c r="G93">
        <f t="shared" si="8"/>
        <v>0</v>
      </c>
      <c r="H93">
        <f t="shared" si="9"/>
        <v>0</v>
      </c>
      <c r="I93">
        <f t="shared" si="10"/>
        <v>0</v>
      </c>
      <c r="J93">
        <f t="shared" si="11"/>
        <v>0</v>
      </c>
      <c r="K93">
        <f t="shared" si="12"/>
        <v>0</v>
      </c>
      <c r="L93">
        <f t="shared" si="13"/>
        <v>0</v>
      </c>
      <c r="M93">
        <f t="shared" si="14"/>
        <v>0</v>
      </c>
      <c r="N93">
        <f t="shared" si="15"/>
        <v>0</v>
      </c>
      <c r="O93">
        <f t="shared" si="16"/>
        <v>0</v>
      </c>
    </row>
    <row r="94" spans="1:15" x14ac:dyDescent="0.2">
      <c r="A94">
        <v>15</v>
      </c>
      <c r="B94">
        <f t="shared" si="3"/>
        <v>0</v>
      </c>
      <c r="C94">
        <f t="shared" si="4"/>
        <v>0</v>
      </c>
      <c r="D94">
        <f t="shared" si="5"/>
        <v>0</v>
      </c>
      <c r="E94">
        <f t="shared" si="6"/>
        <v>0</v>
      </c>
      <c r="F94">
        <f t="shared" si="7"/>
        <v>0</v>
      </c>
      <c r="G94">
        <f t="shared" si="8"/>
        <v>0</v>
      </c>
      <c r="H94">
        <f t="shared" si="9"/>
        <v>0</v>
      </c>
      <c r="I94">
        <f t="shared" si="10"/>
        <v>0</v>
      </c>
      <c r="J94">
        <f t="shared" si="11"/>
        <v>0</v>
      </c>
      <c r="K94">
        <f t="shared" si="12"/>
        <v>0</v>
      </c>
      <c r="L94">
        <f t="shared" si="13"/>
        <v>0</v>
      </c>
      <c r="M94">
        <f t="shared" si="14"/>
        <v>0</v>
      </c>
      <c r="N94">
        <f t="shared" si="15"/>
        <v>0</v>
      </c>
      <c r="O94">
        <f t="shared" si="16"/>
        <v>0</v>
      </c>
    </row>
    <row r="95" spans="1:15" x14ac:dyDescent="0.2">
      <c r="A95">
        <v>16</v>
      </c>
      <c r="B95">
        <f t="shared" si="3"/>
        <v>2500</v>
      </c>
      <c r="C95">
        <f t="shared" si="4"/>
        <v>1.2</v>
      </c>
      <c r="D95">
        <f t="shared" si="5"/>
        <v>3000</v>
      </c>
      <c r="E95">
        <f t="shared" si="6"/>
        <v>1.2</v>
      </c>
      <c r="F95">
        <f t="shared" si="7"/>
        <v>1000</v>
      </c>
      <c r="G95">
        <f t="shared" si="8"/>
        <v>3</v>
      </c>
      <c r="H95">
        <f t="shared" si="9"/>
        <v>1000</v>
      </c>
      <c r="I95">
        <f t="shared" si="10"/>
        <v>3</v>
      </c>
      <c r="J95">
        <f t="shared" si="11"/>
        <v>0</v>
      </c>
      <c r="K95">
        <f t="shared" si="12"/>
        <v>550</v>
      </c>
      <c r="L95">
        <f t="shared" si="13"/>
        <v>3</v>
      </c>
      <c r="M95">
        <f t="shared" si="14"/>
        <v>0</v>
      </c>
      <c r="N95">
        <f t="shared" si="15"/>
        <v>1020</v>
      </c>
      <c r="O95">
        <f t="shared" si="16"/>
        <v>3</v>
      </c>
    </row>
    <row r="96" spans="1:15" x14ac:dyDescent="0.2">
      <c r="A96">
        <v>17</v>
      </c>
      <c r="B96">
        <f t="shared" si="3"/>
        <v>0</v>
      </c>
      <c r="C96">
        <f t="shared" si="4"/>
        <v>0</v>
      </c>
      <c r="D96">
        <f t="shared" si="5"/>
        <v>0</v>
      </c>
      <c r="E96">
        <f t="shared" si="6"/>
        <v>0</v>
      </c>
      <c r="F96">
        <f t="shared" si="7"/>
        <v>0</v>
      </c>
      <c r="G96">
        <f t="shared" si="8"/>
        <v>0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12"/>
        <v>0</v>
      </c>
      <c r="L96">
        <f t="shared" si="13"/>
        <v>0</v>
      </c>
      <c r="M96">
        <f t="shared" si="14"/>
        <v>0</v>
      </c>
      <c r="N96">
        <f t="shared" si="15"/>
        <v>0</v>
      </c>
      <c r="O96">
        <f t="shared" si="16"/>
        <v>0</v>
      </c>
    </row>
    <row r="97" spans="1:15" x14ac:dyDescent="0.2">
      <c r="A97">
        <v>18</v>
      </c>
      <c r="B97">
        <f t="shared" si="3"/>
        <v>2500</v>
      </c>
      <c r="C97">
        <f t="shared" si="4"/>
        <v>1.2</v>
      </c>
      <c r="D97">
        <f t="shared" si="5"/>
        <v>3000</v>
      </c>
      <c r="E97">
        <f t="shared" si="6"/>
        <v>1.2</v>
      </c>
      <c r="F97">
        <f t="shared" si="7"/>
        <v>1000</v>
      </c>
      <c r="G97">
        <f t="shared" si="8"/>
        <v>3</v>
      </c>
      <c r="H97">
        <f t="shared" si="9"/>
        <v>1000</v>
      </c>
      <c r="I97">
        <f t="shared" si="10"/>
        <v>3</v>
      </c>
      <c r="J97">
        <f t="shared" si="11"/>
        <v>600</v>
      </c>
      <c r="K97">
        <f t="shared" si="12"/>
        <v>550</v>
      </c>
      <c r="L97">
        <f t="shared" si="13"/>
        <v>3</v>
      </c>
      <c r="M97">
        <f t="shared" si="14"/>
        <v>600</v>
      </c>
      <c r="N97">
        <f t="shared" si="15"/>
        <v>1020</v>
      </c>
      <c r="O97">
        <f t="shared" si="16"/>
        <v>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6"/>
  <sheetViews>
    <sheetView workbookViewId="0">
      <selection activeCell="F18" sqref="F18"/>
    </sheetView>
  </sheetViews>
  <sheetFormatPr defaultRowHeight="12.75" x14ac:dyDescent="0.2"/>
  <cols>
    <col min="1" max="1" width="11.42578125" bestFit="1" customWidth="1"/>
    <col min="2" max="2" width="23.140625" bestFit="1" customWidth="1"/>
    <col min="3" max="3" width="45.85546875" customWidth="1"/>
  </cols>
  <sheetData>
    <row r="1" spans="1:1" s="234" customFormat="1" x14ac:dyDescent="0.2"/>
    <row r="2" spans="1:1" x14ac:dyDescent="0.2">
      <c r="A2" s="233"/>
    </row>
    <row r="3" spans="1:1" x14ac:dyDescent="0.2">
      <c r="A3" s="233"/>
    </row>
    <row r="4" spans="1:1" x14ac:dyDescent="0.2">
      <c r="A4" s="233"/>
    </row>
    <row r="5" spans="1:1" x14ac:dyDescent="0.2">
      <c r="A5" s="233"/>
    </row>
    <row r="6" spans="1:1" x14ac:dyDescent="0.2">
      <c r="A6" s="23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Params</vt:lpstr>
      <vt:lpstr>Crop_inputs</vt:lpstr>
      <vt:lpstr>Forage_inputs</vt:lpstr>
      <vt:lpstr>WF_PlantInputsData</vt:lpstr>
      <vt:lpstr>WF_PlantInputs_Example</vt:lpstr>
      <vt:lpstr>DELMA Expert Opinion</vt:lpstr>
      <vt:lpstr>Notes</vt:lpstr>
      <vt:lpstr>Params!Print_Area</vt:lpstr>
      <vt:lpstr>Summary!Print_Area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Cam (CES, Dutton Park)</dc:creator>
  <cp:lastModifiedBy>Prestwidge, Di (A&amp;F, St. Lucia)</cp:lastModifiedBy>
  <cp:lastPrinted>2017-05-23T05:41:49Z</cp:lastPrinted>
  <dcterms:created xsi:type="dcterms:W3CDTF">2011-10-12T05:53:52Z</dcterms:created>
  <dcterms:modified xsi:type="dcterms:W3CDTF">2017-06-12T02:29:27Z</dcterms:modified>
</cp:coreProperties>
</file>